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harts/chart1.xml" ContentType="application/vnd.openxmlformats-officedocument.drawingml.chart+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queryTables/queryTable2.xml" ContentType="application/vnd.openxmlformats-officedocument.spreadsheetml.queryTable+xml"/>
  <Override PartName="/xl/tables/table4.xml" ContentType="application/vnd.openxmlformats-officedocument.spreadsheetml.table+xml"/>
  <Override PartName="/xl/drawings/drawing2.xml" ContentType="application/vnd.openxmlformats-officedocument.drawing+xml"/>
  <Override PartName="/xl/tables/table5.xml" ContentType="application/vnd.openxmlformats-officedocument.spreadsheetml.table+xml"/>
  <Override PartName="/xl/charts/chart2.xml" ContentType="application/vnd.openxmlformats-officedocument.drawingml.chart+xml"/>
  <Override PartName="/xl/charts/chart3.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defaultThemeVersion="124226"/>
  <bookViews>
    <workbookView xWindow="480" yWindow="195" windowWidth="27315" windowHeight="12780" tabRatio="444"/>
  </bookViews>
  <sheets>
    <sheet name="Juin 2017" sheetId="5" r:id="rId1"/>
    <sheet name="Importation" sheetId="6" r:id="rId2"/>
    <sheet name="synthèse" sheetId="10" r:id="rId3"/>
  </sheets>
  <externalReferences>
    <externalReference r:id="rId4"/>
    <externalReference r:id="rId5"/>
  </externalReferences>
  <definedNames>
    <definedName name="_10.231.117.20_Eaton_ENT_SUPPLIER_MASTER" localSheetId="1" hidden="1">Importation!$K$1:$M$11</definedName>
    <definedName name="_10.231.117.20_Eaton_vOpenOrders" localSheetId="1" hidden="1">Importation!$A$1:$I$59</definedName>
    <definedName name="_xlnm._FilterDatabase" localSheetId="0" hidden="1">'Juin 2017'!$C$4:$J$23</definedName>
    <definedName name="CatégoriesDépenses" localSheetId="2">SynthèseDépenses[Fournisseur]</definedName>
    <definedName name="CatégoriesDépenses">#REF!</definedName>
    <definedName name="Excel_BuiltIn_Print_Area" localSheetId="0">'Juin 2017'!#REF!</definedName>
    <definedName name="_xlnm.Print_Titles" localSheetId="2">synthèse!$4:$4</definedName>
    <definedName name="TitreColonne10" localSheetId="2">[1]!DépAoû[[#Headers],[Date]]</definedName>
    <definedName name="TitreColonne10">[2]!DépAoû[[#Headers],[Date]]</definedName>
    <definedName name="TitreColonne11" localSheetId="2">[1]!DépSep[[#Headers],[Date]]</definedName>
    <definedName name="TitreColonne11">[2]!DépSep[[#Headers],[Date]]</definedName>
    <definedName name="TitreColonne12" localSheetId="2">[1]!DépOct[[#Headers],[Date]]</definedName>
    <definedName name="TitreColonne12">[2]!DépOct[[#Headers],[Date]]</definedName>
    <definedName name="TitreColonne13" localSheetId="2">[1]!DépNov[[#Headers],[Date]]</definedName>
    <definedName name="TitreColonne13">[2]!DépNov[[#Headers],[Date]]</definedName>
    <definedName name="TitreColonne14" localSheetId="2">[1]!DépDéc[[#Headers],[Date]]</definedName>
    <definedName name="TitreColonne14">[2]!DépDéc[[#Headers],[Date]]</definedName>
    <definedName name="TitreColonne2" localSheetId="2">SynthèseDépenses[[#Headers],[Fournisseur]]</definedName>
    <definedName name="TitreColonne2">#REF!</definedName>
    <definedName name="TitreColonne3" localSheetId="2">[1]!DépJan[[#Headers],[Date]]</definedName>
    <definedName name="TitreColonne3">[2]!DépJan[[#Headers],[Date]]</definedName>
    <definedName name="TitreColonne4" localSheetId="2">[1]!DépFév[[#Headers],[Date]]</definedName>
    <definedName name="TitreColonne4">[2]!DépFév[[#Headers],[Date]]</definedName>
    <definedName name="TitreColonne5" localSheetId="2">[1]!DépMar[[#Headers],[Date]]</definedName>
    <definedName name="TitreColonne5">[2]!DépMar[[#Headers],[Date]]</definedName>
    <definedName name="TitreColonne6" localSheetId="2">[1]!DépAvr[[#Headers],[Date]]</definedName>
    <definedName name="TitreColonne6">[2]!DépAvr[[#Headers],[Date]]</definedName>
    <definedName name="TitreColonne7" localSheetId="2">[1]!DépMai[[#Headers],[Date]]</definedName>
    <definedName name="TitreColonne7">[2]!DépMai[[#Headers],[Date]]</definedName>
    <definedName name="TitreColonne8" localSheetId="2">[1]!DépJuin[[#Headers],[Date]]</definedName>
    <definedName name="TitreColonne8">[2]!DépJuin[[#Headers],[Date]]</definedName>
    <definedName name="TitreColonne9" localSheetId="2">[1]!DépJuil[[#Headers],[Date]]</definedName>
    <definedName name="TitreColonne9">[2]!DépJuil[[#Headers],[Date]]</definedName>
  </definedNames>
  <calcPr calcId="145621"/>
  <pivotCaches>
    <pivotCache cacheId="4" r:id="rId6"/>
  </pivotCaches>
</workbook>
</file>

<file path=xl/calcChain.xml><?xml version="1.0" encoding="utf-8"?>
<calcChain xmlns="http://schemas.openxmlformats.org/spreadsheetml/2006/main">
  <c r="A764" i="5" l="1"/>
  <c r="A765" i="5"/>
  <c r="A766" i="5"/>
  <c r="A767" i="5"/>
  <c r="A768" i="5"/>
  <c r="A769" i="5"/>
  <c r="A770" i="5"/>
  <c r="A771" i="5"/>
  <c r="A772" i="5"/>
  <c r="A773" i="5"/>
  <c r="A774" i="5"/>
  <c r="A775" i="5"/>
  <c r="A776" i="5"/>
  <c r="A777" i="5"/>
  <c r="A778" i="5"/>
  <c r="A779" i="5"/>
  <c r="A780" i="5"/>
  <c r="A781" i="5"/>
  <c r="A782" i="5"/>
  <c r="A783" i="5"/>
  <c r="A784" i="5"/>
  <c r="A785" i="5"/>
  <c r="A786" i="5"/>
  <c r="A787" i="5"/>
  <c r="A788" i="5"/>
  <c r="A789" i="5"/>
  <c r="A790" i="5"/>
  <c r="A791" i="5"/>
  <c r="A792" i="5"/>
  <c r="A793" i="5"/>
  <c r="A794" i="5"/>
  <c r="A795" i="5"/>
  <c r="A796" i="5"/>
  <c r="A797" i="5"/>
  <c r="A798" i="5"/>
  <c r="A799" i="5"/>
  <c r="A800" i="5"/>
  <c r="A801" i="5"/>
  <c r="A802" i="5"/>
  <c r="A803" i="5"/>
  <c r="A804" i="5"/>
  <c r="A805" i="5"/>
  <c r="A806" i="5"/>
  <c r="A807" i="5"/>
  <c r="A808" i="5"/>
  <c r="A809" i="5"/>
  <c r="A810" i="5"/>
  <c r="A811" i="5"/>
  <c r="A812" i="5"/>
  <c r="A813" i="5"/>
  <c r="A814" i="5"/>
  <c r="A815" i="5"/>
  <c r="A816" i="5"/>
  <c r="A817" i="5"/>
  <c r="A818" i="5"/>
  <c r="A819" i="5"/>
  <c r="A820" i="5"/>
  <c r="A707" i="5"/>
  <c r="A708" i="5"/>
  <c r="A709" i="5"/>
  <c r="A710" i="5"/>
  <c r="A711" i="5"/>
  <c r="A712" i="5"/>
  <c r="A713" i="5"/>
  <c r="A714" i="5"/>
  <c r="A715" i="5"/>
  <c r="A716" i="5"/>
  <c r="A717" i="5"/>
  <c r="A718" i="5"/>
  <c r="A719" i="5"/>
  <c r="A720" i="5"/>
  <c r="A721" i="5"/>
  <c r="A722" i="5"/>
  <c r="A723" i="5"/>
  <c r="A724" i="5"/>
  <c r="A725" i="5"/>
  <c r="A726" i="5"/>
  <c r="A727" i="5"/>
  <c r="A728" i="5"/>
  <c r="A729" i="5"/>
  <c r="A730" i="5"/>
  <c r="A731" i="5"/>
  <c r="A732" i="5"/>
  <c r="A733" i="5"/>
  <c r="A734" i="5"/>
  <c r="A735" i="5"/>
  <c r="A736" i="5"/>
  <c r="A737" i="5"/>
  <c r="A738" i="5"/>
  <c r="A739" i="5"/>
  <c r="A740" i="5"/>
  <c r="A741" i="5"/>
  <c r="A742" i="5"/>
  <c r="A743" i="5"/>
  <c r="A744" i="5"/>
  <c r="A745" i="5"/>
  <c r="A746" i="5"/>
  <c r="A747" i="5"/>
  <c r="A748" i="5"/>
  <c r="A749" i="5"/>
  <c r="A750" i="5"/>
  <c r="A751" i="5"/>
  <c r="A752" i="5"/>
  <c r="A753" i="5"/>
  <c r="A754" i="5"/>
  <c r="A755" i="5"/>
  <c r="A756" i="5"/>
  <c r="A757" i="5"/>
  <c r="A758" i="5"/>
  <c r="A759" i="5"/>
  <c r="A760" i="5"/>
  <c r="A761" i="5"/>
  <c r="A762" i="5"/>
  <c r="A763" i="5"/>
  <c r="A650" i="5"/>
  <c r="A651" i="5"/>
  <c r="A652" i="5"/>
  <c r="A653" i="5"/>
  <c r="A654" i="5"/>
  <c r="A655" i="5"/>
  <c r="A656" i="5"/>
  <c r="A657" i="5"/>
  <c r="A658" i="5"/>
  <c r="A659" i="5"/>
  <c r="A660" i="5"/>
  <c r="A661" i="5"/>
  <c r="A662" i="5"/>
  <c r="A663" i="5"/>
  <c r="A664" i="5"/>
  <c r="A665" i="5"/>
  <c r="A666" i="5"/>
  <c r="A667" i="5"/>
  <c r="A668" i="5"/>
  <c r="A669" i="5"/>
  <c r="A670" i="5"/>
  <c r="A671" i="5"/>
  <c r="A672" i="5"/>
  <c r="A673" i="5"/>
  <c r="A674" i="5"/>
  <c r="A675" i="5"/>
  <c r="A676" i="5"/>
  <c r="A677" i="5"/>
  <c r="A678" i="5"/>
  <c r="A679" i="5"/>
  <c r="A680" i="5"/>
  <c r="A681" i="5"/>
  <c r="A682" i="5"/>
  <c r="A683" i="5"/>
  <c r="A684" i="5"/>
  <c r="A685" i="5"/>
  <c r="A686" i="5"/>
  <c r="A687" i="5"/>
  <c r="A688" i="5"/>
  <c r="A689" i="5"/>
  <c r="A690" i="5"/>
  <c r="A691" i="5"/>
  <c r="A692" i="5"/>
  <c r="A693" i="5"/>
  <c r="A694" i="5"/>
  <c r="A695" i="5"/>
  <c r="A696" i="5"/>
  <c r="A697" i="5"/>
  <c r="A698" i="5"/>
  <c r="A699" i="5"/>
  <c r="A700" i="5"/>
  <c r="A701" i="5"/>
  <c r="A702" i="5"/>
  <c r="A703" i="5"/>
  <c r="A704" i="5"/>
  <c r="A705" i="5"/>
  <c r="A706" i="5"/>
  <c r="A593" i="5"/>
  <c r="A594" i="5"/>
  <c r="A595" i="5"/>
  <c r="A596" i="5"/>
  <c r="A597" i="5"/>
  <c r="A598" i="5"/>
  <c r="A599" i="5"/>
  <c r="A600" i="5"/>
  <c r="A601" i="5"/>
  <c r="A602" i="5"/>
  <c r="A603" i="5"/>
  <c r="A604" i="5"/>
  <c r="A605" i="5"/>
  <c r="A606" i="5"/>
  <c r="A607" i="5"/>
  <c r="A608" i="5"/>
  <c r="A609" i="5"/>
  <c r="A610" i="5"/>
  <c r="A611" i="5"/>
  <c r="A612" i="5"/>
  <c r="A613" i="5"/>
  <c r="A614" i="5"/>
  <c r="A615" i="5"/>
  <c r="A616" i="5"/>
  <c r="A617" i="5"/>
  <c r="A618" i="5"/>
  <c r="A619" i="5"/>
  <c r="A620" i="5"/>
  <c r="A621" i="5"/>
  <c r="A622" i="5"/>
  <c r="A623" i="5"/>
  <c r="A624" i="5"/>
  <c r="A625" i="5"/>
  <c r="A626" i="5"/>
  <c r="A627" i="5"/>
  <c r="A628" i="5"/>
  <c r="A629" i="5"/>
  <c r="A630" i="5"/>
  <c r="A631" i="5"/>
  <c r="A632" i="5"/>
  <c r="A633" i="5"/>
  <c r="A634" i="5"/>
  <c r="A635" i="5"/>
  <c r="A636" i="5"/>
  <c r="A637" i="5"/>
  <c r="A638" i="5"/>
  <c r="A639" i="5"/>
  <c r="A640" i="5"/>
  <c r="A641" i="5"/>
  <c r="A642" i="5"/>
  <c r="A643" i="5"/>
  <c r="A644" i="5"/>
  <c r="A645" i="5"/>
  <c r="A646" i="5"/>
  <c r="A647" i="5"/>
  <c r="A648" i="5"/>
  <c r="A649" i="5"/>
  <c r="A536" i="5"/>
  <c r="A537" i="5"/>
  <c r="A538" i="5"/>
  <c r="A539" i="5"/>
  <c r="A540" i="5"/>
  <c r="A541" i="5"/>
  <c r="A542" i="5"/>
  <c r="A543" i="5"/>
  <c r="A544" i="5"/>
  <c r="A545" i="5"/>
  <c r="A546" i="5"/>
  <c r="A547" i="5"/>
  <c r="A548" i="5"/>
  <c r="A549" i="5"/>
  <c r="A550" i="5"/>
  <c r="A551" i="5"/>
  <c r="A552" i="5"/>
  <c r="A553" i="5"/>
  <c r="A554" i="5"/>
  <c r="A555" i="5"/>
  <c r="A556" i="5"/>
  <c r="A557" i="5"/>
  <c r="A558" i="5"/>
  <c r="A559" i="5"/>
  <c r="A560" i="5"/>
  <c r="A561" i="5"/>
  <c r="A562" i="5"/>
  <c r="A563" i="5"/>
  <c r="A564" i="5"/>
  <c r="A565" i="5"/>
  <c r="A566" i="5"/>
  <c r="A567" i="5"/>
  <c r="A568" i="5"/>
  <c r="A569" i="5"/>
  <c r="A570" i="5"/>
  <c r="A571" i="5"/>
  <c r="A572" i="5"/>
  <c r="A573" i="5"/>
  <c r="A574" i="5"/>
  <c r="A575" i="5"/>
  <c r="A576" i="5"/>
  <c r="A577" i="5"/>
  <c r="A578" i="5"/>
  <c r="A579" i="5"/>
  <c r="A580" i="5"/>
  <c r="A581" i="5"/>
  <c r="A582" i="5"/>
  <c r="A583" i="5"/>
  <c r="A584" i="5"/>
  <c r="A585" i="5"/>
  <c r="A586" i="5"/>
  <c r="A587" i="5"/>
  <c r="A588" i="5"/>
  <c r="A589" i="5"/>
  <c r="A590" i="5"/>
  <c r="A591" i="5"/>
  <c r="A592" i="5"/>
  <c r="A479" i="5"/>
  <c r="A480" i="5"/>
  <c r="A481" i="5"/>
  <c r="A482" i="5"/>
  <c r="A483" i="5"/>
  <c r="A484" i="5"/>
  <c r="A485" i="5"/>
  <c r="A486" i="5"/>
  <c r="A487" i="5"/>
  <c r="A488" i="5"/>
  <c r="A489" i="5"/>
  <c r="A490" i="5"/>
  <c r="A491" i="5"/>
  <c r="A492" i="5"/>
  <c r="A493" i="5"/>
  <c r="A494" i="5"/>
  <c r="A495" i="5"/>
  <c r="A496" i="5"/>
  <c r="A497" i="5"/>
  <c r="A498" i="5"/>
  <c r="A499" i="5"/>
  <c r="A500" i="5"/>
  <c r="A501" i="5"/>
  <c r="A502" i="5"/>
  <c r="A503" i="5"/>
  <c r="A504" i="5"/>
  <c r="A505" i="5"/>
  <c r="A506" i="5"/>
  <c r="A507" i="5"/>
  <c r="A508" i="5"/>
  <c r="A509" i="5"/>
  <c r="A510" i="5"/>
  <c r="A511" i="5"/>
  <c r="A512" i="5"/>
  <c r="A513" i="5"/>
  <c r="A514" i="5"/>
  <c r="A515" i="5"/>
  <c r="A516" i="5"/>
  <c r="A517" i="5"/>
  <c r="A518" i="5"/>
  <c r="A519" i="5"/>
  <c r="A520" i="5"/>
  <c r="A521" i="5"/>
  <c r="A522" i="5"/>
  <c r="A523" i="5"/>
  <c r="A524" i="5"/>
  <c r="A525" i="5"/>
  <c r="A526" i="5"/>
  <c r="A527" i="5"/>
  <c r="A528" i="5"/>
  <c r="A529" i="5"/>
  <c r="A530" i="5"/>
  <c r="A531" i="5"/>
  <c r="A532" i="5"/>
  <c r="A533" i="5"/>
  <c r="A534" i="5"/>
  <c r="A535" i="5"/>
  <c r="C15" i="10" l="1"/>
  <c r="B15" i="10"/>
  <c r="N10" i="10"/>
  <c r="N12" i="10"/>
  <c r="J3" i="5"/>
  <c r="L39" i="5" s="1"/>
  <c r="G13" i="10"/>
  <c r="G14" i="10"/>
  <c r="N14" i="10" l="1"/>
  <c r="N13" i="10"/>
  <c r="A5" i="10"/>
  <c r="A12" i="10"/>
  <c r="A11" i="10"/>
  <c r="A10" i="10"/>
  <c r="A9" i="10"/>
  <c r="A8" i="10"/>
  <c r="A7" i="10"/>
  <c r="A6" i="10"/>
  <c r="M15" i="10"/>
  <c r="L15" i="10"/>
  <c r="K15" i="10"/>
  <c r="J15" i="10"/>
  <c r="I15" i="10"/>
  <c r="H15" i="10"/>
  <c r="F15" i="10"/>
  <c r="E15" i="10"/>
  <c r="D15" i="10"/>
  <c r="G5" i="10"/>
  <c r="G11" i="10"/>
  <c r="G9" i="10"/>
  <c r="G7" i="10"/>
  <c r="G8" i="10"/>
  <c r="G6" i="10"/>
  <c r="N11" i="10" l="1"/>
  <c r="N5" i="10"/>
  <c r="N6" i="10"/>
  <c r="N8" i="10"/>
  <c r="N7" i="10"/>
  <c r="N9" i="10"/>
  <c r="G15" i="10"/>
  <c r="N15" i="10" l="1"/>
  <c r="D1" i="5"/>
  <c r="L3" i="5" l="1"/>
  <c r="A5" i="5"/>
  <c r="A6" i="5"/>
  <c r="A7" i="5"/>
  <c r="A8" i="5"/>
  <c r="A9" i="5"/>
  <c r="A10" i="5"/>
  <c r="A11" i="5"/>
  <c r="A12" i="5"/>
  <c r="A13" i="5"/>
  <c r="A14" i="5"/>
  <c r="A15" i="5"/>
  <c r="A16" i="5"/>
  <c r="A17" i="5"/>
  <c r="A18" i="5"/>
  <c r="A19" i="5"/>
  <c r="A20" i="5"/>
  <c r="A21" i="5"/>
  <c r="A22" i="5"/>
  <c r="A23" i="5"/>
  <c r="A24" i="5"/>
  <c r="A25" i="5"/>
  <c r="A26" i="5"/>
  <c r="A27" i="5"/>
  <c r="A28" i="5"/>
  <c r="A29" i="5"/>
  <c r="A30" i="5"/>
  <c r="A31" i="5"/>
  <c r="A32" i="5"/>
  <c r="A33" i="5"/>
  <c r="A34" i="5"/>
  <c r="A35" i="5"/>
  <c r="A36" i="5"/>
  <c r="A37" i="5"/>
  <c r="A38" i="5"/>
  <c r="A39" i="5"/>
  <c r="A40" i="5"/>
  <c r="A41" i="5"/>
  <c r="A42" i="5"/>
  <c r="A43" i="5"/>
  <c r="A44" i="5"/>
  <c r="A45" i="5"/>
  <c r="A46" i="5"/>
  <c r="A47" i="5"/>
  <c r="A48" i="5"/>
  <c r="A49" i="5"/>
  <c r="A50" i="5"/>
  <c r="A51" i="5"/>
  <c r="A52" i="5"/>
  <c r="A53" i="5"/>
  <c r="A54" i="5"/>
  <c r="A55" i="5"/>
  <c r="A56" i="5"/>
  <c r="A57" i="5"/>
  <c r="A58" i="5"/>
  <c r="A59" i="5"/>
  <c r="A60" i="5"/>
  <c r="A61" i="5"/>
  <c r="A62" i="5"/>
  <c r="A63" i="5"/>
  <c r="A64" i="5"/>
  <c r="A65" i="5"/>
  <c r="A66" i="5"/>
  <c r="A67" i="5"/>
  <c r="A68" i="5"/>
  <c r="A69" i="5"/>
  <c r="A70" i="5"/>
  <c r="A71" i="5"/>
  <c r="A72" i="5"/>
  <c r="A73" i="5"/>
  <c r="A74" i="5"/>
  <c r="A75" i="5"/>
  <c r="A76" i="5"/>
  <c r="A77" i="5"/>
  <c r="A78" i="5"/>
  <c r="A79" i="5"/>
  <c r="A80" i="5"/>
  <c r="A81" i="5"/>
  <c r="A82" i="5"/>
  <c r="A83" i="5"/>
  <c r="A84" i="5"/>
  <c r="A85" i="5"/>
  <c r="A86" i="5"/>
  <c r="A87" i="5"/>
  <c r="A88" i="5"/>
  <c r="A89" i="5"/>
  <c r="A90" i="5"/>
  <c r="A91" i="5"/>
  <c r="A92" i="5"/>
  <c r="A93" i="5"/>
  <c r="A94" i="5"/>
  <c r="A95" i="5"/>
  <c r="A96" i="5"/>
  <c r="A97" i="5"/>
  <c r="A98" i="5"/>
  <c r="A99" i="5"/>
  <c r="A100" i="5"/>
  <c r="A101" i="5"/>
  <c r="A102" i="5"/>
  <c r="A103" i="5"/>
  <c r="A104" i="5"/>
  <c r="A105" i="5"/>
  <c r="A106" i="5"/>
  <c r="A107" i="5"/>
  <c r="A108" i="5"/>
  <c r="A109" i="5"/>
  <c r="A110" i="5"/>
  <c r="A111" i="5"/>
  <c r="A112" i="5"/>
  <c r="A113" i="5"/>
  <c r="A114" i="5"/>
  <c r="A115" i="5"/>
  <c r="A116" i="5"/>
  <c r="A117" i="5"/>
  <c r="A118" i="5"/>
  <c r="A119" i="5"/>
  <c r="A120" i="5"/>
  <c r="A121" i="5"/>
  <c r="A122" i="5"/>
  <c r="A123" i="5"/>
  <c r="A124" i="5"/>
  <c r="A125" i="5"/>
  <c r="A126" i="5"/>
  <c r="A127" i="5"/>
  <c r="A128" i="5"/>
  <c r="A129" i="5"/>
  <c r="A130" i="5"/>
  <c r="A131" i="5"/>
  <c r="A132" i="5"/>
  <c r="A133" i="5"/>
  <c r="A134" i="5"/>
  <c r="A135" i="5"/>
  <c r="A136" i="5"/>
  <c r="A137" i="5"/>
  <c r="A138" i="5"/>
  <c r="A139" i="5"/>
  <c r="A140" i="5"/>
  <c r="A141" i="5"/>
  <c r="A142" i="5"/>
  <c r="A143" i="5"/>
  <c r="A144" i="5"/>
  <c r="A145" i="5"/>
  <c r="A146" i="5"/>
  <c r="A147" i="5"/>
  <c r="A148" i="5"/>
  <c r="A149" i="5"/>
  <c r="A150" i="5"/>
  <c r="A151" i="5"/>
  <c r="A152" i="5"/>
  <c r="A153" i="5"/>
  <c r="A154" i="5"/>
  <c r="A155" i="5"/>
  <c r="A156" i="5"/>
  <c r="A157" i="5"/>
  <c r="A158" i="5"/>
  <c r="A159" i="5"/>
  <c r="A160" i="5"/>
  <c r="A161" i="5"/>
  <c r="A162" i="5"/>
  <c r="A163" i="5"/>
  <c r="A164" i="5"/>
  <c r="A165" i="5"/>
  <c r="A166" i="5"/>
  <c r="A167" i="5"/>
  <c r="A168" i="5"/>
  <c r="A169" i="5"/>
  <c r="A170" i="5"/>
  <c r="A171" i="5"/>
  <c r="A172" i="5"/>
  <c r="A173" i="5"/>
  <c r="A174" i="5"/>
  <c r="A175" i="5"/>
  <c r="A176" i="5"/>
  <c r="A177" i="5"/>
  <c r="A178" i="5"/>
  <c r="A179" i="5"/>
  <c r="A180" i="5"/>
  <c r="A181" i="5"/>
  <c r="A182" i="5"/>
  <c r="A183" i="5"/>
  <c r="A184" i="5"/>
  <c r="A185" i="5"/>
  <c r="A186" i="5"/>
  <c r="A187" i="5"/>
  <c r="A188" i="5"/>
  <c r="A189" i="5"/>
  <c r="A190" i="5"/>
  <c r="A191" i="5"/>
  <c r="A192" i="5"/>
  <c r="A193" i="5"/>
  <c r="A194" i="5"/>
  <c r="A195" i="5"/>
  <c r="A196" i="5"/>
  <c r="A197" i="5"/>
  <c r="A198" i="5"/>
  <c r="A199" i="5"/>
  <c r="A200" i="5"/>
  <c r="A201" i="5"/>
  <c r="A202" i="5"/>
  <c r="A203" i="5"/>
  <c r="A204" i="5"/>
  <c r="A205" i="5"/>
  <c r="A206" i="5"/>
  <c r="A207" i="5"/>
  <c r="A208" i="5"/>
  <c r="A209" i="5"/>
  <c r="A210" i="5"/>
  <c r="A211" i="5"/>
  <c r="A212" i="5"/>
  <c r="A213" i="5"/>
  <c r="A214" i="5"/>
  <c r="A215" i="5"/>
  <c r="A216" i="5"/>
  <c r="A217" i="5"/>
  <c r="A218" i="5"/>
  <c r="A219" i="5"/>
  <c r="A220" i="5"/>
  <c r="A221" i="5"/>
  <c r="A222" i="5"/>
  <c r="A223" i="5"/>
  <c r="A224" i="5"/>
  <c r="A225" i="5"/>
  <c r="A226" i="5"/>
  <c r="A227" i="5"/>
  <c r="A228" i="5"/>
  <c r="A229" i="5"/>
  <c r="A230" i="5"/>
  <c r="A231" i="5"/>
  <c r="A232" i="5"/>
  <c r="A233" i="5"/>
  <c r="A234" i="5"/>
  <c r="A235" i="5"/>
  <c r="A236" i="5"/>
  <c r="A237" i="5"/>
  <c r="A238" i="5"/>
  <c r="A239" i="5"/>
  <c r="A240" i="5"/>
  <c r="A241" i="5"/>
  <c r="A242" i="5"/>
  <c r="A243" i="5"/>
  <c r="A244" i="5"/>
  <c r="A245" i="5"/>
  <c r="A246" i="5"/>
  <c r="A247" i="5"/>
  <c r="A248" i="5"/>
  <c r="A249" i="5"/>
  <c r="A250" i="5"/>
  <c r="A251" i="5"/>
  <c r="A252" i="5"/>
  <c r="A253" i="5"/>
  <c r="A254" i="5"/>
  <c r="A255" i="5"/>
  <c r="A256" i="5"/>
  <c r="A257" i="5"/>
  <c r="A258" i="5"/>
  <c r="A259" i="5"/>
  <c r="A260" i="5"/>
  <c r="A261" i="5"/>
  <c r="A262" i="5"/>
  <c r="A263" i="5"/>
  <c r="A264" i="5"/>
  <c r="A265" i="5"/>
  <c r="A266" i="5"/>
  <c r="A267" i="5"/>
  <c r="A268" i="5"/>
  <c r="A269" i="5"/>
  <c r="A270" i="5"/>
  <c r="A271" i="5"/>
  <c r="A272" i="5"/>
  <c r="A273" i="5"/>
  <c r="A274" i="5"/>
  <c r="A275" i="5"/>
  <c r="A276" i="5"/>
  <c r="A277" i="5"/>
  <c r="A278" i="5"/>
  <c r="A279" i="5"/>
  <c r="A280" i="5"/>
  <c r="A281" i="5"/>
  <c r="A282" i="5"/>
  <c r="A283" i="5"/>
  <c r="A284" i="5"/>
  <c r="A285" i="5"/>
  <c r="A286" i="5"/>
  <c r="A287" i="5"/>
  <c r="A288" i="5"/>
  <c r="A289" i="5"/>
  <c r="A290" i="5"/>
  <c r="A291" i="5"/>
  <c r="A292" i="5"/>
  <c r="A293" i="5"/>
  <c r="A294" i="5"/>
  <c r="A295" i="5"/>
  <c r="A296" i="5"/>
  <c r="A297" i="5"/>
  <c r="A298" i="5"/>
  <c r="A299" i="5"/>
  <c r="A300" i="5"/>
  <c r="A301" i="5"/>
  <c r="A302" i="5"/>
  <c r="A303" i="5"/>
  <c r="A304" i="5"/>
  <c r="A305" i="5"/>
  <c r="A306" i="5"/>
  <c r="A307" i="5"/>
  <c r="A308" i="5"/>
  <c r="A309" i="5"/>
  <c r="A310" i="5"/>
  <c r="A311" i="5"/>
  <c r="A312" i="5"/>
  <c r="A313" i="5"/>
  <c r="A314" i="5"/>
  <c r="A315" i="5"/>
  <c r="A316" i="5"/>
  <c r="A317" i="5"/>
  <c r="A318" i="5"/>
  <c r="A319" i="5"/>
  <c r="A320" i="5"/>
  <c r="A321" i="5"/>
  <c r="A322" i="5"/>
  <c r="A323" i="5"/>
  <c r="A324" i="5"/>
  <c r="A325" i="5"/>
  <c r="A326" i="5"/>
  <c r="A327" i="5"/>
  <c r="A328" i="5"/>
  <c r="A329" i="5"/>
  <c r="A330" i="5"/>
  <c r="A331" i="5"/>
  <c r="A332" i="5"/>
  <c r="A333" i="5"/>
  <c r="A334" i="5"/>
  <c r="A335" i="5"/>
  <c r="A336" i="5"/>
  <c r="A337" i="5"/>
  <c r="A338" i="5"/>
  <c r="A339" i="5"/>
  <c r="A340" i="5"/>
  <c r="A341" i="5"/>
  <c r="A342" i="5"/>
  <c r="A343" i="5"/>
  <c r="A344" i="5"/>
  <c r="A345" i="5"/>
  <c r="A346" i="5"/>
  <c r="A347" i="5"/>
  <c r="A348" i="5"/>
  <c r="A349" i="5"/>
  <c r="A350" i="5"/>
  <c r="A351" i="5"/>
  <c r="A352" i="5"/>
  <c r="A353" i="5"/>
  <c r="A354" i="5"/>
  <c r="A355" i="5"/>
  <c r="A356" i="5"/>
  <c r="A357" i="5"/>
  <c r="A358" i="5"/>
  <c r="A359" i="5"/>
  <c r="A360" i="5"/>
  <c r="A361" i="5"/>
  <c r="A362" i="5"/>
  <c r="A363" i="5"/>
  <c r="A364" i="5"/>
  <c r="A365" i="5"/>
  <c r="A366" i="5"/>
  <c r="A367" i="5"/>
  <c r="A368" i="5"/>
  <c r="A369" i="5"/>
  <c r="A370" i="5"/>
  <c r="A371" i="5"/>
  <c r="A372" i="5"/>
  <c r="A373" i="5"/>
  <c r="A374" i="5"/>
  <c r="A375" i="5"/>
  <c r="A376" i="5"/>
  <c r="A377" i="5"/>
  <c r="A378" i="5"/>
  <c r="A379" i="5"/>
  <c r="A380" i="5"/>
  <c r="A381" i="5"/>
  <c r="A382" i="5"/>
  <c r="A383" i="5"/>
  <c r="A384" i="5"/>
  <c r="A385" i="5"/>
  <c r="A386" i="5"/>
  <c r="A387" i="5"/>
  <c r="A388" i="5"/>
  <c r="A389" i="5"/>
  <c r="A390" i="5"/>
  <c r="A391" i="5"/>
  <c r="A392" i="5"/>
  <c r="A393" i="5"/>
  <c r="A394" i="5"/>
  <c r="A395" i="5"/>
  <c r="A396" i="5"/>
  <c r="A397" i="5"/>
  <c r="A398" i="5"/>
  <c r="A399" i="5"/>
  <c r="A400" i="5"/>
  <c r="A401" i="5"/>
  <c r="A402" i="5"/>
  <c r="A403" i="5"/>
  <c r="A404" i="5"/>
  <c r="A405" i="5"/>
  <c r="A406" i="5"/>
  <c r="A407" i="5"/>
  <c r="A408" i="5"/>
  <c r="A409" i="5"/>
  <c r="A410" i="5"/>
  <c r="A411" i="5"/>
  <c r="A412" i="5"/>
  <c r="A413" i="5"/>
  <c r="A414" i="5"/>
  <c r="A415" i="5"/>
  <c r="A416" i="5"/>
  <c r="A417" i="5"/>
  <c r="A418" i="5"/>
  <c r="A419" i="5"/>
  <c r="A420" i="5"/>
  <c r="A421" i="5"/>
  <c r="A422" i="5"/>
  <c r="A423" i="5"/>
  <c r="A424" i="5"/>
  <c r="A425" i="5"/>
  <c r="A426" i="5"/>
  <c r="A427" i="5"/>
  <c r="A428" i="5"/>
  <c r="A429" i="5"/>
  <c r="A430" i="5"/>
  <c r="A431" i="5"/>
  <c r="A432" i="5"/>
  <c r="A433" i="5"/>
  <c r="A434" i="5"/>
  <c r="A435" i="5"/>
  <c r="A436" i="5"/>
  <c r="A437" i="5"/>
  <c r="A438" i="5"/>
  <c r="A439" i="5"/>
  <c r="A440" i="5"/>
  <c r="A441" i="5"/>
  <c r="A442" i="5"/>
  <c r="A443" i="5"/>
  <c r="A444" i="5"/>
  <c r="A445" i="5"/>
  <c r="A446" i="5"/>
  <c r="A447" i="5"/>
  <c r="A448" i="5"/>
  <c r="A449" i="5"/>
  <c r="A450" i="5"/>
  <c r="A451" i="5"/>
  <c r="A452" i="5"/>
  <c r="A453" i="5"/>
  <c r="A454" i="5"/>
  <c r="A455" i="5"/>
  <c r="A456" i="5"/>
  <c r="A457" i="5"/>
  <c r="A458" i="5"/>
  <c r="A459" i="5"/>
  <c r="A460" i="5"/>
  <c r="A461" i="5"/>
  <c r="A462" i="5"/>
  <c r="A463" i="5"/>
  <c r="A464" i="5"/>
  <c r="A465" i="5"/>
  <c r="A466" i="5"/>
  <c r="A467" i="5"/>
  <c r="A468" i="5"/>
  <c r="A469" i="5"/>
  <c r="A470" i="5"/>
  <c r="A471" i="5"/>
  <c r="A472" i="5"/>
  <c r="A473" i="5"/>
  <c r="A474" i="5"/>
  <c r="A475" i="5"/>
  <c r="A476" i="5"/>
  <c r="A477" i="5"/>
  <c r="A478" i="5"/>
  <c r="A1" i="5" l="1"/>
  <c r="J1" i="5" l="1"/>
</calcChain>
</file>

<file path=xl/connections.xml><?xml version="1.0" encoding="utf-8"?>
<connections xmlns="http://schemas.openxmlformats.org/spreadsheetml/2006/main">
  <connection id="1" odcFile="C:\Users\E0411858\Documents\Mes sources de données\10.231.117.20 Eaton ENT_SUPPLIER_MASTER.odc" keepAlive="1" name="10.231.117.20 Eaton ENT_SUPPLIER_MASTER" type="5" refreshedVersion="4" savePassword="1" background="1" saveData="1">
    <dbPr connection="Provider=SQLOLEDB.1;Password=MATRIX;Persist Security Info=True;User ID=SA;Initial Catalog=Eaton;Data Source=10.231.117.20;Use Procedure for Prepare=1;Auto Translate=True;Packet Size=4096;Workstation ID=ANNFRWHP6010395;Use Encryption for Data=False;Tag with column collation when possible=False" command="&quot;Eaton&quot;.&quot;dbo&quot;.&quot;ENT_SUPPLIER_MASTER&quot;" commandType="3"/>
  </connection>
  <connection id="2" odcFile="C:\Users\E0411858\Documents\Mes sources de données\10.231.117.20 Eaton vOpenOrders.odc" keepAlive="1" name="10.231.117.20 Eaton vOpenOrders" type="5" refreshedVersion="4" minRefreshableVersion="3" savePassword="1" background="1" saveData="1">
    <dbPr connection="Provider=SQLOLEDB.1;Password=MATRIX;Persist Security Info=True;User ID=SA;Initial Catalog=Eaton;Data Source=10.231.117.20;Use Procedure for Prepare=1;Auto Translate=True;Packet Size=4096;Workstation ID=ANNFRWHP6010395;Use Encryption for Data=False;Tag with column collation when possible=False" command="&quot;Eaton&quot;.&quot;dbo&quot;.&quot;vOpenOrders&quot;" commandType="3"/>
  </connection>
</connections>
</file>

<file path=xl/sharedStrings.xml><?xml version="1.0" encoding="utf-8"?>
<sst xmlns="http://schemas.openxmlformats.org/spreadsheetml/2006/main" count="343" uniqueCount="244">
  <si>
    <t>Fournisseur</t>
  </si>
  <si>
    <t>Type</t>
  </si>
  <si>
    <t>DEPENSES</t>
  </si>
  <si>
    <t>OBJECTIF</t>
  </si>
  <si>
    <t>COMMANDES OUTILS 2017</t>
  </si>
  <si>
    <t xml:space="preserve">Qté </t>
  </si>
  <si>
    <t xml:space="preserve">Prix Uni  (€) </t>
  </si>
  <si>
    <t>Total (Qté * prix)</t>
  </si>
  <si>
    <t xml:space="preserve">Date Commande </t>
  </si>
  <si>
    <t xml:space="preserve">SOLDE </t>
  </si>
  <si>
    <t>Jours Ouvrés :</t>
  </si>
  <si>
    <t xml:space="preserve">DEPENSES PAR JOURS </t>
  </si>
  <si>
    <t>Code Article</t>
  </si>
  <si>
    <t>PO_DTL_KEY</t>
  </si>
  <si>
    <t>ITEM_DESCRIPTION</t>
  </si>
  <si>
    <t>SUPPLIER_NAME</t>
  </si>
  <si>
    <t>QTY</t>
  </si>
  <si>
    <t>ITEM_LONG_DESCRIPTION</t>
  </si>
  <si>
    <t>ORDERED_DATE</t>
  </si>
  <si>
    <t>UNIT_PRICE</t>
  </si>
  <si>
    <t>ADDITIONAL_ITEM_CODE</t>
  </si>
  <si>
    <t>LINE_PRICE</t>
  </si>
  <si>
    <t>MITSUBISHI MMC METAL FRANCE</t>
  </si>
  <si>
    <t>Plaq. Tournage inter. R0.4</t>
  </si>
  <si>
    <t>CCMT09T304 US735</t>
  </si>
  <si>
    <t>100008</t>
  </si>
  <si>
    <t>VNMG160404-MA US735</t>
  </si>
  <si>
    <t>Plaq. Tournage exter. R0.4</t>
  </si>
  <si>
    <t>100028</t>
  </si>
  <si>
    <t>Plaq. Tournage</t>
  </si>
  <si>
    <t>WNMG080404-MA US735</t>
  </si>
  <si>
    <t>100046</t>
  </si>
  <si>
    <t>HORN SAS</t>
  </si>
  <si>
    <t>SECO TOOLS</t>
  </si>
  <si>
    <t>GIP 1,57 0,15 IC808</t>
  </si>
  <si>
    <t>ISCAR</t>
  </si>
  <si>
    <t>Plaq. gorge radiale L1.57</t>
  </si>
  <si>
    <t>100053</t>
  </si>
  <si>
    <t>WALTER TITEX</t>
  </si>
  <si>
    <t>FIS</t>
  </si>
  <si>
    <t>GIP 2,47-0,2 IC830</t>
  </si>
  <si>
    <t>Plaq. gorge radiale L2.47</t>
  </si>
  <si>
    <t>100056</t>
  </si>
  <si>
    <t>N° 5573 - 4,5</t>
  </si>
  <si>
    <t>HUDRY - DEXIS</t>
  </si>
  <si>
    <t>MINI FRAISE GUHRING CARBURE Ø4.5 COUPE AU CENTRE</t>
  </si>
  <si>
    <t>100303</t>
  </si>
  <si>
    <t>VNGG160404L UTI20T</t>
  </si>
  <si>
    <t>Plaqu. tournage exter. Mitsubishi</t>
  </si>
  <si>
    <t>100270</t>
  </si>
  <si>
    <t>Plaq. finition exter. R0.4</t>
  </si>
  <si>
    <t>DCMT070204 NX2525</t>
  </si>
  <si>
    <t>100014</t>
  </si>
  <si>
    <t>GIP 1,96-0,15 IC808</t>
  </si>
  <si>
    <t>Plaq. gorge radiale L1.96</t>
  </si>
  <si>
    <t>100055</t>
  </si>
  <si>
    <t>LCMF160304-0300-FT CP500</t>
  </si>
  <si>
    <t>Plaq. To ext multi-directionnel L:3 / R0.4</t>
  </si>
  <si>
    <t>100082</t>
  </si>
  <si>
    <t>3IR 11W VM7</t>
  </si>
  <si>
    <t>Plaq. de filetage Inter. 11W</t>
  </si>
  <si>
    <t>100119</t>
  </si>
  <si>
    <t>DCMT11T304R 95  HX</t>
  </si>
  <si>
    <t>Plaq. Tournage exter. R0.4 affutee</t>
  </si>
  <si>
    <t>100077</t>
  </si>
  <si>
    <t xml:space="preserve">N°cmd Matrix </t>
  </si>
  <si>
    <t>Référence</t>
  </si>
  <si>
    <t>A3299XPL-9</t>
  </si>
  <si>
    <t>Foret carbure Ø9 à trou d'huile 3 fois le diamètre</t>
  </si>
  <si>
    <t>100301</t>
  </si>
  <si>
    <t>3IR 1.0ISO VM7</t>
  </si>
  <si>
    <t>Plaqu. à fileter inter PAS de 1.00 ISO</t>
  </si>
  <si>
    <t>100171</t>
  </si>
  <si>
    <t>R105.0100.3.7 TN35</t>
  </si>
  <si>
    <t>Plaq. à gorges Inter. L:1mm / Lu:20 / plongé rayon:2.5</t>
  </si>
  <si>
    <t>100134</t>
  </si>
  <si>
    <t>CCGT03S102L-F VP15TF</t>
  </si>
  <si>
    <t>Plaq. de tournage inter. R:0.2</t>
  </si>
  <si>
    <t>100336</t>
  </si>
  <si>
    <t>VNGG160404R UTI20T</t>
  </si>
  <si>
    <t>100025</t>
  </si>
  <si>
    <t>WNMG080404-C NX2525</t>
  </si>
  <si>
    <t>100045</t>
  </si>
  <si>
    <t>N°Commande</t>
  </si>
  <si>
    <t>Commentaire</t>
  </si>
  <si>
    <t>SD100-15.00-P</t>
  </si>
  <si>
    <t>Tête Crownloc SECO Ø15.00</t>
  </si>
  <si>
    <t>100262</t>
  </si>
  <si>
    <t>554200Z4.0-SIRON-A</t>
  </si>
  <si>
    <t xml:space="preserve">FRAISE CARBURE Ø20 2 TAILLES SECO SIRON </t>
  </si>
  <si>
    <t>100273</t>
  </si>
  <si>
    <t>SD100-12.30-P</t>
  </si>
  <si>
    <t>Tête Crownloc SECO Ø12.30</t>
  </si>
  <si>
    <t>100357</t>
  </si>
  <si>
    <t>312.0200.10 TN32</t>
  </si>
  <si>
    <t>Plaqu. gorge exter. à rayon de 1mm - Largeur 2mm - Horn</t>
  </si>
  <si>
    <t>100339</t>
  </si>
  <si>
    <t>FSWL 108RM</t>
  </si>
  <si>
    <t>Barre d'alésage Ø8 par Ø7 Mitsubishi</t>
  </si>
  <si>
    <t>100236</t>
  </si>
  <si>
    <t>DCGT11T304F-AL KX</t>
  </si>
  <si>
    <t>100076</t>
  </si>
  <si>
    <t>CFTR2525M03</t>
  </si>
  <si>
    <t>Outil de tronçonnage 6° et 15°</t>
  </si>
  <si>
    <t>100228</t>
  </si>
  <si>
    <t>CFIR2525M04</t>
  </si>
  <si>
    <t>Outil tournage exter. multidirectionnel Largeur 4mm</t>
  </si>
  <si>
    <t>100229</t>
  </si>
  <si>
    <t>SD100-16.50-P</t>
  </si>
  <si>
    <t>Tête Crownloc SECO Ø16.50</t>
  </si>
  <si>
    <t>100259</t>
  </si>
  <si>
    <t>SD100-12.00-P</t>
  </si>
  <si>
    <t>Tête Crownloc SECO Ø12.00</t>
  </si>
  <si>
    <t>100260</t>
  </si>
  <si>
    <t>VBMT110304-MV US7020</t>
  </si>
  <si>
    <t>100021</t>
  </si>
  <si>
    <t>FSWL 108RS</t>
  </si>
  <si>
    <t>Barre d'alésage Ø8 par Ø5 Mitsubishi</t>
  </si>
  <si>
    <t>100235</t>
  </si>
  <si>
    <t>Étiquettes de lignes</t>
  </si>
  <si>
    <t>Total général</t>
  </si>
  <si>
    <t>Somme de Total (Qté * prix)</t>
  </si>
  <si>
    <t>SUPPLIER_CODE</t>
  </si>
  <si>
    <t>HOME_PAGE</t>
  </si>
  <si>
    <t>00</t>
  </si>
  <si>
    <t>Internal Supplier</t>
  </si>
  <si>
    <t>F118535</t>
  </si>
  <si>
    <t>PO123370</t>
  </si>
  <si>
    <t>F118615</t>
  </si>
  <si>
    <t>PO123367</t>
  </si>
  <si>
    <t>F118469</t>
  </si>
  <si>
    <t>PO123375</t>
  </si>
  <si>
    <t>F119352</t>
  </si>
  <si>
    <t>PO123373</t>
  </si>
  <si>
    <t>F150161</t>
  </si>
  <si>
    <t>PO123372</t>
  </si>
  <si>
    <t>F118407</t>
  </si>
  <si>
    <t>CARBILLY - SAFETY</t>
  </si>
  <si>
    <t>PO123376</t>
  </si>
  <si>
    <t>F118482</t>
  </si>
  <si>
    <t>PO123371</t>
  </si>
  <si>
    <t>F118492</t>
  </si>
  <si>
    <t>PO123374</t>
  </si>
  <si>
    <t>f2525</t>
  </si>
  <si>
    <t xml:space="preserve">test fourniseur </t>
  </si>
  <si>
    <t>Étiquettes de colonnes</t>
  </si>
  <si>
    <t>TABLEAU DES DEPENSES JOURNALIERE PAR FOURNISSEUR</t>
  </si>
  <si>
    <t>Mois Année 2017</t>
  </si>
  <si>
    <t>Jours Ouvrés</t>
  </si>
  <si>
    <t>2/28/2018</t>
  </si>
  <si>
    <t>Total</t>
  </si>
  <si>
    <t>Évolution</t>
  </si>
  <si>
    <t>Déc</t>
  </si>
  <si>
    <t>Nov</t>
  </si>
  <si>
    <t>Oct</t>
  </si>
  <si>
    <t>Sep</t>
  </si>
  <si>
    <t>Aoû</t>
  </si>
  <si>
    <t>Juil</t>
  </si>
  <si>
    <t>Juin</t>
  </si>
  <si>
    <t>Mai</t>
  </si>
  <si>
    <t>Avr</t>
  </si>
  <si>
    <t>Mar</t>
  </si>
  <si>
    <t>Fév</t>
  </si>
  <si>
    <t>Jan</t>
  </si>
  <si>
    <t>ÉVOLUTION DES DÉPENSES PAR FOURNISSEUR</t>
  </si>
  <si>
    <t>R105.1840.3.7 TN35</t>
  </si>
  <si>
    <t>Tournage inter. R0.2 / Lu:20mm</t>
  </si>
  <si>
    <t>100153</t>
  </si>
  <si>
    <t>DGR 3102J 6D  IC328</t>
  </si>
  <si>
    <t>Plaq. Tronçonnage R0.2</t>
  </si>
  <si>
    <t>100058</t>
  </si>
  <si>
    <t>P311712-17</t>
  </si>
  <si>
    <t>Fraise 2 tailles Ø17 - 3 dents coupe au centre - Long. utile 32mm - HSSE - queue Ø16</t>
  </si>
  <si>
    <t>100322</t>
  </si>
  <si>
    <t>CCMT060204 US735</t>
  </si>
  <si>
    <t>100004</t>
  </si>
  <si>
    <t>VCMT080204-MV US7020</t>
  </si>
  <si>
    <t>100024</t>
  </si>
  <si>
    <t xml:space="preserve">Solde </t>
  </si>
  <si>
    <t>BLASER</t>
  </si>
  <si>
    <t>BUCCI-IEMCA</t>
  </si>
  <si>
    <t>3IR 14W VM7</t>
  </si>
  <si>
    <t>Plaq. de filetage Inter. 14W</t>
  </si>
  <si>
    <t>100121</t>
  </si>
  <si>
    <t>CCMT060202 US735</t>
  </si>
  <si>
    <t>100003</t>
  </si>
  <si>
    <t>DCMT11T304 US735</t>
  </si>
  <si>
    <t>100018</t>
  </si>
  <si>
    <t>LCMF160302-0300-MCR15 CP600</t>
  </si>
  <si>
    <t>Plaq. Tronçonage 15° / R0.2</t>
  </si>
  <si>
    <t>100081</t>
  </si>
  <si>
    <t>SPGX0602-C1 , T400D</t>
  </si>
  <si>
    <t>Plaq. Foret</t>
  </si>
  <si>
    <t>100092</t>
  </si>
  <si>
    <t>SPGX0703,C1 (PLAQ.FORET) T400D</t>
  </si>
  <si>
    <t>Plaq. FORET SECO</t>
  </si>
  <si>
    <t>100093</t>
  </si>
  <si>
    <t>R105.1823.7.5.2 TI25</t>
  </si>
  <si>
    <t>Tournage inter. R0.1 / Lu:40mm</t>
  </si>
  <si>
    <t>100152</t>
  </si>
  <si>
    <t>GCMT040204.U2 VP15TF</t>
  </si>
  <si>
    <t>Plaq. foret TAFM Ø12 et Ø14 Mitsubishi</t>
  </si>
  <si>
    <t>100020</t>
  </si>
  <si>
    <t>9NR1.65FG CP500</t>
  </si>
  <si>
    <t>Plaq. à gorges inter.</t>
  </si>
  <si>
    <t>100106</t>
  </si>
  <si>
    <t>DGR 3100JS 6D  IC328</t>
  </si>
  <si>
    <t>Plaq. Tronçonnage R;0</t>
  </si>
  <si>
    <t>100059</t>
  </si>
  <si>
    <t>9NR1.35FG CP500</t>
  </si>
  <si>
    <t>Plaq. à gorges inter. L: 1.35</t>
  </si>
  <si>
    <t>100105</t>
  </si>
  <si>
    <t>A1164TIN-11</t>
  </si>
  <si>
    <t>Foret carbure Ø11 sans trous d'huile et revetu TIN</t>
  </si>
  <si>
    <t>100302</t>
  </si>
  <si>
    <t>WCMT06T304 US735</t>
  </si>
  <si>
    <t>Pl tournage Inter. R0.4</t>
  </si>
  <si>
    <t>100248</t>
  </si>
  <si>
    <t>SCGX050204-P2 DP3000</t>
  </si>
  <si>
    <t>100086</t>
  </si>
  <si>
    <t>SPGX0502,C1 T400D</t>
  </si>
  <si>
    <t>Plaq. foret</t>
  </si>
  <si>
    <t>100091</t>
  </si>
  <si>
    <t>A3299XPL-8.3</t>
  </si>
  <si>
    <t>Foret carbure Ø8.3 à trou d'huile 3 fois le diamètre</t>
  </si>
  <si>
    <t>100309</t>
  </si>
  <si>
    <t>A3299XPL-11.6</t>
  </si>
  <si>
    <t xml:space="preserve">Foret carbure Ø11.6 à trou d'huile 3 fois le diamètre - Queue Ø12 </t>
  </si>
  <si>
    <t>100328</t>
  </si>
  <si>
    <t>2456315-G1/4</t>
  </si>
  <si>
    <t>Taraud machine Gaz 1/4 revetu TIN - 5 levres</t>
  </si>
  <si>
    <t>100358</t>
  </si>
  <si>
    <t>VNMG160404-NFT WSM20</t>
  </si>
  <si>
    <t>Plaq. tournage exter. R:0.4 - 35°</t>
  </si>
  <si>
    <t>100368</t>
  </si>
  <si>
    <t>WNMG080404TF IC807</t>
  </si>
  <si>
    <t>100064</t>
  </si>
  <si>
    <t>LCMF160404-0400-MT CP500</t>
  </si>
  <si>
    <t>Plaq. To. exter. multidirectionnel L:4 / R0.4</t>
  </si>
  <si>
    <t>100085</t>
  </si>
  <si>
    <t>DCMT070204 US735</t>
  </si>
  <si>
    <t>100015</t>
  </si>
  <si>
    <t>LCMF130304 0300 FT CP500</t>
  </si>
  <si>
    <t>100079</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</si>
</sst>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0.00&quot; €&quot;"/>
    <numFmt numFmtId="165" formatCode="[$-F800]dddd\,\ mmmm\ dd\,\ yyyy"/>
    <numFmt numFmtId="166" formatCode="_-* #,##0.00\ [$€]_-;\-* #,##0.00\ [$€]_-;_-* \-??\ [$€]_-;_-@_-"/>
    <numFmt numFmtId="167" formatCode="_-* #,##0.00\ [$€-40C]_-;\-* #,##0.00\ [$€-40C]_-;_-* &quot;-&quot;??\ [$€-40C]_-;_-@_-"/>
    <numFmt numFmtId="168" formatCode="m/d/yyyy;@"/>
    <numFmt numFmtId="169" formatCode="[$-40C]mmmm\-yy;@"/>
    <numFmt numFmtId="170" formatCode="m/d/yy;@"/>
    <numFmt numFmtId="171" formatCode="#,##0.00\ &quot;€&quot;"/>
  </numFmts>
  <fonts count="31" x14ac:knownFonts="1">
    <font>
      <sz val="11"/>
      <color theme="1"/>
      <name val="Calibri"/>
      <family val="2"/>
      <scheme val="minor"/>
    </font>
    <font>
      <sz val="10"/>
      <name val="Arial"/>
      <family val="2"/>
    </font>
    <font>
      <b/>
      <sz val="12"/>
      <name val="Arial"/>
      <family val="2"/>
    </font>
    <font>
      <sz val="12"/>
      <name val="Arial"/>
      <family val="2"/>
    </font>
    <font>
      <sz val="12"/>
      <color indexed="8"/>
      <name val="Arial"/>
      <family val="2"/>
    </font>
    <font>
      <b/>
      <i/>
      <sz val="12"/>
      <name val="Arial"/>
      <family val="2"/>
    </font>
    <font>
      <sz val="12"/>
      <color theme="1"/>
      <name val="Arial"/>
      <family val="2"/>
    </font>
    <font>
      <b/>
      <sz val="40"/>
      <name val="Arial"/>
      <family val="2"/>
    </font>
    <font>
      <b/>
      <sz val="15"/>
      <name val="Arial"/>
      <family val="2"/>
    </font>
    <font>
      <b/>
      <sz val="26"/>
      <name val="Arial"/>
      <family val="2"/>
    </font>
    <font>
      <b/>
      <sz val="20"/>
      <name val="Arial"/>
      <family val="2"/>
    </font>
    <font>
      <b/>
      <sz val="24"/>
      <color rgb="FFFF0000"/>
      <name val="Calibri"/>
      <family val="2"/>
    </font>
    <font>
      <b/>
      <sz val="12"/>
      <color indexed="8"/>
      <name val="Arial"/>
      <family val="2"/>
    </font>
    <font>
      <b/>
      <sz val="12"/>
      <color theme="1"/>
      <name val="Arial"/>
      <family val="2"/>
    </font>
    <font>
      <sz val="15"/>
      <color theme="1"/>
      <name val="Arial"/>
      <family val="2"/>
    </font>
    <font>
      <b/>
      <sz val="15"/>
      <color theme="1"/>
      <name val="Arial"/>
      <family val="2"/>
    </font>
    <font>
      <b/>
      <sz val="24"/>
      <name val="Arial"/>
      <family val="2"/>
    </font>
    <font>
      <b/>
      <sz val="36"/>
      <name val="Arial"/>
      <family val="2"/>
    </font>
    <font>
      <sz val="11"/>
      <color theme="1"/>
      <name val="Calibri"/>
      <family val="2"/>
      <scheme val="minor"/>
    </font>
    <font>
      <sz val="11"/>
      <color theme="1"/>
      <name val="Arial"/>
      <family val="2"/>
    </font>
    <font>
      <b/>
      <sz val="11"/>
      <color theme="1"/>
      <name val="Arial"/>
      <family val="2"/>
    </font>
    <font>
      <b/>
      <sz val="11"/>
      <color theme="1"/>
      <name val="Cambria"/>
      <family val="2"/>
      <scheme val="major"/>
    </font>
    <font>
      <sz val="22.5"/>
      <color theme="1" tint="0.34998626667073579"/>
      <name val="Cambria"/>
      <family val="2"/>
      <scheme val="major"/>
    </font>
    <font>
      <sz val="22.5"/>
      <color theme="1" tint="0.34998626667073579"/>
      <name val="Arial"/>
      <family val="2"/>
    </font>
    <font>
      <sz val="10"/>
      <color theme="1"/>
      <name val="Calibri"/>
      <family val="2"/>
      <scheme val="minor"/>
    </font>
    <font>
      <i/>
      <sz val="13"/>
      <color theme="1" tint="0.34998626667073579"/>
      <name val="Cambria"/>
      <family val="1"/>
      <scheme val="major"/>
    </font>
    <font>
      <i/>
      <sz val="22"/>
      <color theme="3"/>
      <name val="Calibri"/>
      <family val="2"/>
      <scheme val="minor"/>
    </font>
    <font>
      <sz val="12"/>
      <color theme="1"/>
      <name val="Times New Roman"/>
      <family val="1"/>
    </font>
    <font>
      <b/>
      <sz val="12"/>
      <color theme="1"/>
      <name val="Times New Roman"/>
      <family val="1"/>
    </font>
    <font>
      <b/>
      <sz val="24"/>
      <color rgb="FF00B050"/>
      <name val="Arial"/>
      <family val="2"/>
    </font>
    <font>
      <sz val="24"/>
      <color theme="1"/>
      <name val="Arial"/>
      <family val="2"/>
    </font>
  </fonts>
  <fills count="7">
    <fill>
      <patternFill patternType="none"/>
    </fill>
    <fill>
      <patternFill patternType="gray125"/>
    </fill>
    <fill>
      <patternFill patternType="solid">
        <fgColor rgb="FF92D050"/>
        <bgColor indexed="64"/>
      </patternFill>
    </fill>
    <fill>
      <patternFill patternType="solid">
        <fgColor rgb="FFFFC000"/>
        <bgColor indexed="64"/>
      </patternFill>
    </fill>
    <fill>
      <patternFill patternType="solid">
        <fgColor rgb="FFFC5656"/>
        <bgColor indexed="64"/>
      </patternFill>
    </fill>
    <fill>
      <patternFill patternType="solid">
        <fgColor theme="3" tint="0.79998168889431442"/>
        <bgColor indexed="64"/>
      </patternFill>
    </fill>
    <fill>
      <patternFill patternType="solid">
        <fgColor theme="2"/>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theme="3"/>
      </left>
      <right style="thin">
        <color theme="3"/>
      </right>
      <top style="thin">
        <color theme="3"/>
      </top>
      <bottom style="thin">
        <color theme="3"/>
      </bottom>
      <diagonal/>
    </border>
    <border>
      <left style="medium">
        <color theme="3"/>
      </left>
      <right/>
      <top style="medium">
        <color theme="3"/>
      </top>
      <bottom/>
      <diagonal/>
    </border>
    <border>
      <left/>
      <right/>
      <top style="medium">
        <color theme="3"/>
      </top>
      <bottom/>
      <diagonal/>
    </border>
    <border>
      <left/>
      <right style="medium">
        <color theme="3"/>
      </right>
      <top style="medium">
        <color theme="3"/>
      </top>
      <bottom/>
      <diagonal/>
    </border>
    <border>
      <left style="medium">
        <color theme="3"/>
      </left>
      <right/>
      <top/>
      <bottom style="medium">
        <color theme="3"/>
      </bottom>
      <diagonal/>
    </border>
    <border>
      <left/>
      <right/>
      <top/>
      <bottom style="medium">
        <color theme="3"/>
      </bottom>
      <diagonal/>
    </border>
    <border>
      <left/>
      <right style="medium">
        <color theme="3"/>
      </right>
      <top/>
      <bottom style="medium">
        <color theme="3"/>
      </bottom>
      <diagonal/>
    </border>
    <border>
      <left style="medium">
        <color theme="3"/>
      </left>
      <right style="thin">
        <color theme="3"/>
      </right>
      <top style="medium">
        <color theme="3"/>
      </top>
      <bottom style="medium">
        <color theme="3"/>
      </bottom>
      <diagonal/>
    </border>
    <border>
      <left style="thin">
        <color theme="3"/>
      </left>
      <right style="thin">
        <color theme="3"/>
      </right>
      <top style="medium">
        <color theme="3"/>
      </top>
      <bottom style="medium">
        <color theme="3"/>
      </bottom>
      <diagonal/>
    </border>
    <border>
      <left style="thin">
        <color theme="3"/>
      </left>
      <right style="medium">
        <color theme="3"/>
      </right>
      <top style="medium">
        <color theme="3"/>
      </top>
      <bottom style="medium">
        <color theme="3"/>
      </bottom>
      <diagonal/>
    </border>
  </borders>
  <cellStyleXfs count="11">
    <xf numFmtId="0" fontId="0" fillId="0" borderId="0"/>
    <xf numFmtId="0" fontId="1" fillId="0" borderId="0"/>
    <xf numFmtId="166" fontId="1" fillId="0" borderId="0" applyFill="0" applyBorder="0" applyAlignment="0" applyProtection="0"/>
    <xf numFmtId="4" fontId="18" fillId="0" borderId="0">
      <alignment horizontal="right" indent="1"/>
    </xf>
    <xf numFmtId="0" fontId="18" fillId="0" borderId="0">
      <alignment horizontal="left" wrapText="1" indent="1"/>
    </xf>
    <xf numFmtId="0" fontId="21" fillId="0" borderId="0" applyNumberFormat="0" applyFill="0" applyProtection="0">
      <alignment horizontal="left" indent="1"/>
    </xf>
    <xf numFmtId="0" fontId="22" fillId="0" borderId="0" applyNumberFormat="0" applyFill="0" applyBorder="0" applyAlignment="0" applyProtection="0"/>
    <xf numFmtId="170" fontId="18" fillId="0" borderId="0">
      <alignment horizontal="left" indent="1"/>
    </xf>
    <xf numFmtId="0" fontId="18" fillId="0" borderId="0">
      <alignment horizontal="left" vertical="center" wrapText="1" indent="3"/>
    </xf>
    <xf numFmtId="0" fontId="24" fillId="0" borderId="0">
      <alignment horizontal="left" vertical="center" wrapText="1" indent="6"/>
    </xf>
    <xf numFmtId="9" fontId="18" fillId="0" borderId="0" applyFont="0" applyFill="0" applyBorder="0" applyAlignment="0" applyProtection="0"/>
  </cellStyleXfs>
  <cellXfs count="82">
    <xf numFmtId="0" fontId="0" fillId="0" borderId="0" xfId="0"/>
    <xf numFmtId="0" fontId="3" fillId="0" borderId="0" xfId="1" applyFont="1" applyFill="1" applyBorder="1" applyAlignment="1">
      <alignment horizontal="center"/>
    </xf>
    <xf numFmtId="16" fontId="4" fillId="0" borderId="0" xfId="1" applyNumberFormat="1" applyFont="1" applyFill="1" applyBorder="1" applyAlignment="1">
      <alignment horizontal="center" vertical="center"/>
    </xf>
    <xf numFmtId="164" fontId="6" fillId="0" borderId="0" xfId="1" applyNumberFormat="1" applyFont="1" applyFill="1" applyBorder="1" applyAlignment="1">
      <alignment horizontal="center"/>
    </xf>
    <xf numFmtId="164" fontId="4" fillId="0" borderId="0" xfId="1" applyNumberFormat="1" applyFont="1" applyFill="1" applyBorder="1" applyAlignment="1">
      <alignment horizontal="center"/>
    </xf>
    <xf numFmtId="164" fontId="3" fillId="0" borderId="0" xfId="1" applyNumberFormat="1" applyFont="1" applyFill="1" applyBorder="1" applyAlignment="1">
      <alignment horizontal="center"/>
    </xf>
    <xf numFmtId="0" fontId="4" fillId="0" borderId="0" xfId="1" applyFont="1" applyFill="1" applyBorder="1" applyAlignment="1">
      <alignment horizontal="center"/>
    </xf>
    <xf numFmtId="0" fontId="14" fillId="0" borderId="7" xfId="0" applyFont="1" applyBorder="1" applyAlignment="1">
      <alignment horizontal="left"/>
    </xf>
    <xf numFmtId="167" fontId="16" fillId="4" borderId="5" xfId="1" applyNumberFormat="1" applyFont="1" applyFill="1" applyBorder="1" applyAlignment="1">
      <alignment horizontal="center" vertical="center"/>
    </xf>
    <xf numFmtId="0" fontId="19" fillId="0" borderId="0" xfId="0" applyFont="1"/>
    <xf numFmtId="4" fontId="20" fillId="0" borderId="0" xfId="0" applyNumberFormat="1" applyFont="1" applyFill="1" applyBorder="1" applyAlignment="1">
      <alignment horizontal="right" indent="1"/>
    </xf>
    <xf numFmtId="0" fontId="20" fillId="0" borderId="0" xfId="0" applyFont="1" applyFill="1" applyBorder="1" applyAlignment="1">
      <alignment horizontal="left" indent="1"/>
    </xf>
    <xf numFmtId="4" fontId="19" fillId="0" borderId="0" xfId="3" applyNumberFormat="1" applyFont="1">
      <alignment horizontal="right" indent="1"/>
    </xf>
    <xf numFmtId="0" fontId="20" fillId="0" borderId="0" xfId="5" applyFont="1" applyFill="1">
      <alignment horizontal="left" indent="1"/>
    </xf>
    <xf numFmtId="0" fontId="23" fillId="0" borderId="0" xfId="6" applyFont="1"/>
    <xf numFmtId="0" fontId="19" fillId="0" borderId="0" xfId="0" applyFont="1" applyFill="1"/>
    <xf numFmtId="0" fontId="19" fillId="0" borderId="0" xfId="4" applyFont="1" applyAlignment="1">
      <alignment vertical="center" wrapText="1"/>
    </xf>
    <xf numFmtId="165" fontId="4" fillId="0" borderId="0" xfId="1" applyNumberFormat="1" applyFont="1" applyFill="1" applyBorder="1" applyAlignment="1">
      <alignment horizontal="center"/>
    </xf>
    <xf numFmtId="165" fontId="3" fillId="0" borderId="0" xfId="1" applyNumberFormat="1" applyFont="1" applyFill="1" applyBorder="1" applyAlignment="1">
      <alignment horizontal="center"/>
    </xf>
    <xf numFmtId="0" fontId="27" fillId="0" borderId="0" xfId="0" applyFont="1" applyAlignment="1">
      <alignment horizontal="center" vertical="center"/>
    </xf>
    <xf numFmtId="0" fontId="28" fillId="0" borderId="0" xfId="0" applyFont="1" applyAlignment="1">
      <alignment horizontal="center" vertical="center"/>
    </xf>
    <xf numFmtId="0" fontId="27" fillId="0" borderId="0" xfId="0" applyFont="1"/>
    <xf numFmtId="22" fontId="27" fillId="0" borderId="0" xfId="0" applyNumberFormat="1" applyFont="1" applyAlignment="1">
      <alignment horizontal="center" vertical="center"/>
    </xf>
    <xf numFmtId="168" fontId="27" fillId="0" borderId="0" xfId="0" applyNumberFormat="1" applyFont="1"/>
    <xf numFmtId="169" fontId="27" fillId="0" borderId="0" xfId="0" applyNumberFormat="1" applyFont="1" applyFill="1" applyAlignment="1">
      <alignment horizontal="center" vertical="center"/>
    </xf>
    <xf numFmtId="0" fontId="27" fillId="0" borderId="0" xfId="0" applyFont="1" applyFill="1" applyAlignment="1">
      <alignment horizontal="center" vertical="center"/>
    </xf>
    <xf numFmtId="165" fontId="12" fillId="0" borderId="0" xfId="1" applyNumberFormat="1" applyFont="1" applyFill="1" applyBorder="1" applyAlignment="1">
      <alignment horizontal="center"/>
    </xf>
    <xf numFmtId="165" fontId="0" fillId="0" borderId="0" xfId="0" applyNumberFormat="1" applyBorder="1" applyAlignment="1">
      <alignment horizontal="center" vertical="center"/>
    </xf>
    <xf numFmtId="165" fontId="2" fillId="0" borderId="0" xfId="1" applyNumberFormat="1" applyFont="1" applyFill="1" applyBorder="1" applyAlignment="1">
      <alignment horizontal="center"/>
    </xf>
    <xf numFmtId="165" fontId="3" fillId="0" borderId="0" xfId="1" applyNumberFormat="1" applyFont="1" applyFill="1" applyBorder="1" applyAlignment="1">
      <alignment horizontal="center" wrapText="1"/>
    </xf>
    <xf numFmtId="0" fontId="0" fillId="0" borderId="0" xfId="0" applyAlignment="1"/>
    <xf numFmtId="165" fontId="13" fillId="0" borderId="0" xfId="1" applyNumberFormat="1" applyFont="1" applyFill="1" applyBorder="1" applyAlignment="1">
      <alignment horizontal="center"/>
    </xf>
    <xf numFmtId="0" fontId="14" fillId="0" borderId="7" xfId="0" applyFont="1" applyBorder="1" applyAlignment="1">
      <alignment horizontal="center" vertical="center" wrapText="1"/>
    </xf>
    <xf numFmtId="0" fontId="14" fillId="0" borderId="7" xfId="0" pivotButton="1" applyFont="1" applyBorder="1" applyAlignment="1">
      <alignment horizontal="center" vertical="center" wrapText="1"/>
    </xf>
    <xf numFmtId="0" fontId="15" fillId="0" borderId="7" xfId="0" applyNumberFormat="1" applyFont="1" applyBorder="1" applyAlignment="1">
      <alignment horizontal="right" vertical="center"/>
    </xf>
    <xf numFmtId="9" fontId="29" fillId="0" borderId="0" xfId="10" applyFont="1" applyFill="1" applyBorder="1" applyAlignment="1">
      <alignment horizontal="center"/>
    </xf>
    <xf numFmtId="164" fontId="30" fillId="0" borderId="0" xfId="1" applyNumberFormat="1" applyFont="1" applyFill="1" applyBorder="1" applyAlignment="1">
      <alignment horizontal="center"/>
    </xf>
    <xf numFmtId="0" fontId="8" fillId="6" borderId="5" xfId="1" applyNumberFormat="1" applyFont="1" applyFill="1" applyBorder="1" applyAlignment="1">
      <alignment horizontal="center" vertical="center"/>
    </xf>
    <xf numFmtId="165" fontId="8" fillId="6" borderId="5" xfId="1" applyNumberFormat="1" applyFont="1" applyFill="1" applyBorder="1" applyAlignment="1">
      <alignment horizontal="right" vertical="center" wrapText="1"/>
    </xf>
    <xf numFmtId="165" fontId="2" fillId="6" borderId="0" xfId="1" applyNumberFormat="1" applyFont="1" applyFill="1" applyBorder="1" applyAlignment="1">
      <alignment horizontal="center" vertical="center" wrapText="1"/>
    </xf>
    <xf numFmtId="165" fontId="27" fillId="0" borderId="0" xfId="0" applyNumberFormat="1" applyFont="1" applyAlignment="1">
      <alignment horizontal="center" vertical="center"/>
    </xf>
    <xf numFmtId="171" fontId="28" fillId="0" borderId="0" xfId="0" applyNumberFormat="1" applyFont="1" applyAlignment="1">
      <alignment horizontal="center" vertical="center"/>
    </xf>
    <xf numFmtId="171" fontId="27" fillId="0" borderId="0" xfId="0" applyNumberFormat="1" applyFont="1" applyAlignment="1">
      <alignment horizontal="center" vertical="center"/>
    </xf>
    <xf numFmtId="0" fontId="15" fillId="0" borderId="7" xfId="0" applyNumberFormat="1" applyFont="1" applyBorder="1" applyAlignment="1">
      <alignment horizontal="center" vertical="center"/>
    </xf>
    <xf numFmtId="0" fontId="27" fillId="0" borderId="0" xfId="0" applyNumberFormat="1" applyFont="1" applyAlignment="1">
      <alignment horizontal="center" vertical="center"/>
    </xf>
    <xf numFmtId="0" fontId="28" fillId="0" borderId="0" xfId="0" applyNumberFormat="1" applyFont="1" applyAlignment="1">
      <alignment horizontal="center" vertical="center"/>
    </xf>
    <xf numFmtId="0" fontId="27" fillId="0" borderId="0" xfId="0" applyNumberFormat="1" applyFont="1"/>
    <xf numFmtId="0" fontId="28" fillId="0" borderId="0" xfId="0" applyNumberFormat="1" applyFont="1"/>
    <xf numFmtId="22" fontId="14" fillId="0" borderId="7" xfId="0" applyNumberFormat="1" applyFont="1" applyBorder="1" applyAlignment="1">
      <alignment horizontal="left"/>
    </xf>
    <xf numFmtId="0" fontId="14" fillId="0" borderId="7" xfId="0" applyNumberFormat="1" applyFont="1" applyBorder="1" applyAlignment="1">
      <alignment horizontal="center" vertical="center"/>
    </xf>
    <xf numFmtId="0" fontId="15" fillId="0" borderId="7" xfId="0" applyNumberFormat="1" applyFont="1" applyBorder="1" applyAlignment="1">
      <alignment horizontal="right"/>
    </xf>
    <xf numFmtId="165" fontId="2" fillId="0" borderId="0" xfId="1" applyNumberFormat="1" applyFont="1" applyFill="1" applyAlignment="1">
      <alignment horizontal="center"/>
    </xf>
    <xf numFmtId="165" fontId="3" fillId="0" borderId="0" xfId="1" applyNumberFormat="1" applyFont="1" applyFill="1" applyAlignment="1">
      <alignment horizontal="center"/>
    </xf>
    <xf numFmtId="0" fontId="3" fillId="0" borderId="0" xfId="1" applyNumberFormat="1" applyFont="1" applyFill="1" applyBorder="1" applyAlignment="1">
      <alignment horizontal="center"/>
    </xf>
    <xf numFmtId="0" fontId="8" fillId="4" borderId="4" xfId="1" applyNumberFormat="1" applyFont="1" applyFill="1" applyBorder="1" applyAlignment="1">
      <alignment horizontal="center" vertical="center"/>
    </xf>
    <xf numFmtId="0" fontId="5" fillId="6" borderId="0" xfId="1" applyNumberFormat="1" applyFont="1" applyFill="1" applyBorder="1" applyAlignment="1">
      <alignment horizontal="center" vertical="center" wrapText="1"/>
    </xf>
    <xf numFmtId="0" fontId="4" fillId="0" borderId="0" xfId="1" applyNumberFormat="1" applyFont="1" applyFill="1" applyBorder="1" applyAlignment="1">
      <alignment horizontal="center" vertical="center"/>
    </xf>
    <xf numFmtId="0" fontId="6" fillId="0" borderId="0" xfId="1" applyNumberFormat="1" applyFont="1" applyFill="1" applyBorder="1" applyAlignment="1">
      <alignment horizontal="center" vertical="center"/>
    </xf>
    <xf numFmtId="0" fontId="6" fillId="0" borderId="0" xfId="1" applyNumberFormat="1" applyFont="1" applyFill="1" applyBorder="1" applyAlignment="1">
      <alignment horizontal="center"/>
    </xf>
    <xf numFmtId="0" fontId="4" fillId="0" borderId="0" xfId="1" applyNumberFormat="1" applyFont="1" applyFill="1" applyBorder="1" applyAlignment="1">
      <alignment horizontal="center"/>
    </xf>
    <xf numFmtId="0" fontId="3" fillId="0" borderId="0" xfId="1" applyNumberFormat="1" applyFont="1" applyFill="1" applyAlignment="1">
      <alignment horizontal="center"/>
    </xf>
    <xf numFmtId="171" fontId="9" fillId="3" borderId="1" xfId="1" applyNumberFormat="1" applyFont="1" applyFill="1" applyBorder="1" applyAlignment="1">
      <alignment horizontal="center" vertical="center"/>
    </xf>
    <xf numFmtId="171" fontId="9" fillId="2" borderId="1" xfId="1" applyNumberFormat="1" applyFont="1" applyFill="1" applyBorder="1" applyAlignment="1">
      <alignment horizontal="center" vertical="center"/>
    </xf>
    <xf numFmtId="171" fontId="9" fillId="4" borderId="5" xfId="1" applyNumberFormat="1" applyFont="1" applyFill="1" applyBorder="1" applyAlignment="1">
      <alignment horizontal="center" vertical="center"/>
    </xf>
    <xf numFmtId="0" fontId="10" fillId="3" borderId="1" xfId="1" applyNumberFormat="1" applyFont="1" applyFill="1" applyBorder="1" applyAlignment="1">
      <alignment horizontal="center" vertical="center"/>
    </xf>
    <xf numFmtId="0" fontId="10" fillId="2" borderId="2" xfId="1" applyNumberFormat="1" applyFont="1" applyFill="1" applyBorder="1" applyAlignment="1">
      <alignment horizontal="center" vertical="center"/>
    </xf>
    <xf numFmtId="0" fontId="10" fillId="4" borderId="4" xfId="1" applyNumberFormat="1" applyFont="1" applyFill="1" applyBorder="1" applyAlignment="1">
      <alignment horizontal="center" vertical="center"/>
    </xf>
    <xf numFmtId="0" fontId="25" fillId="0" borderId="0" xfId="0" applyFont="1" applyAlignment="1">
      <alignment horizontal="center"/>
    </xf>
    <xf numFmtId="9" fontId="26" fillId="0" borderId="0" xfId="10" applyFont="1" applyAlignment="1">
      <alignment horizontal="center" vertical="center"/>
    </xf>
    <xf numFmtId="169" fontId="17" fillId="0" borderId="6" xfId="1" applyNumberFormat="1" applyFont="1" applyFill="1" applyBorder="1" applyAlignment="1">
      <alignment horizontal="center" vertical="center"/>
    </xf>
    <xf numFmtId="169" fontId="17" fillId="0" borderId="3" xfId="1" applyNumberFormat="1" applyFont="1" applyFill="1" applyBorder="1" applyAlignment="1">
      <alignment horizontal="center" vertical="center"/>
    </xf>
    <xf numFmtId="165" fontId="8" fillId="6" borderId="6" xfId="1" applyNumberFormat="1" applyFont="1" applyFill="1" applyBorder="1" applyAlignment="1">
      <alignment horizontal="center" vertical="center" wrapText="1"/>
    </xf>
    <xf numFmtId="165" fontId="8" fillId="6" borderId="4" xfId="1" applyNumberFormat="1" applyFont="1" applyFill="1" applyBorder="1" applyAlignment="1">
      <alignment horizontal="center" vertical="center" wrapText="1"/>
    </xf>
    <xf numFmtId="165" fontId="7" fillId="5" borderId="8" xfId="1" applyNumberFormat="1" applyFont="1" applyFill="1" applyBorder="1" applyAlignment="1">
      <alignment horizontal="center" vertical="center"/>
    </xf>
    <xf numFmtId="165" fontId="7" fillId="5" borderId="9" xfId="1" applyNumberFormat="1" applyFont="1" applyFill="1" applyBorder="1" applyAlignment="1">
      <alignment horizontal="center" vertical="center"/>
    </xf>
    <xf numFmtId="165" fontId="7" fillId="5" borderId="10" xfId="1" applyNumberFormat="1" applyFont="1" applyFill="1" applyBorder="1" applyAlignment="1">
      <alignment horizontal="center" vertical="center"/>
    </xf>
    <xf numFmtId="165" fontId="7" fillId="5" borderId="11" xfId="1" applyNumberFormat="1" applyFont="1" applyFill="1" applyBorder="1" applyAlignment="1">
      <alignment horizontal="center" vertical="center"/>
    </xf>
    <xf numFmtId="165" fontId="7" fillId="5" borderId="12" xfId="1" applyNumberFormat="1" applyFont="1" applyFill="1" applyBorder="1" applyAlignment="1">
      <alignment horizontal="center" vertical="center"/>
    </xf>
    <xf numFmtId="165" fontId="7" fillId="5" borderId="13" xfId="1" applyNumberFormat="1" applyFont="1" applyFill="1" applyBorder="1" applyAlignment="1">
      <alignment horizontal="center" vertical="center"/>
    </xf>
    <xf numFmtId="0" fontId="16" fillId="5" borderId="14" xfId="1" applyFont="1" applyFill="1" applyBorder="1" applyAlignment="1">
      <alignment horizontal="center" vertical="center" wrapText="1"/>
    </xf>
    <xf numFmtId="0" fontId="5" fillId="5" borderId="15" xfId="1" applyFont="1" applyFill="1" applyBorder="1" applyAlignment="1">
      <alignment horizontal="center" vertical="center" wrapText="1"/>
    </xf>
    <xf numFmtId="0" fontId="5" fillId="5" borderId="16" xfId="1" applyFont="1" applyFill="1" applyBorder="1" applyAlignment="1">
      <alignment horizontal="center" vertical="center" wrapText="1"/>
    </xf>
  </cellXfs>
  <cellStyles count="11">
    <cellStyle name="Date du tableau" xfId="7"/>
    <cellStyle name="Détails du tableau" xfId="4"/>
    <cellStyle name="Euro" xfId="2"/>
    <cellStyle name="Normal" xfId="0" builtinId="0"/>
    <cellStyle name="Normal 2" xfId="1"/>
    <cellStyle name="Numéros du tableau" xfId="3"/>
    <cellStyle name="Pourcentage" xfId="10" builtinId="5"/>
    <cellStyle name="Texte d’astuce" xfId="8"/>
    <cellStyle name="Texte d’astuce en retrait" xfId="9"/>
    <cellStyle name="Titre 2" xfId="6"/>
    <cellStyle name="Titre 2 2" xfId="5"/>
  </cellStyles>
  <dxfs count="110">
    <dxf>
      <font>
        <b/>
        <strike val="0"/>
        <outline val="0"/>
        <shadow val="0"/>
        <u val="none"/>
        <vertAlign val="baseline"/>
        <sz val="12"/>
        <color theme="1"/>
        <name val="Times New Roman"/>
        <scheme val="none"/>
      </font>
      <numFmt numFmtId="0" formatCode="General"/>
      <alignment horizontal="center" vertical="center" textRotation="0" wrapText="0" indent="0" justifyLastLine="0" shrinkToFit="0" readingOrder="0"/>
    </dxf>
    <dxf>
      <font>
        <strike val="0"/>
        <outline val="0"/>
        <shadow val="0"/>
        <u val="none"/>
        <vertAlign val="baseline"/>
        <sz val="12"/>
        <color theme="1"/>
        <name val="Times New Roman"/>
        <scheme val="none"/>
      </font>
      <numFmt numFmtId="0" formatCode="General"/>
      <alignment horizontal="center" vertical="center" textRotation="0" wrapText="0" indent="0" justifyLastLine="0" shrinkToFit="0" readingOrder="0"/>
    </dxf>
    <dxf>
      <font>
        <strike val="0"/>
        <outline val="0"/>
        <shadow val="0"/>
        <u val="none"/>
        <vertAlign val="baseline"/>
        <sz val="12"/>
        <color theme="1"/>
        <name val="Times New Roman"/>
        <scheme val="none"/>
      </font>
      <numFmt numFmtId="27" formatCode="dd/mm/yyyy\ hh:mm"/>
      <alignment horizontal="center" vertical="center" textRotation="0" wrapText="0" indent="0" justifyLastLine="0" shrinkToFit="0" readingOrder="0"/>
    </dxf>
    <dxf>
      <font>
        <b/>
        <strike val="0"/>
        <outline val="0"/>
        <shadow val="0"/>
        <u val="none"/>
        <vertAlign val="baseline"/>
        <sz val="12"/>
        <color theme="1"/>
        <name val="Times New Roman"/>
        <scheme val="none"/>
      </font>
      <alignment horizontal="center" vertical="center" textRotation="0" wrapText="0" indent="0" justifyLastLine="0" shrinkToFit="0" readingOrder="0"/>
    </dxf>
    <dxf>
      <font>
        <b/>
        <strike val="0"/>
        <outline val="0"/>
        <shadow val="0"/>
        <u val="none"/>
        <vertAlign val="baseline"/>
        <sz val="12"/>
        <color theme="1"/>
        <name val="Times New Roman"/>
        <scheme val="none"/>
      </font>
      <alignment horizontal="center" vertical="center" textRotation="0" wrapText="0" indent="0" justifyLastLine="0" shrinkToFit="0" readingOrder="0"/>
    </dxf>
    <dxf>
      <font>
        <strike val="0"/>
        <outline val="0"/>
        <shadow val="0"/>
        <u val="none"/>
        <vertAlign val="baseline"/>
        <sz val="12"/>
        <color theme="1"/>
        <name val="Times New Roman"/>
        <scheme val="none"/>
      </font>
      <alignment horizontal="center" vertical="center" textRotation="0" wrapText="0" indent="0" justifyLastLine="0" shrinkToFit="0" readingOrder="0"/>
    </dxf>
    <dxf>
      <font>
        <strike val="0"/>
        <outline val="0"/>
        <shadow val="0"/>
        <u val="none"/>
        <vertAlign val="baseline"/>
        <sz val="12"/>
        <color theme="1"/>
        <name val="Times New Roman"/>
        <scheme val="none"/>
      </font>
      <alignment horizontal="center" vertical="center" textRotation="0" wrapText="0" indent="0" justifyLastLine="0" shrinkToFit="0" readingOrder="0"/>
    </dxf>
    <dxf>
      <font>
        <strike val="0"/>
        <outline val="0"/>
        <shadow val="0"/>
        <u val="none"/>
        <vertAlign val="baseline"/>
        <sz val="12"/>
        <color theme="1"/>
        <name val="Times New Roman"/>
        <scheme val="none"/>
      </font>
      <alignment horizontal="center" vertical="center" textRotation="0" wrapText="0" indent="0" justifyLastLine="0" shrinkToFit="0" readingOrder="0"/>
    </dxf>
    <dxf>
      <font>
        <strike val="0"/>
        <outline val="0"/>
        <shadow val="0"/>
        <u val="none"/>
        <vertAlign val="baseline"/>
        <sz val="12"/>
        <color theme="1"/>
        <name val="Times New Roman"/>
        <scheme val="none"/>
      </font>
      <alignment horizontal="center" vertical="center" textRotation="0" wrapText="0" indent="0" justifyLastLine="0" shrinkToFit="0" readingOrder="0"/>
    </dxf>
    <dxf>
      <font>
        <strike val="0"/>
        <outline val="0"/>
        <shadow val="0"/>
        <u val="none"/>
        <vertAlign val="baseline"/>
        <sz val="12"/>
        <color theme="1"/>
        <name val="Times New Roman"/>
        <scheme val="none"/>
      </font>
    </dxf>
    <dxf>
      <font>
        <strike val="0"/>
        <outline val="0"/>
        <shadow val="0"/>
        <u val="none"/>
        <vertAlign val="baseline"/>
        <sz val="12"/>
        <color theme="1"/>
        <name val="Times New Roman"/>
        <scheme val="none"/>
      </font>
    </dxf>
    <dxf>
      <font>
        <strike val="0"/>
        <outline val="0"/>
        <shadow val="0"/>
        <u val="none"/>
        <vertAlign val="baseline"/>
        <sz val="12"/>
        <color theme="1"/>
        <name val="Times New Roman"/>
        <scheme val="none"/>
      </font>
    </dxf>
    <dxf>
      <font>
        <b val="0"/>
        <i val="0"/>
        <strike val="0"/>
        <condense val="0"/>
        <extend val="0"/>
        <outline val="0"/>
        <shadow val="0"/>
        <u val="none"/>
        <vertAlign val="baseline"/>
        <sz val="11"/>
        <color theme="1"/>
        <name val="Arial"/>
        <scheme val="none"/>
      </font>
    </dxf>
    <dxf>
      <font>
        <strike val="0"/>
        <outline val="0"/>
        <shadow val="0"/>
        <u val="none"/>
        <vertAlign val="baseline"/>
        <name val="Arial"/>
        <scheme val="none"/>
      </font>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justifyLastLine="0" shrinkToFit="0" readingOrder="0"/>
      <border diagonalUp="0" diagonalDown="0" outline="0">
        <left/>
        <right/>
        <top/>
        <bottom/>
      </border>
    </dxf>
    <dxf>
      <font>
        <b val="0"/>
        <strike val="0"/>
        <outline val="0"/>
        <shadow val="0"/>
        <u val="none"/>
        <vertAlign val="baseline"/>
        <name val="Arial"/>
        <scheme val="none"/>
      </font>
      <alignment horizontal="general" vertical="center" textRotation="0" wrapText="1" indent="0" justifyLastLine="0" shrinkToFit="0" readingOrder="0"/>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2"/>
        <color theme="1"/>
        <name val="Times New Roman"/>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numFmt numFmtId="169" formatCode="[$-40C]mmmm\-yy;@"/>
      <fill>
        <patternFill patternType="none">
          <fgColor indexed="64"/>
          <bgColor indexed="65"/>
        </patternFill>
      </fill>
      <alignment horizontal="center" vertical="center" textRotation="0" wrapText="0" indent="0" justifyLastLine="0" shrinkToFit="0" readingOrder="0"/>
    </dxf>
    <dxf>
      <font>
        <strike val="0"/>
        <outline val="0"/>
        <shadow val="0"/>
        <u val="none"/>
        <vertAlign val="baseline"/>
        <sz val="12"/>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dxf>
    <dxf>
      <font>
        <strike val="0"/>
        <outline val="0"/>
        <shadow val="0"/>
        <u val="none"/>
        <vertAlign val="baseline"/>
        <sz val="12"/>
        <color theme="1"/>
        <name val="Times New Roman"/>
        <scheme val="none"/>
      </font>
    </dxf>
    <dxf>
      <font>
        <strike val="0"/>
        <outline val="0"/>
        <shadow val="0"/>
        <u val="none"/>
        <vertAlign val="baseline"/>
        <sz val="12"/>
        <color theme="1"/>
        <name val="Times New Roman"/>
        <scheme val="none"/>
      </font>
    </dxf>
    <dxf>
      <font>
        <strike val="0"/>
        <outline val="0"/>
        <shadow val="0"/>
        <u val="none"/>
        <vertAlign val="baseline"/>
        <sz val="12"/>
        <color theme="1"/>
        <name val="Times New Roman"/>
        <scheme val="none"/>
      </font>
      <alignment horizontal="center" vertical="center" textRotation="0" wrapText="0" indent="0" justifyLastLine="0" shrinkToFit="0" readingOrder="0"/>
    </dxf>
    <dxf>
      <font>
        <strike val="0"/>
        <outline val="0"/>
        <shadow val="0"/>
        <u val="none"/>
        <vertAlign val="baseline"/>
        <sz val="12"/>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numFmt numFmtId="0" formatCode="General"/>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0" formatCode="General"/>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0" formatCode="General"/>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5" formatCode="[$-F800]dddd\,\ mmmm\ dd\,\ 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5" formatCode="[$-F800]dddd\,\ mmmm\ dd\,\ 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5" formatCode="[$-F800]dddd\,\ mmmm\ dd\,\ 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5" formatCode="[$-F800]dddd\,\ mmmm\ dd\,\ 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5" formatCode="[$-F800]dddd\,\ mmmm\ dd\,\ 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5" formatCode="[$-F800]dddd\,\ mmmm\ dd\,\ 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5" formatCode="[$-F800]dddd\,\ mmmm\ dd\,\ yyyy"/>
      <fill>
        <patternFill patternType="none">
          <fgColor indexed="64"/>
          <bgColor indexed="65"/>
        </patternFill>
      </fill>
      <alignment horizontal="center" vertical="bottom" textRotation="0" wrapText="0" indent="0" justifyLastLine="0" shrinkToFit="0" readingOrder="0"/>
    </dxf>
    <dxf>
      <font>
        <b/>
        <i val="0"/>
        <strike val="0"/>
        <condense val="0"/>
        <extend val="0"/>
        <outline val="0"/>
        <shadow val="0"/>
        <u val="none"/>
        <vertAlign val="baseline"/>
        <sz val="12"/>
        <color auto="1"/>
        <name val="Arial"/>
        <scheme val="none"/>
      </font>
      <numFmt numFmtId="165" formatCode="[$-F800]dddd\,\ mmmm\ dd\,\ 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center" vertical="bottom" textRotation="0" wrapText="0" indent="0" justifyLastLine="0" shrinkToFit="0" readingOrder="0"/>
    </dxf>
    <dxf>
      <font>
        <b/>
        <i/>
        <strike val="0"/>
        <condense val="0"/>
        <extend val="0"/>
        <outline val="0"/>
        <shadow val="0"/>
        <u val="none"/>
        <vertAlign val="baseline"/>
        <sz val="12"/>
        <color auto="1"/>
        <name val="Arial"/>
        <scheme val="none"/>
      </font>
      <numFmt numFmtId="164" formatCode="#,##0.00&quot; €&quot;"/>
      <fill>
        <patternFill patternType="solid">
          <fgColor indexed="64"/>
          <bgColor theme="2"/>
        </patternFill>
      </fill>
      <alignment horizontal="center" vertical="center" textRotation="0" wrapText="1" indent="0" justifyLastLine="0" shrinkToFit="0" readingOrder="0"/>
      <border diagonalUp="0" diagonalDown="0" outline="0">
        <left style="thin">
          <color indexed="64"/>
        </left>
        <right style="thin">
          <color indexed="64"/>
        </right>
        <top/>
        <bottom/>
      </border>
    </dxf>
    <dxf>
      <alignment vertical="center" readingOrder="0"/>
    </dxf>
    <dxf>
      <alignment wrapText="1" readingOrder="0"/>
    </dxf>
    <dxf>
      <alignment wrapText="1" readingOrder="0"/>
    </dxf>
    <dxf>
      <alignment wrapText="1" readingOrder="0"/>
    </dxf>
    <dxf>
      <alignment horizontal="right"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wrapText="1" readingOrder="0"/>
    </dxf>
    <dxf>
      <alignment wrapText="1" readingOrder="0"/>
    </dxf>
    <dxf>
      <alignment wrapText="1" readingOrder="0"/>
    </dxf>
    <dxf>
      <alignment wrapText="0" readingOrder="0"/>
    </dxf>
    <dxf>
      <border>
        <vertical style="thin">
          <color theme="3"/>
        </vertical>
        <horizontal style="thin">
          <color theme="3"/>
        </horizontal>
      </border>
    </dxf>
    <dxf>
      <alignment horizontal="center" readingOrder="0"/>
    </dxf>
    <dxf>
      <alignment vertical="center" readingOrder="0"/>
    </dxf>
    <dxf>
      <alignment horizontal="center" readingOrder="0"/>
    </dxf>
    <dxf>
      <alignment vertical="center" readingOrder="0"/>
    </dxf>
    <dxf>
      <font>
        <sz val="15"/>
      </font>
    </dxf>
    <dxf>
      <font>
        <name val="Arial"/>
        <scheme val="none"/>
      </font>
    </dxf>
    <dxf>
      <font>
        <b/>
      </font>
    </dxf>
    <dxf>
      <font>
        <b/>
      </font>
    </dxf>
    <dxf>
      <border>
        <left style="thin">
          <color theme="3"/>
        </left>
        <right style="thin">
          <color theme="3"/>
        </right>
        <top style="thin">
          <color theme="3"/>
        </top>
        <bottom style="thin">
          <color theme="3"/>
        </bottom>
      </border>
    </dxf>
    <dxf>
      <alignment horizontal="center" readingOrder="0"/>
    </dxf>
    <dxf>
      <alignment vertical="center" readingOrder="0"/>
    </dxf>
    <dxf>
      <font>
        <color rgb="FFFF0000"/>
      </font>
    </dxf>
    <dxf>
      <font>
        <color rgb="FFFFC000"/>
      </font>
    </dxf>
    <dxf>
      <font>
        <color rgb="FF00B050"/>
      </font>
    </dxf>
    <dxf>
      <font>
        <color rgb="FF006100"/>
      </font>
      <fill>
        <patternFill>
          <bgColor rgb="FFC6EFCE"/>
        </patternFill>
      </fill>
    </dxf>
    <dxf>
      <font>
        <color rgb="FF9C0006"/>
      </font>
      <fill>
        <patternFill>
          <bgColor rgb="FFFFC7CE"/>
        </patternFill>
      </fill>
    </dxf>
    <dxf>
      <fill>
        <patternFill>
          <bgColor theme="0" tint="-4.9989318521683403E-2"/>
        </patternFill>
      </fill>
    </dxf>
    <dxf>
      <fill>
        <patternFill patternType="none">
          <bgColor auto="1"/>
        </patternFill>
      </fill>
    </dxf>
    <dxf>
      <fill>
        <patternFill>
          <bgColor theme="0" tint="-4.9989318521683403E-2"/>
        </patternFill>
      </fill>
    </dxf>
    <dxf>
      <font>
        <b/>
        <i val="0"/>
        <color theme="1"/>
      </font>
      <fill>
        <patternFill patternType="none">
          <bgColor auto="1"/>
        </patternFill>
      </fill>
      <border>
        <left/>
        <right/>
        <top style="thin">
          <color theme="0" tint="-0.14996795556505021"/>
        </top>
        <bottom style="thin">
          <color theme="1" tint="0.499984740745262"/>
        </bottom>
        <vertical style="thin">
          <color theme="0" tint="-0.14996795556505021"/>
        </vertical>
        <horizontal/>
      </border>
    </dxf>
    <dxf>
      <font>
        <b/>
        <i val="0"/>
        <color theme="1"/>
      </font>
      <fill>
        <patternFill patternType="none">
          <bgColor auto="1"/>
        </patternFill>
      </fill>
      <border>
        <left/>
        <right/>
        <top style="thin">
          <color theme="1" tint="0.499984740745262"/>
        </top>
        <bottom style="thin">
          <color theme="0" tint="-0.14996795556505021"/>
        </bottom>
        <vertical/>
        <horizontal/>
      </border>
    </dxf>
    <dxf>
      <font>
        <b val="0"/>
        <i val="0"/>
        <color theme="1"/>
      </font>
      <fill>
        <patternFill patternType="none">
          <bgColor auto="1"/>
        </patternFill>
      </fill>
      <border diagonalUp="1" diagonalDown="0">
        <left/>
        <right/>
        <top/>
        <bottom/>
        <diagonal style="thin">
          <color theme="0" tint="-0.14993743705557422"/>
        </diagonal>
        <vertical style="thin">
          <color theme="0" tint="-0.14993743705557422"/>
        </vertical>
        <horizontal style="thin">
          <color theme="0" tint="-0.14993743705557422"/>
        </horizontal>
      </border>
    </dxf>
  </dxfs>
  <tableStyles count="1" defaultTableStyle="TableStyleMedium2" defaultPivotStyle="PivotStyleLight16">
    <tableStyle name="Tableau Synthèse" pivot="0" count="6">
      <tableStyleElement type="wholeTable" dxfId="109"/>
      <tableStyleElement type="headerRow" dxfId="108"/>
      <tableStyleElement type="totalRow" dxfId="107"/>
      <tableStyleElement type="firstColumn" dxfId="106"/>
      <tableStyleElement type="lastColumn" dxfId="105"/>
      <tableStyleElement type="firstColumnStripe" dxfId="104"/>
    </tableStyle>
  </tableStyles>
  <colors>
    <mruColors>
      <color rgb="FF66FF99"/>
      <color rgb="FFFC5656"/>
      <color rgb="FFEA040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calcChain" Target="calcChain.xml"/><Relationship Id="rId5" Type="http://schemas.openxmlformats.org/officeDocument/2006/relationships/externalLink" Target="externalLinks/externalLink2.xml"/><Relationship Id="rId10" Type="http://schemas.openxmlformats.org/officeDocument/2006/relationships/sharedStrings" Target="sharedStrings.xml"/><Relationship Id="rId4" Type="http://schemas.openxmlformats.org/officeDocument/2006/relationships/externalLink" Target="externalLinks/externalLink1.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1"/>
  <mc:AlternateContent xmlns:mc="http://schemas.openxmlformats.org/markup-compatibility/2006">
    <mc:Choice xmlns:c14="http://schemas.microsoft.com/office/drawing/2007/8/2/chart" Requires="c14">
      <c14:style val="103"/>
    </mc:Choice>
    <mc:Fallback>
      <c:style val="3"/>
    </mc:Fallback>
  </mc:AlternateContent>
  <c:chart>
    <c:autoTitleDeleted val="1"/>
    <c:plotArea>
      <c:layout>
        <c:manualLayout>
          <c:layoutTarget val="inner"/>
          <c:xMode val="edge"/>
          <c:yMode val="edge"/>
          <c:x val="0.40660063772392913"/>
          <c:y val="3.4000715791347461E-2"/>
          <c:w val="0.63505380577427817"/>
          <c:h val="0.83761439655718151"/>
        </c:manualLayout>
      </c:layout>
      <c:barChart>
        <c:barDir val="col"/>
        <c:grouping val="clustered"/>
        <c:varyColors val="0"/>
        <c:ser>
          <c:idx val="0"/>
          <c:order val="0"/>
          <c:tx>
            <c:v>Cash</c:v>
          </c:tx>
          <c:invertIfNegative val="0"/>
          <c:dPt>
            <c:idx val="0"/>
            <c:invertIfNegative val="0"/>
            <c:bubble3D val="0"/>
            <c:spPr>
              <a:gradFill>
                <a:gsLst>
                  <a:gs pos="0">
                    <a:srgbClr val="84CA39"/>
                  </a:gs>
                  <a:gs pos="74000">
                    <a:srgbClr val="FCBE00"/>
                  </a:gs>
                  <a:gs pos="100000">
                    <a:srgbClr val="FF1414"/>
                  </a:gs>
                </a:gsLst>
                <a:lin ang="5400000" scaled="1"/>
              </a:gradFill>
            </c:spPr>
          </c:dPt>
          <c:cat>
            <c:strLit>
              <c:ptCount val="1"/>
              <c:pt idx="0">
                <c:v>Cash</c:v>
              </c:pt>
            </c:strLit>
          </c:cat>
          <c:val>
            <c:numRef>
              <c:f>'Juin 2017'!$L$39</c:f>
              <c:numCache>
                <c:formatCode>0%</c:formatCode>
                <c:ptCount val="1"/>
                <c:pt idx="0">
                  <c:v>3.1184E-2</c:v>
                </c:pt>
              </c:numCache>
            </c:numRef>
          </c:val>
        </c:ser>
        <c:dLbls>
          <c:showLegendKey val="0"/>
          <c:showVal val="0"/>
          <c:showCatName val="0"/>
          <c:showSerName val="0"/>
          <c:showPercent val="0"/>
          <c:showBubbleSize val="0"/>
        </c:dLbls>
        <c:gapWidth val="18"/>
        <c:axId val="167841152"/>
        <c:axId val="167867520"/>
      </c:barChart>
      <c:catAx>
        <c:axId val="167841152"/>
        <c:scaling>
          <c:orientation val="minMax"/>
        </c:scaling>
        <c:delete val="1"/>
        <c:axPos val="b"/>
        <c:numFmt formatCode="General" sourceLinked="0"/>
        <c:majorTickMark val="out"/>
        <c:minorTickMark val="none"/>
        <c:tickLblPos val="nextTo"/>
        <c:crossAx val="167867520"/>
        <c:crosses val="autoZero"/>
        <c:auto val="1"/>
        <c:lblAlgn val="ctr"/>
        <c:lblOffset val="100"/>
        <c:noMultiLvlLbl val="0"/>
      </c:catAx>
      <c:valAx>
        <c:axId val="167867520"/>
        <c:scaling>
          <c:orientation val="minMax"/>
          <c:max val="1"/>
          <c:min val="0"/>
        </c:scaling>
        <c:delete val="0"/>
        <c:axPos val="l"/>
        <c:numFmt formatCode="0%" sourceLinked="0"/>
        <c:majorTickMark val="out"/>
        <c:minorTickMark val="none"/>
        <c:tickLblPos val="nextTo"/>
        <c:spPr>
          <a:ln w="0">
            <a:solidFill>
              <a:schemeClr val="tx2"/>
            </a:solidFill>
            <a:prstDash val="sysDot"/>
          </a:ln>
        </c:spPr>
        <c:txPr>
          <a:bodyPr/>
          <a:lstStyle/>
          <a:p>
            <a:pPr>
              <a:defRPr sz="1050" i="1">
                <a:solidFill>
                  <a:schemeClr val="tx2"/>
                </a:solidFill>
              </a:defRPr>
            </a:pPr>
            <a:endParaRPr lang="fr-FR"/>
          </a:p>
        </c:txPr>
        <c:crossAx val="167841152"/>
        <c:crosses val="autoZero"/>
        <c:crossBetween val="between"/>
      </c:valAx>
      <c:spPr>
        <a:noFill/>
        <a:ln w="25400">
          <a:noFill/>
        </a:ln>
        <a:effectLst/>
      </c:spPr>
    </c:plotArea>
    <c:plotVisOnly val="1"/>
    <c:dispBlanksAs val="gap"/>
    <c:showDLblsOverMax val="0"/>
  </c:chart>
  <c:spPr>
    <a:solidFill>
      <a:schemeClr val="bg2">
        <a:lumMod val="75000"/>
        <a:alpha val="24000"/>
      </a:schemeClr>
    </a:soli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c:spPr>
  <c:printSettings>
    <c:headerFooter/>
    <c:pageMargins b="0.75" l="0.7" r="0.7" t="0.75" header="0.3" footer="0.3"/>
    <c:pageSetup orientation="portrait"/>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7.0846286529685804E-2"/>
          <c:y val="3.7210342265680076E-2"/>
          <c:w val="0.78649224115488003"/>
          <c:h val="0.93081834948977171"/>
        </c:manualLayout>
      </c:layout>
      <c:barChart>
        <c:barDir val="col"/>
        <c:grouping val="clustered"/>
        <c:varyColors val="0"/>
        <c:ser>
          <c:idx val="0"/>
          <c:order val="0"/>
          <c:tx>
            <c:strRef>
              <c:f>synthèse!$A$5</c:f>
              <c:strCache>
                <c:ptCount val="1"/>
                <c:pt idx="0">
                  <c:v>MITSUBISHI MMC METAL FRANCE</c:v>
                </c:pt>
              </c:strCache>
            </c:strRef>
          </c:tx>
          <c:spPr>
            <a:solidFill>
              <a:schemeClr val="tx1">
                <a:lumMod val="65000"/>
                <a:lumOff val="35000"/>
              </a:schemeClr>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synthèse!$B$5:$M$5</c:f>
              <c:numCache>
                <c:formatCode>#,##0.00</c:formatCode>
                <c:ptCount val="12"/>
                <c:pt idx="0">
                  <c:v>2382.89</c:v>
                </c:pt>
                <c:pt idx="1">
                  <c:v>1664.73</c:v>
                </c:pt>
                <c:pt idx="2">
                  <c:v>3806.12</c:v>
                </c:pt>
                <c:pt idx="3">
                  <c:v>2650.2</c:v>
                </c:pt>
                <c:pt idx="4">
                  <c:v>2201.4499999999998</c:v>
                </c:pt>
                <c:pt idx="5">
                  <c:v>0</c:v>
                </c:pt>
              </c:numCache>
            </c:numRef>
          </c:val>
          <c:extLst xmlns:c16r2="http://schemas.microsoft.com/office/drawing/2015/06/chart">
            <c:ext xmlns:c16="http://schemas.microsoft.com/office/drawing/2014/chart" uri="{C3380CC4-5D6E-409C-BE32-E72D297353CC}">
              <c16:uniqueId val="{00000000-DFD0-4528-AE8C-51B058EA99EB}"/>
            </c:ext>
          </c:extLst>
        </c:ser>
        <c:ser>
          <c:idx val="1"/>
          <c:order val="1"/>
          <c:tx>
            <c:strRef>
              <c:f>synthèse!$A$6</c:f>
              <c:strCache>
                <c:ptCount val="1"/>
                <c:pt idx="0">
                  <c:v>SECO TOOLS</c:v>
                </c:pt>
              </c:strCache>
            </c:strRef>
          </c:tx>
          <c:spPr>
            <a:solidFill>
              <a:schemeClr val="accent1">
                <a:lumMod val="75000"/>
              </a:schemeClr>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synthèse!$B$6:$M$6</c:f>
              <c:numCache>
                <c:formatCode>#,##0.00</c:formatCode>
                <c:ptCount val="12"/>
                <c:pt idx="0">
                  <c:v>3241.09</c:v>
                </c:pt>
                <c:pt idx="1">
                  <c:v>5945.22</c:v>
                </c:pt>
                <c:pt idx="2">
                  <c:v>6532.56</c:v>
                </c:pt>
                <c:pt idx="3">
                  <c:v>5593.55</c:v>
                </c:pt>
                <c:pt idx="4">
                  <c:v>3008.9</c:v>
                </c:pt>
                <c:pt idx="5">
                  <c:v>0</c:v>
                </c:pt>
              </c:numCache>
            </c:numRef>
          </c:val>
          <c:extLst xmlns:c16r2="http://schemas.microsoft.com/office/drawing/2015/06/chart">
            <c:ext xmlns:c16="http://schemas.microsoft.com/office/drawing/2014/chart" uri="{C3380CC4-5D6E-409C-BE32-E72D297353CC}">
              <c16:uniqueId val="{00000001-DFD0-4528-AE8C-51B058EA99EB}"/>
            </c:ext>
          </c:extLst>
        </c:ser>
        <c:ser>
          <c:idx val="2"/>
          <c:order val="2"/>
          <c:tx>
            <c:strRef>
              <c:f>synthèse!$A$7</c:f>
              <c:strCache>
                <c:ptCount val="1"/>
                <c:pt idx="0">
                  <c:v>FIS</c:v>
                </c:pt>
              </c:strCache>
            </c:strRef>
          </c:tx>
          <c:spPr>
            <a:solidFill>
              <a:schemeClr val="accent2">
                <a:lumMod val="75000"/>
              </a:schemeClr>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synthèse!$B$7:$M$7</c:f>
              <c:numCache>
                <c:formatCode>#,##0.00</c:formatCode>
                <c:ptCount val="12"/>
                <c:pt idx="0">
                  <c:v>526.65</c:v>
                </c:pt>
                <c:pt idx="1">
                  <c:v>0</c:v>
                </c:pt>
                <c:pt idx="2">
                  <c:v>832.5</c:v>
                </c:pt>
                <c:pt idx="3">
                  <c:v>838.38</c:v>
                </c:pt>
                <c:pt idx="4">
                  <c:v>204.8</c:v>
                </c:pt>
                <c:pt idx="5">
                  <c:v>0</c:v>
                </c:pt>
              </c:numCache>
            </c:numRef>
          </c:val>
          <c:extLst xmlns:c16r2="http://schemas.microsoft.com/office/drawing/2015/06/chart">
            <c:ext xmlns:c16="http://schemas.microsoft.com/office/drawing/2014/chart" uri="{C3380CC4-5D6E-409C-BE32-E72D297353CC}">
              <c16:uniqueId val="{00000002-DFD0-4528-AE8C-51B058EA99EB}"/>
            </c:ext>
          </c:extLst>
        </c:ser>
        <c:ser>
          <c:idx val="3"/>
          <c:order val="3"/>
          <c:tx>
            <c:strRef>
              <c:f>synthèse!$A$8</c:f>
              <c:strCache>
                <c:ptCount val="1"/>
                <c:pt idx="0">
                  <c:v>HORN SAS</c:v>
                </c:pt>
              </c:strCache>
            </c:strRef>
          </c:tx>
          <c:spPr>
            <a:solidFill>
              <a:schemeClr val="accent3">
                <a:lumMod val="75000"/>
              </a:schemeClr>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synthèse!$B$8:$M$8</c:f>
              <c:numCache>
                <c:formatCode>#,##0.00</c:formatCode>
                <c:ptCount val="12"/>
                <c:pt idx="0">
                  <c:v>739.04</c:v>
                </c:pt>
                <c:pt idx="1">
                  <c:v>104.15</c:v>
                </c:pt>
                <c:pt idx="2">
                  <c:v>894.88</c:v>
                </c:pt>
                <c:pt idx="3">
                  <c:v>1152.1600000000001</c:v>
                </c:pt>
                <c:pt idx="4">
                  <c:v>1360.09</c:v>
                </c:pt>
                <c:pt idx="5">
                  <c:v>0</c:v>
                </c:pt>
              </c:numCache>
            </c:numRef>
          </c:val>
          <c:extLst xmlns:c16r2="http://schemas.microsoft.com/office/drawing/2015/06/chart">
            <c:ext xmlns:c16="http://schemas.microsoft.com/office/drawing/2014/chart" uri="{C3380CC4-5D6E-409C-BE32-E72D297353CC}">
              <c16:uniqueId val="{00000003-DFD0-4528-AE8C-51B058EA99EB}"/>
            </c:ext>
          </c:extLst>
        </c:ser>
        <c:ser>
          <c:idx val="4"/>
          <c:order val="4"/>
          <c:tx>
            <c:strRef>
              <c:f>synthèse!$A$9</c:f>
              <c:strCache>
                <c:ptCount val="1"/>
                <c:pt idx="0">
                  <c:v>ISCAR</c:v>
                </c:pt>
              </c:strCache>
            </c:strRef>
          </c:tx>
          <c:spPr>
            <a:solidFill>
              <a:schemeClr val="accent4">
                <a:lumMod val="75000"/>
              </a:schemeClr>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synthèse!$B$9:$M$9</c:f>
              <c:numCache>
                <c:formatCode>#,##0.00</c:formatCode>
                <c:ptCount val="12"/>
                <c:pt idx="0">
                  <c:v>2574.9899999999998</c:v>
                </c:pt>
                <c:pt idx="1">
                  <c:v>1237.8699999999999</c:v>
                </c:pt>
                <c:pt idx="2">
                  <c:v>2493.52</c:v>
                </c:pt>
                <c:pt idx="3">
                  <c:v>2295.9499999999998</c:v>
                </c:pt>
                <c:pt idx="4">
                  <c:v>406.3</c:v>
                </c:pt>
                <c:pt idx="5">
                  <c:v>0</c:v>
                </c:pt>
              </c:numCache>
            </c:numRef>
          </c:val>
          <c:extLst xmlns:c16r2="http://schemas.microsoft.com/office/drawing/2015/06/chart">
            <c:ext xmlns:c16="http://schemas.microsoft.com/office/drawing/2014/chart" uri="{C3380CC4-5D6E-409C-BE32-E72D297353CC}">
              <c16:uniqueId val="{00000004-DFD0-4528-AE8C-51B058EA99EB}"/>
            </c:ext>
          </c:extLst>
        </c:ser>
        <c:ser>
          <c:idx val="5"/>
          <c:order val="5"/>
          <c:tx>
            <c:strRef>
              <c:f>synthèse!$A$10</c:f>
              <c:strCache>
                <c:ptCount val="1"/>
                <c:pt idx="0">
                  <c:v>CARBILLY - SAFETY</c:v>
                </c:pt>
              </c:strCache>
            </c:strRef>
          </c:tx>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synthèse!$B$10:$M$10</c:f>
              <c:numCache>
                <c:formatCode>#,##0.00</c:formatCode>
                <c:ptCount val="12"/>
                <c:pt idx="0">
                  <c:v>1982.9</c:v>
                </c:pt>
                <c:pt idx="1">
                  <c:v>0</c:v>
                </c:pt>
                <c:pt idx="2">
                  <c:v>101.1</c:v>
                </c:pt>
                <c:pt idx="3">
                  <c:v>176.04</c:v>
                </c:pt>
                <c:pt idx="4">
                  <c:v>1167.7</c:v>
                </c:pt>
              </c:numCache>
            </c:numRef>
          </c:val>
        </c:ser>
        <c:ser>
          <c:idx val="6"/>
          <c:order val="6"/>
          <c:tx>
            <c:strRef>
              <c:f>synthèse!$A$11</c:f>
              <c:strCache>
                <c:ptCount val="1"/>
                <c:pt idx="0">
                  <c:v>WALTER TITEX</c:v>
                </c:pt>
              </c:strCache>
            </c:strRef>
          </c:tx>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synthèse!$B$11:$M$11</c:f>
              <c:numCache>
                <c:formatCode>#,##0.00</c:formatCode>
                <c:ptCount val="12"/>
                <c:pt idx="0">
                  <c:v>1604.19</c:v>
                </c:pt>
                <c:pt idx="1">
                  <c:v>2327.73</c:v>
                </c:pt>
                <c:pt idx="2">
                  <c:v>944.16</c:v>
                </c:pt>
                <c:pt idx="3">
                  <c:v>940.93</c:v>
                </c:pt>
                <c:pt idx="4">
                  <c:v>916.5</c:v>
                </c:pt>
                <c:pt idx="5">
                  <c:v>467.76</c:v>
                </c:pt>
              </c:numCache>
            </c:numRef>
          </c:val>
        </c:ser>
        <c:ser>
          <c:idx val="7"/>
          <c:order val="7"/>
          <c:tx>
            <c:strRef>
              <c:f>synthèse!$A$12</c:f>
              <c:strCache>
                <c:ptCount val="1"/>
                <c:pt idx="0">
                  <c:v>HUDRY - DEXIS</c:v>
                </c:pt>
              </c:strCache>
            </c:strRef>
          </c:tx>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synthèse!$B$12:$M$12</c:f>
              <c:numCache>
                <c:formatCode>#,##0.00</c:formatCode>
                <c:ptCount val="12"/>
                <c:pt idx="0">
                  <c:v>705.8</c:v>
                </c:pt>
                <c:pt idx="1">
                  <c:v>0</c:v>
                </c:pt>
                <c:pt idx="2">
                  <c:v>1750.34</c:v>
                </c:pt>
                <c:pt idx="3">
                  <c:v>550.83000000000004</c:v>
                </c:pt>
                <c:pt idx="4">
                  <c:v>287.36</c:v>
                </c:pt>
              </c:numCache>
            </c:numRef>
          </c:val>
        </c:ser>
        <c:dLbls>
          <c:showLegendKey val="0"/>
          <c:showVal val="0"/>
          <c:showCatName val="0"/>
          <c:showSerName val="0"/>
          <c:showPercent val="0"/>
          <c:showBubbleSize val="0"/>
        </c:dLbls>
        <c:gapWidth val="150"/>
        <c:axId val="181040256"/>
        <c:axId val="181041792"/>
      </c:barChart>
      <c:catAx>
        <c:axId val="181040256"/>
        <c:scaling>
          <c:orientation val="minMax"/>
        </c:scaling>
        <c:delete val="1"/>
        <c:axPos val="b"/>
        <c:majorGridlines>
          <c:spPr>
            <a:ln>
              <a:solidFill>
                <a:schemeClr val="bg1">
                  <a:lumMod val="85000"/>
                </a:schemeClr>
              </a:solidFill>
            </a:ln>
          </c:spPr>
        </c:majorGridlines>
        <c:numFmt formatCode="General" sourceLinked="0"/>
        <c:majorTickMark val="out"/>
        <c:minorTickMark val="none"/>
        <c:tickLblPos val="nextTo"/>
        <c:crossAx val="181041792"/>
        <c:crosses val="autoZero"/>
        <c:auto val="1"/>
        <c:lblAlgn val="ctr"/>
        <c:lblOffset val="100"/>
        <c:noMultiLvlLbl val="0"/>
      </c:catAx>
      <c:valAx>
        <c:axId val="181041792"/>
        <c:scaling>
          <c:orientation val="minMax"/>
        </c:scaling>
        <c:delete val="0"/>
        <c:axPos val="l"/>
        <c:majorGridlines>
          <c:spPr>
            <a:ln>
              <a:solidFill>
                <a:schemeClr val="bg1">
                  <a:lumMod val="85000"/>
                  <a:alpha val="30000"/>
                </a:schemeClr>
              </a:solidFill>
            </a:ln>
          </c:spPr>
        </c:majorGridlines>
        <c:numFmt formatCode="#,##0;;" sourceLinked="0"/>
        <c:majorTickMark val="none"/>
        <c:minorTickMark val="none"/>
        <c:tickLblPos val="nextTo"/>
        <c:spPr>
          <a:ln>
            <a:solidFill>
              <a:schemeClr val="bg1">
                <a:lumMod val="85000"/>
              </a:schemeClr>
            </a:solidFill>
          </a:ln>
        </c:spPr>
        <c:txPr>
          <a:bodyPr/>
          <a:lstStyle/>
          <a:p>
            <a:pPr>
              <a:defRPr sz="1100">
                <a:solidFill>
                  <a:schemeClr val="tx1">
                    <a:lumMod val="65000"/>
                    <a:lumOff val="35000"/>
                  </a:schemeClr>
                </a:solidFill>
              </a:defRPr>
            </a:pPr>
            <a:endParaRPr lang="fr-FR"/>
          </a:p>
        </c:txPr>
        <c:crossAx val="181040256"/>
        <c:crosses val="autoZero"/>
        <c:crossBetween val="between"/>
      </c:valAx>
      <c:spPr>
        <a:noFill/>
      </c:spPr>
    </c:plotArea>
    <c:legend>
      <c:legendPos val="tr"/>
      <c:layout>
        <c:manualLayout>
          <c:xMode val="edge"/>
          <c:yMode val="edge"/>
          <c:x val="0.85678069091845466"/>
          <c:y val="5.6239046947426458E-2"/>
          <c:w val="0.14122573087053747"/>
          <c:h val="0.92239417446134686"/>
        </c:manualLayout>
      </c:layout>
      <c:overlay val="0"/>
      <c:txPr>
        <a:bodyPr/>
        <a:lstStyle/>
        <a:p>
          <a:pPr>
            <a:defRPr sz="1100" kern="0" spc="-10" baseline="0">
              <a:solidFill>
                <a:schemeClr val="tx1"/>
              </a:solidFill>
              <a:latin typeface="Arial" panose="020B0604020202020204" pitchFamily="34" charset="0"/>
              <a:cs typeface="Arial" panose="020B0604020202020204" pitchFamily="34" charset="0"/>
            </a:defRPr>
          </a:pPr>
          <a:endParaRPr lang="fr-FR"/>
        </a:p>
      </c:txPr>
    </c:legend>
    <c:plotVisOnly val="1"/>
    <c:dispBlanksAs val="gap"/>
    <c:showDLblsOverMax val="0"/>
  </c:chart>
  <c:spPr>
    <a:noFill/>
    <a:ln>
      <a:noFill/>
    </a:ln>
  </c:sp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0"/>
    </mc:Choice>
    <mc:Fallback>
      <c:style val="10"/>
    </mc:Fallback>
  </mc:AlternateContent>
  <c:chart>
    <c:title>
      <c:overlay val="0"/>
    </c:title>
    <c:autoTitleDeleted val="0"/>
    <c:plotArea>
      <c:layout/>
      <c:pieChart>
        <c:varyColors val="1"/>
        <c:ser>
          <c:idx val="0"/>
          <c:order val="0"/>
          <c:tx>
            <c:v>DEPENSES PAR MOIS</c:v>
          </c:tx>
          <c:dLbls>
            <c:showLegendKey val="0"/>
            <c:showVal val="0"/>
            <c:showCatName val="1"/>
            <c:showSerName val="0"/>
            <c:showPercent val="1"/>
            <c:showBubbleSize val="0"/>
            <c:showLeaderLines val="1"/>
          </c:dLbls>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synthèse!$B$15:$M$15</c:f>
              <c:numCache>
                <c:formatCode>#,##0.00</c:formatCode>
                <c:ptCount val="12"/>
                <c:pt idx="0">
                  <c:v>13840.109999999999</c:v>
                </c:pt>
                <c:pt idx="1">
                  <c:v>11598.58</c:v>
                </c:pt>
                <c:pt idx="2">
                  <c:v>17790.98</c:v>
                </c:pt>
                <c:pt idx="3">
                  <c:v>14487.3</c:v>
                </c:pt>
                <c:pt idx="4">
                  <c:v>9553.1000000000022</c:v>
                </c:pt>
                <c:pt idx="5">
                  <c:v>0</c:v>
                </c:pt>
                <c:pt idx="6">
                  <c:v>0</c:v>
                </c:pt>
                <c:pt idx="7">
                  <c:v>0</c:v>
                </c:pt>
                <c:pt idx="8">
                  <c:v>0</c:v>
                </c:pt>
                <c:pt idx="9">
                  <c:v>0</c:v>
                </c:pt>
                <c:pt idx="10">
                  <c:v>0</c:v>
                </c:pt>
                <c:pt idx="11">
                  <c:v>0</c:v>
                </c:pt>
              </c:numCache>
            </c:numRef>
          </c:val>
        </c:ser>
        <c:dLbls>
          <c:showLegendKey val="0"/>
          <c:showVal val="0"/>
          <c:showCatName val="1"/>
          <c:showSerName val="0"/>
          <c:showPercent val="1"/>
          <c:showBubbleSize val="0"/>
          <c:showLeaderLines val="1"/>
        </c:dLbls>
        <c:firstSliceAng val="0"/>
      </c:pieChart>
    </c:plotArea>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104775</xdr:colOff>
          <xdr:row>0</xdr:row>
          <xdr:rowOff>123825</xdr:rowOff>
        </xdr:from>
        <xdr:to>
          <xdr:col>12</xdr:col>
          <xdr:colOff>28575</xdr:colOff>
          <xdr:row>1</xdr:row>
          <xdr:rowOff>257175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45720" tIns="50292" rIns="45720" bIns="50292" anchor="ctr" upright="1"/>
            <a:lstStyle/>
            <a:p>
              <a:pPr algn="ctr" rtl="0">
                <a:defRPr sz="1000"/>
              </a:pPr>
              <a:r>
                <a:rPr lang="fr-FR" sz="2400" b="1" i="0" u="none" strike="noStrike" baseline="0">
                  <a:solidFill>
                    <a:srgbClr val="FF0000"/>
                  </a:solidFill>
                  <a:latin typeface="Calibri"/>
                </a:rPr>
                <a:t>IMPORTER COMMANDE</a:t>
              </a:r>
            </a:p>
          </xdr:txBody>
        </xdr:sp>
        <xdr:clientData fPrintsWithSheet="0"/>
      </xdr:twoCellAnchor>
    </mc:Choice>
    <mc:Fallback/>
  </mc:AlternateContent>
  <xdr:twoCellAnchor>
    <xdr:from>
      <xdr:col>11</xdr:col>
      <xdr:colOff>103907</xdr:colOff>
      <xdr:row>4</xdr:row>
      <xdr:rowOff>103909</xdr:rowOff>
    </xdr:from>
    <xdr:to>
      <xdr:col>11</xdr:col>
      <xdr:colOff>2698750</xdr:colOff>
      <xdr:row>39</xdr:row>
      <xdr:rowOff>225136</xdr:rowOff>
    </xdr:to>
    <xdr:grpSp>
      <xdr:nvGrpSpPr>
        <xdr:cNvPr id="11" name="Money Tracker chart group" title="Money Tracker chart group"/>
        <xdr:cNvGrpSpPr/>
      </xdr:nvGrpSpPr>
      <xdr:grpSpPr>
        <a:xfrm>
          <a:off x="26202407" y="2151784"/>
          <a:ext cx="2594843" cy="9503352"/>
          <a:chOff x="152400" y="952501"/>
          <a:chExt cx="1023138" cy="4948338"/>
        </a:xfrm>
        <a:noFill/>
      </xdr:grpSpPr>
      <xdr:graphicFrame macro="">
        <xdr:nvGraphicFramePr>
          <xdr:cNvPr id="12" name="Money Tracker chart"/>
          <xdr:cNvGraphicFramePr/>
        </xdr:nvGraphicFramePr>
        <xdr:xfrm>
          <a:off x="252414" y="1133281"/>
          <a:ext cx="757235" cy="4010219"/>
        </xdr:xfrm>
        <a:graphic>
          <a:graphicData uri="http://schemas.openxmlformats.org/drawingml/2006/chart">
            <c:chart xmlns:c="http://schemas.openxmlformats.org/drawingml/2006/chart" xmlns:r="http://schemas.openxmlformats.org/officeDocument/2006/relationships" r:id="rId1"/>
          </a:graphicData>
        </a:graphic>
      </xdr:graphicFrame>
      <xdr:sp macro="" textlink="">
        <xdr:nvSpPr>
          <xdr:cNvPr id="13" name="Chart border 2"/>
          <xdr:cNvSpPr/>
        </xdr:nvSpPr>
        <xdr:spPr>
          <a:xfrm>
            <a:off x="153594" y="952501"/>
            <a:ext cx="1021944" cy="4466659"/>
          </a:xfrm>
          <a:prstGeom prst="rect">
            <a:avLst/>
          </a:prstGeom>
          <a:grpFill/>
          <a:ln w="3175">
            <a:solidFill>
              <a:schemeClr val="bg1">
                <a:lumMod val="85000"/>
              </a:schemeClr>
            </a:solidFill>
            <a:prstDash val="solid"/>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sp macro="" textlink="">
        <xdr:nvSpPr>
          <xdr:cNvPr id="14" name="Chart border 1"/>
          <xdr:cNvSpPr/>
        </xdr:nvSpPr>
        <xdr:spPr>
          <a:xfrm>
            <a:off x="152400" y="5421488"/>
            <a:ext cx="1021944" cy="479351"/>
          </a:xfrm>
          <a:prstGeom prst="rect">
            <a:avLst/>
          </a:prstGeom>
          <a:grpFill/>
          <a:ln w="3175">
            <a:solidFill>
              <a:schemeClr val="bg1">
                <a:lumMod val="85000"/>
              </a:schemeClr>
            </a:solidFill>
            <a:prstDash val="solid"/>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endParaRPr lang="en-US" sz="1100">
              <a:solidFill>
                <a:schemeClr val="lt1"/>
              </a:solidFill>
              <a:latin typeface="+mn-lt"/>
              <a:ea typeface="+mn-ea"/>
              <a:cs typeface="+mn-cs"/>
            </a:endParaRPr>
          </a:p>
        </xdr:txBody>
      </xdr:sp>
    </xdr:grp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161926</xdr:colOff>
      <xdr:row>2</xdr:row>
      <xdr:rowOff>79375</xdr:rowOff>
    </xdr:from>
    <xdr:to>
      <xdr:col>14</xdr:col>
      <xdr:colOff>1000125</xdr:colOff>
      <xdr:row>2</xdr:row>
      <xdr:rowOff>2789236</xdr:rowOff>
    </xdr:to>
    <xdr:graphicFrame macro="">
      <xdr:nvGraphicFramePr>
        <xdr:cNvPr id="2" name="ÉvolutionDépenses" descr="Histogramme illustrant les dépenses mensuelles par catégorie">
          <a:extLst>
            <a:ext uri="{FF2B5EF4-FFF2-40B4-BE49-F238E27FC236}">
              <a16:creationId xmlns:a16="http://schemas.microsoft.com/office/drawing/2014/main" xmlns="" id="{00000000-0008-0000-01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15</xdr:col>
      <xdr:colOff>257174</xdr:colOff>
      <xdr:row>0</xdr:row>
      <xdr:rowOff>314322</xdr:rowOff>
    </xdr:from>
    <xdr:to>
      <xdr:col>28</xdr:col>
      <xdr:colOff>437029</xdr:colOff>
      <xdr:row>14</xdr:row>
      <xdr:rowOff>291351</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tf028023342" TargetMode="External"/></Relationships>
</file>

<file path=xl/externalLinks/_rels/externalLink2.xml.rels><?xml version="1.0" encoding="UTF-8" standalone="yes"?>
<Relationships xmlns="http://schemas.openxmlformats.org/package/2006/relationships"><Relationship Id="rId1" Type="http://schemas.microsoft.com/office/2006/relationships/xlExternalLinkPath/xlPathMissing" Target="tf028023341"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seils"/>
      <sheetName val="synthèse"/>
      <sheetName val="jan"/>
      <sheetName val="fév"/>
      <sheetName val="mar"/>
      <sheetName val="avr"/>
      <sheetName val="mai"/>
      <sheetName val="juin"/>
      <sheetName val="juil"/>
      <sheetName val="aoû"/>
      <sheetName val="sep"/>
      <sheetName val="oct"/>
      <sheetName val="nov"/>
      <sheetName val="déc"/>
      <sheetName val="tf028023342"/>
    </sheetNames>
    <sheetDataSet>
      <sheetData sheetId="0" refreshError="1"/>
      <sheetData sheetId="1">
        <row r="4">
          <cell r="B4" t="str">
            <v>Jan</v>
          </cell>
        </row>
      </sheetData>
      <sheetData sheetId="2"/>
      <sheetData sheetId="3"/>
      <sheetData sheetId="4"/>
      <sheetData sheetId="5"/>
      <sheetData sheetId="6"/>
      <sheetData sheetId="7"/>
      <sheetData sheetId="8"/>
      <sheetData sheetId="9"/>
      <sheetData sheetId="10"/>
      <sheetData sheetId="11"/>
      <sheetData sheetId="12"/>
      <sheetData sheetId="13"/>
      <sheetData sheetId="1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seils"/>
      <sheetName val="synthèse"/>
      <sheetName val="jan"/>
      <sheetName val="fév"/>
      <sheetName val="mar"/>
      <sheetName val="avr"/>
      <sheetName val="mai"/>
      <sheetName val="juin"/>
      <sheetName val="juil"/>
      <sheetName val="aoû"/>
      <sheetName val="sep"/>
      <sheetName val="oct"/>
      <sheetName val="nov"/>
      <sheetName val="déc"/>
      <sheetName val="tf028023341"/>
    </sheetNames>
    <sheetDataSet>
      <sheetData sheetId="0"/>
      <sheetData sheetId="1">
        <row r="4">
          <cell r="B4" t="str">
            <v>Jan</v>
          </cell>
        </row>
      </sheetData>
      <sheetData sheetId="2"/>
      <sheetData sheetId="3"/>
      <sheetData sheetId="4"/>
      <sheetData sheetId="5"/>
      <sheetData sheetId="6"/>
      <sheetData sheetId="7"/>
      <sheetData sheetId="8"/>
      <sheetData sheetId="9"/>
      <sheetData sheetId="10"/>
      <sheetData sheetId="11"/>
      <sheetData sheetId="12"/>
      <sheetData sheetId="13"/>
      <sheetData sheetId="14"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Saad, Bricha" refreshedDate="42914.4752568287" createdVersion="4" refreshedVersion="4" minRefreshableVersion="3" recordCount="816">
  <cacheSource type="worksheet">
    <worksheetSource name="Tableau2"/>
  </cacheSource>
  <cacheFields count="11">
    <cacheField name="N°Commande" numFmtId="165">
      <sharedItems/>
    </cacheField>
    <cacheField name="N°cmd Matrix " numFmtId="0">
      <sharedItems containsString="0" containsBlank="1" containsNumber="1" containsInteger="1" minValue="387" maxValue="389"/>
    </cacheField>
    <cacheField name="Type" numFmtId="0">
      <sharedItems containsBlank="1"/>
    </cacheField>
    <cacheField name="Fournisseur" numFmtId="0">
      <sharedItems containsBlank="1" count="8">
        <s v="WALTER TITEX"/>
        <m/>
        <s v="FIS" u="1"/>
        <s v="MITSUBISHI MMC METAL FRANCE" u="1"/>
        <s v="ISCAR" u="1"/>
        <s v="SECO TOOLS" u="1"/>
        <s v="HORN SAS" u="1"/>
        <s v="HUDRY - DEXIS" u="1"/>
      </sharedItems>
    </cacheField>
    <cacheField name="Code Article" numFmtId="0">
      <sharedItems containsBlank="1"/>
    </cacheField>
    <cacheField name="Référence" numFmtId="0">
      <sharedItems containsBlank="1"/>
    </cacheField>
    <cacheField name="Qté " numFmtId="0">
      <sharedItems containsString="0" containsBlank="1" containsNumber="1" containsInteger="1" minValue="3" maxValue="10"/>
    </cacheField>
    <cacheField name="Date Commande " numFmtId="0">
      <sharedItems containsNonDate="0" containsDate="1" containsString="0" containsBlank="1" minDate="2017-01-06T06:00:03" maxDate="2017-06-28T06:00:03" count="31">
        <d v="2017-06-28T06:00:03"/>
        <m/>
        <d v="2017-06-16T08:37:45" u="1"/>
        <d v="2017-06-26T06:00:03" u="1"/>
        <d v="2017-01-06T06:00:03" u="1"/>
        <d v="2017-06-19T06:00:03" u="1"/>
        <d v="2017-06-19T06:00:04" u="1"/>
        <d v="2017-06-22T00:00:00" u="1"/>
        <d v="2017-06-15T00:00:00" u="1"/>
        <d v="2017-06-01T00:00:00" u="1"/>
        <d v="2017-06-20T00:00:00" u="1"/>
        <d v="2017-06-15T06:00:02" u="1"/>
        <d v="2017-06-22T06:00:03" u="1"/>
        <d v="2017-06-15T06:00:03" u="1"/>
        <d v="2017-06-15T06:00:04" u="1"/>
        <d v="2017-06-27T06:00:03" u="1"/>
        <d v="2017-06-01T06:00:03" u="1"/>
        <d v="2017-06-20T06:00:03" u="1"/>
        <d v="2017-06-23T00:00:00" u="1"/>
        <d v="2017-06-21T00:00:00" u="1"/>
        <d v="2017-06-23T06:00:02" u="1"/>
        <d v="2017-06-14T00:00:00" u="1"/>
        <d v="2017-06-23T06:00:03" u="1"/>
        <d v="2017-06-28T06:00:02" u="1"/>
        <d v="2017-06-19T00:00:00" u="1"/>
        <d v="2017-06-21T06:00:02" u="1"/>
        <d v="2017-05-30T06:00:05" u="1"/>
        <d v="2017-06-14T06:00:02" u="1"/>
        <d v="2017-06-21T06:00:03" u="1"/>
        <d v="2017-06-14T06:00:03" u="1"/>
        <d v="2017-06-16T08:37:44" u="1"/>
      </sharedItems>
    </cacheField>
    <cacheField name="Prix Uni  (€) " numFmtId="0">
      <sharedItems containsString="0" containsBlank="1" containsNumber="1" minValue="11.7" maxValue="67.2"/>
    </cacheField>
    <cacheField name="Total (Qté * prix)" numFmtId="0">
      <sharedItems containsString="0" containsBlank="1" containsNumber="1" minValue="117" maxValue="201.6"/>
    </cacheField>
    <cacheField name="Commentaire"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16">
  <r>
    <s v="PO123371"/>
    <n v="388"/>
    <s v="Taraud machine Gaz 1/4 revetu TIN - 5 levres"/>
    <x v="0"/>
    <s v="100358"/>
    <s v="2456315-G1/4"/>
    <n v="3"/>
    <x v="0"/>
    <n v="49.72"/>
    <n v="149.16"/>
    <m/>
  </r>
  <r>
    <s v="PO123371"/>
    <n v="389"/>
    <s v="Plaq. tournage exter. R:0.4 - 35°"/>
    <x v="0"/>
    <s v="100368"/>
    <s v="VNMG160404-NFT WSM20"/>
    <n v="10"/>
    <x v="0"/>
    <n v="11.7"/>
    <n v="117"/>
    <m/>
  </r>
  <r>
    <s v="PO123371"/>
    <n v="387"/>
    <s v="Foret carbure Ø11.6 à trou d'huile 3 fois le diamètre - Queue Ø12 "/>
    <x v="0"/>
    <s v="100328"/>
    <s v="A3299XPL-11.6"/>
    <n v="3"/>
    <x v="0"/>
    <n v="67.2"/>
    <n v="201.6"/>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r>
    <e v="#N/A"/>
    <m/>
    <m/>
    <x v="1"/>
    <m/>
    <m/>
    <m/>
    <x v="1"/>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4"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M5:O8" firstHeaderRow="1" firstDataRow="2" firstDataCol="1"/>
  <pivotFields count="11">
    <pivotField showAll="0"/>
    <pivotField showAll="0"/>
    <pivotField showAll="0"/>
    <pivotField axis="axisCol" showAll="0">
      <items count="9">
        <item m="1" x="2"/>
        <item m="1" x="6"/>
        <item m="1" x="4"/>
        <item m="1" x="3"/>
        <item m="1" x="5"/>
        <item x="0"/>
        <item h="1" x="1"/>
        <item m="1" x="7"/>
        <item t="default"/>
      </items>
    </pivotField>
    <pivotField showAll="0"/>
    <pivotField showAll="0"/>
    <pivotField showAll="0"/>
    <pivotField axis="axisRow" showAll="0" sortType="ascending">
      <items count="32">
        <item m="1" x="4"/>
        <item m="1" x="26"/>
        <item m="1" x="9"/>
        <item m="1" x="16"/>
        <item m="1" x="21"/>
        <item m="1" x="27"/>
        <item m="1" x="29"/>
        <item m="1" x="8"/>
        <item m="1" x="11"/>
        <item m="1" x="13"/>
        <item m="1" x="14"/>
        <item m="1" x="30"/>
        <item m="1" x="2"/>
        <item m="1" x="24"/>
        <item m="1" x="5"/>
        <item m="1" x="6"/>
        <item m="1" x="10"/>
        <item m="1" x="17"/>
        <item m="1" x="19"/>
        <item m="1" x="25"/>
        <item m="1" x="28"/>
        <item m="1" x="7"/>
        <item m="1" x="12"/>
        <item m="1" x="18"/>
        <item m="1" x="20"/>
        <item m="1" x="22"/>
        <item m="1" x="3"/>
        <item m="1" x="15"/>
        <item m="1" x="23"/>
        <item x="0"/>
        <item x="1"/>
        <item t="default"/>
      </items>
    </pivotField>
    <pivotField showAll="0"/>
    <pivotField dataField="1" showAll="0"/>
    <pivotField showAll="0"/>
  </pivotFields>
  <rowFields count="1">
    <field x="7"/>
  </rowFields>
  <rowItems count="2">
    <i>
      <x v="29"/>
    </i>
    <i t="grand">
      <x/>
    </i>
  </rowItems>
  <colFields count="1">
    <field x="3"/>
  </colFields>
  <colItems count="2">
    <i>
      <x v="5"/>
    </i>
    <i t="grand">
      <x/>
    </i>
  </colItems>
  <dataFields count="1">
    <dataField name="Somme de Total (Qté * prix)" fld="9" baseField="7" baseItem="0"/>
  </dataFields>
  <formats count="33">
    <format dxfId="98">
      <pivotArea dataOnly="0" labelOnly="1" fieldPosition="0">
        <references count="1">
          <reference field="3" count="0"/>
        </references>
      </pivotArea>
    </format>
    <format dxfId="97">
      <pivotArea dataOnly="0" labelOnly="1" fieldPosition="0">
        <references count="1">
          <reference field="3" count="0"/>
        </references>
      </pivotArea>
    </format>
    <format dxfId="96">
      <pivotArea type="all" dataOnly="0" outline="0" fieldPosition="0"/>
    </format>
    <format dxfId="95">
      <pivotArea grandCol="1" outline="0" collapsedLevelsAreSubtotals="1" fieldPosition="0"/>
    </format>
    <format dxfId="94">
      <pivotArea grandRow="1" outline="0" collapsedLevelsAreSubtotals="1" fieldPosition="0"/>
    </format>
    <format dxfId="93">
      <pivotArea type="all" dataOnly="0" outline="0" fieldPosition="0"/>
    </format>
    <format dxfId="92">
      <pivotArea type="all" dataOnly="0" outline="0" fieldPosition="0"/>
    </format>
    <format dxfId="91">
      <pivotArea collapsedLevelsAreSubtotals="1" fieldPosition="0">
        <references count="2">
          <reference field="3" count="6" selected="0">
            <x v="0"/>
            <x v="1"/>
            <x v="2"/>
            <x v="3"/>
            <x v="4"/>
            <x v="5"/>
          </reference>
          <reference field="7" count="0"/>
        </references>
      </pivotArea>
    </format>
    <format dxfId="90">
      <pivotArea collapsedLevelsAreSubtotals="1" fieldPosition="0">
        <references count="2">
          <reference field="3" count="6" selected="0">
            <x v="0"/>
            <x v="1"/>
            <x v="2"/>
            <x v="3"/>
            <x v="4"/>
            <x v="5"/>
          </reference>
          <reference field="7" count="0"/>
        </references>
      </pivotArea>
    </format>
    <format dxfId="89">
      <pivotArea grandRow="1" outline="0" collapsedLevelsAreSubtotals="1" fieldPosition="0"/>
    </format>
    <format dxfId="88">
      <pivotArea grandRow="1" outline="0" collapsedLevelsAreSubtotals="1" fieldPosition="0"/>
    </format>
    <format dxfId="87">
      <pivotArea type="all" dataOnly="0" outline="0" fieldPosition="0"/>
    </format>
    <format dxfId="86">
      <pivotArea type="all" dataOnly="0" outline="0" fieldPosition="0"/>
    </format>
    <format dxfId="85">
      <pivotArea field="7" type="button" dataOnly="0" labelOnly="1" outline="0" axis="axisRow" fieldPosition="0"/>
    </format>
    <format dxfId="84">
      <pivotArea dataOnly="0" labelOnly="1" fieldPosition="0">
        <references count="1">
          <reference field="3" count="6">
            <x v="0"/>
            <x v="1"/>
            <x v="2"/>
            <x v="3"/>
            <x v="4"/>
            <x v="5"/>
          </reference>
        </references>
      </pivotArea>
    </format>
    <format dxfId="83">
      <pivotArea dataOnly="0" labelOnly="1" grandCol="1" outline="0" fieldPosition="0"/>
    </format>
    <format dxfId="82">
      <pivotArea type="origin" dataOnly="0" labelOnly="1" outline="0" fieldPosition="0"/>
    </format>
    <format dxfId="81">
      <pivotArea field="7" type="button" dataOnly="0" labelOnly="1" outline="0" axis="axisRow" fieldPosition="0"/>
    </format>
    <format dxfId="80">
      <pivotArea field="3" type="button" dataOnly="0" labelOnly="1" outline="0" axis="axisCol" fieldPosition="0"/>
    </format>
    <format dxfId="79">
      <pivotArea type="topRight" dataOnly="0" labelOnly="1" outline="0" fieldPosition="0"/>
    </format>
    <format dxfId="78">
      <pivotArea dataOnly="0" labelOnly="1" fieldPosition="0">
        <references count="1">
          <reference field="3" count="6">
            <x v="0"/>
            <x v="1"/>
            <x v="2"/>
            <x v="3"/>
            <x v="4"/>
            <x v="5"/>
          </reference>
        </references>
      </pivotArea>
    </format>
    <format dxfId="77">
      <pivotArea dataOnly="0" labelOnly="1" grandCol="1" outline="0" fieldPosition="0"/>
    </format>
    <format dxfId="76">
      <pivotArea type="origin" dataOnly="0" labelOnly="1" outline="0" fieldPosition="0"/>
    </format>
    <format dxfId="75">
      <pivotArea field="7" type="button" dataOnly="0" labelOnly="1" outline="0" axis="axisRow" fieldPosition="0"/>
    </format>
    <format dxfId="74">
      <pivotArea field="3" type="button" dataOnly="0" labelOnly="1" outline="0" axis="axisCol" fieldPosition="0"/>
    </format>
    <format dxfId="73">
      <pivotArea type="topRight" dataOnly="0" labelOnly="1" outline="0" fieldPosition="0"/>
    </format>
    <format dxfId="72">
      <pivotArea dataOnly="0" labelOnly="1" fieldPosition="0">
        <references count="1">
          <reference field="3" count="6">
            <x v="0"/>
            <x v="1"/>
            <x v="2"/>
            <x v="3"/>
            <x v="4"/>
            <x v="5"/>
          </reference>
        </references>
      </pivotArea>
    </format>
    <format dxfId="71">
      <pivotArea dataOnly="0" labelOnly="1" grandCol="1" outline="0" fieldPosition="0"/>
    </format>
    <format dxfId="70">
      <pivotArea grandCol="1" outline="0" collapsedLevelsAreSubtotals="1" fieldPosition="0"/>
    </format>
    <format dxfId="69">
      <pivotArea type="origin" dataOnly="0" labelOnly="1" outline="0" fieldPosition="0"/>
    </format>
    <format dxfId="68">
      <pivotArea field="3" type="button" dataOnly="0" labelOnly="1" outline="0" axis="axisCol" fieldPosition="0"/>
    </format>
    <format dxfId="67">
      <pivotArea type="topRight" dataOnly="0" labelOnly="1" outline="0" fieldPosition="0"/>
    </format>
    <format dxfId="66">
      <pivotArea dataOnly="0" labelOnly="1" fieldPosition="0">
        <references count="1">
          <reference field="7" count="1">
            <x v="23"/>
          </reference>
        </references>
      </pivotArea>
    </format>
  </formats>
  <conditionalFormats count="2">
    <conditionalFormat priority="5">
      <pivotAreas count="1">
        <pivotArea type="all" outline="0" fieldPosition="0"/>
      </pivotAreas>
    </conditionalFormat>
    <conditionalFormat priority="4">
      <pivotAreas count="1">
        <pivotArea type="all" outline="0" fieldPosition="0"/>
      </pivotAreas>
    </conditionalFormat>
  </conditionalFormats>
  <pivotTableStyleInfo name="PivotStyleLight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queryTables/queryTable1.xml><?xml version="1.0" encoding="utf-8"?>
<queryTable xmlns="http://schemas.openxmlformats.org/spreadsheetml/2006/main" name="10.231.117.20 Eaton vOpenOrders" connectionId="2" autoFormatId="16" applyNumberFormats="0" applyBorderFormats="0" applyFontFormats="0" applyPatternFormats="0" applyAlignmentFormats="0" applyWidthHeightFormats="0">
  <queryTableRefresh nextId="52">
    <queryTableFields count="9">
      <queryTableField id="1" name="PO_DTL_KEY" tableColumnId="1"/>
      <queryTableField id="33" name="ITEM_LONG_DESCRIPTION" tableColumnId="6"/>
      <queryTableField id="11" name="SUPPLIER_NAME" tableColumnId="7"/>
      <queryTableField id="39" name="ADDITIONAL_ITEM_CODE" tableColumnId="8"/>
      <queryTableField id="10" name="ITEM_DESCRIPTION" tableColumnId="10"/>
      <queryTableField id="14" name="QTY" tableColumnId="14"/>
      <queryTableField id="36" name="ORDERED_DATE" tableColumnId="36"/>
      <queryTableField id="37" name="UNIT_PRICE" tableColumnId="37"/>
      <queryTableField id="42" name="LINE_PRICE" tableColumnId="3"/>
    </queryTableFields>
    <queryTableDeletedFields count="35">
      <deletedField name="PO_TYPE_KEY"/>
      <deletedField name="PO_CODE"/>
      <deletedField name="PO_LINE_NO"/>
      <deletedField name="ON_ROUTE"/>
      <deletedField name="ITEM_CODE"/>
      <deletedField name="ITEM_KEY"/>
      <deletedField name="TYPE_KEY"/>
      <deletedField name="IS_SERIAL"/>
      <deletedField name="BIN_CODE"/>
      <deletedField name="CABINET_CODE"/>
      <deletedField name="RECEIVE_QTY"/>
      <deletedField name="PO_KEY"/>
      <deletedField name="IS_CONSIGNMENT"/>
      <deletedField name="BOOL_BITUL"/>
      <deletedField name="DATE_LAST_MODIFIED"/>
      <deletedField name="USER_LAST_MODIFIED"/>
      <deletedField name="DATE_CREATED"/>
      <deletedField name="USER_CREATED"/>
      <deletedField name="SUPPLIER_CODE"/>
      <deletedField name="REMARKS"/>
      <deletedField name="BIN_KEY"/>
      <deletedField name="CABINET_KEY"/>
      <deletedField name="STATUS_KEY"/>
      <deletedField name="REQUIRED_DATE"/>
      <deletedField name="PO_DTL_LEAD_TIME"/>
      <deletedField name="CURRENCY_KEY"/>
      <deletedField name="ISSUE_PRICE"/>
      <deletedField name="CABINET_NAME"/>
      <deletedField name="SUPPLIER_KEY"/>
      <deletedField name="IS_USED"/>
      <deletedField name="STATUS_NAME"/>
      <deletedField name="PO_TYPE_NAME"/>
      <deletedField name="PROMISED_DATE"/>
      <deletedField name="SITE_KEY"/>
      <deletedField name="GROUP_KEY"/>
    </queryTableDeletedFields>
  </queryTableRefresh>
</queryTable>
</file>

<file path=xl/queryTables/queryTable2.xml><?xml version="1.0" encoding="utf-8"?>
<queryTable xmlns="http://schemas.openxmlformats.org/spreadsheetml/2006/main" name="10.231.117.20 Eaton ENT_SUPPLIER_MASTER" connectionId="1" autoFormatId="16" applyNumberFormats="0" applyBorderFormats="0" applyFontFormats="0" applyPatternFormats="0" applyAlignmentFormats="0" applyWidthHeightFormats="0">
  <queryTableRefresh nextId="34">
    <queryTableFields count="3">
      <queryTableField id="2" name="SUPPLIER_CODE" tableColumnId="2"/>
      <queryTableField id="3" name="SUPPLIER_NAME" tableColumnId="3"/>
      <queryTableField id="11" name="HOME_PAGE" tableColumnId="11"/>
    </queryTableFields>
    <queryTableDeletedFields count="30">
      <deletedField name="DATE_LAST_RUN"/>
      <deletedField name="SCHEDULER_TYPE"/>
      <deletedField name="ADD_SUPPLIER_CODE"/>
      <deletedField name="AUTO_PO_MODE"/>
      <deletedField name="FREIGHT_PRICE"/>
      <deletedField name="MIN_ORDER_PRICE"/>
      <deletedField name="DATE_NEXT_RUN"/>
      <deletedField name="ORDER_FREQUENCY"/>
      <deletedField name="PAYMENT_TERMS"/>
      <deletedField name="REMARKS"/>
      <deletedField name="USER_CREATED"/>
      <deletedField name="DATE_CREATED"/>
      <deletedField name="USER_LAST_MODIFIED"/>
      <deletedField name="DATE_LAST_MODIFIED"/>
      <deletedField name="BOOL_BITUL"/>
      <deletedField name="SEND_ERP"/>
      <deletedField name="AUTO_PO_DAY"/>
      <deletedField name="AUTO_PO_TIME"/>
      <deletedField name="SUPPLIER_KEY"/>
      <deletedField name="SHIP_TO_ADDRESS1"/>
      <deletedField name="SHIP_TO_ADDRESS2"/>
      <deletedField name="SHIP_TO_ADDRESS3"/>
      <deletedField name="SHIP_TO_ADDRESS4"/>
      <deletedField name="SUPPLIER_PHONE"/>
      <deletedField name="SUPPLIER_FAX"/>
      <deletedField name="SUPPLIER_EMAIL"/>
      <deletedField name="CONTACT_PERSON"/>
      <deletedField name="CURRENCY_KEY"/>
      <deletedField name="ORDER_METHOD_KEY"/>
      <deletedField name="SHIPPING_METHOD_KEY"/>
    </queryTableDeleted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table1.xml><?xml version="1.0" encoding="utf-8"?>
<table xmlns="http://schemas.openxmlformats.org/spreadsheetml/2006/main" id="2" name="Tableau2" displayName="Tableau2" ref="A4:K820" totalsRowShown="0" headerRowDxfId="65" dataDxfId="64" headerRowCellStyle="Normal 2" dataCellStyle="Normal 2">
  <autoFilter ref="A4:K820"/>
  <tableColumns count="11">
    <tableColumn id="1" name="N°Commande" dataDxfId="63" dataCellStyle="Normal 2">
      <calculatedColumnFormula>VLOOKUP(Tableau2[[#This Row],[Fournisseur]],Tableau__10.231.117.20_Eaton_ENT_SUPPLIER_MASTER[[SUPPLIER_NAME]:[HOME_PAGE]],2,FALSE)</calculatedColumnFormula>
    </tableColumn>
    <tableColumn id="2" name="N°cmd Matrix " dataDxfId="62" dataCellStyle="Normal 2"/>
    <tableColumn id="3" name="Type" dataDxfId="61" dataCellStyle="Normal 2"/>
    <tableColumn id="4" name="Fournisseur" dataDxfId="60" dataCellStyle="Normal 2"/>
    <tableColumn id="5" name="Code Article" dataDxfId="59" dataCellStyle="Normal 2"/>
    <tableColumn id="6" name="Référence" dataDxfId="58" dataCellStyle="Normal 2"/>
    <tableColumn id="7" name="Qté " dataDxfId="57" dataCellStyle="Normal 2"/>
    <tableColumn id="8" name="Date Commande " dataDxfId="56" dataCellStyle="Normal 2"/>
    <tableColumn id="9" name="Prix Uni  (€) " dataDxfId="55" dataCellStyle="Normal 2"/>
    <tableColumn id="10" name="Total (Qté * prix)" dataDxfId="54" dataCellStyle="Normal 2"/>
    <tableColumn id="11" name="Commentaire" dataDxfId="53" dataCellStyle="Normal 2"/>
  </tableColumns>
  <tableStyleInfo name="TableStyleLight16" showFirstColumn="0" showLastColumn="0" showRowStripes="1" showColumnStripes="0"/>
</table>
</file>

<file path=xl/tables/table2.xml><?xml version="1.0" encoding="utf-8"?>
<table xmlns="http://schemas.openxmlformats.org/spreadsheetml/2006/main" id="1" name="Tableau__10.231.117.20_Eaton_vOpenOrders" displayName="Tableau__10.231.117.20_Eaton_vOpenOrders" ref="A1:I59" tableType="queryTable" totalsRowShown="0" headerRowDxfId="52" dataDxfId="51">
  <autoFilter ref="A1:I59">
    <filterColumn colId="6">
      <dynamicFilter type="thisMonth" val="42887" maxVal="42917"/>
    </filterColumn>
  </autoFilter>
  <sortState ref="A2:I59">
    <sortCondition descending="1" ref="G1:G59"/>
  </sortState>
  <tableColumns count="9">
    <tableColumn id="1" uniqueName="1" name="PO_DTL_KEY" queryTableFieldId="1" dataDxfId="8"/>
    <tableColumn id="6" uniqueName="6" name="ITEM_LONG_DESCRIPTION" queryTableFieldId="33" dataDxfId="7"/>
    <tableColumn id="7" uniqueName="7" name="SUPPLIER_NAME" queryTableFieldId="11" dataDxfId="6"/>
    <tableColumn id="8" uniqueName="8" name="ADDITIONAL_ITEM_CODE" queryTableFieldId="39" dataDxfId="5"/>
    <tableColumn id="10" uniqueName="10" name="ITEM_DESCRIPTION" queryTableFieldId="10" dataDxfId="4"/>
    <tableColumn id="14" uniqueName="14" name="QTY" queryTableFieldId="14" dataDxfId="3"/>
    <tableColumn id="36" uniqueName="36" name="ORDERED_DATE" queryTableFieldId="36" dataDxfId="2"/>
    <tableColumn id="37" uniqueName="37" name="UNIT_PRICE" queryTableFieldId="37" dataDxfId="1"/>
    <tableColumn id="3" uniqueName="3" name="LINE_PRICE" queryTableFieldId="42" dataDxfId="0"/>
  </tableColumns>
  <tableStyleInfo name="TableStyleMedium2" showFirstColumn="0" showLastColumn="0" showRowStripes="1" showColumnStripes="0"/>
</table>
</file>

<file path=xl/tables/table3.xml><?xml version="1.0" encoding="utf-8"?>
<table xmlns="http://schemas.openxmlformats.org/spreadsheetml/2006/main" id="3" name="Tableau__10.231.117.20_Eaton_ENT_SUPPLIER_MASTER" displayName="Tableau__10.231.117.20_Eaton_ENT_SUPPLIER_MASTER" ref="K1:M11" tableType="queryTable" totalsRowShown="0" headerRowDxfId="50" dataDxfId="49">
  <autoFilter ref="K1:M11"/>
  <tableColumns count="3">
    <tableColumn id="2" uniqueName="2" name="SUPPLIER_CODE" queryTableFieldId="2" dataDxfId="11"/>
    <tableColumn id="3" uniqueName="3" name="SUPPLIER_NAME" queryTableFieldId="3" dataDxfId="10"/>
    <tableColumn id="11" uniqueName="11" name="HOME_PAGE" queryTableFieldId="11" dataDxfId="9"/>
  </tableColumns>
  <tableStyleInfo name="TableStyleMedium2" showFirstColumn="0" showLastColumn="0" showRowStripes="1" showColumnStripes="0"/>
</table>
</file>

<file path=xl/tables/table4.xml><?xml version="1.0" encoding="utf-8"?>
<table xmlns="http://schemas.openxmlformats.org/spreadsheetml/2006/main" id="4" name="Tableau4" displayName="Tableau4" ref="L25:M50" totalsRowShown="0" headerRowDxfId="48" dataDxfId="47">
  <autoFilter ref="L25:M50"/>
  <tableColumns count="2">
    <tableColumn id="1" name="Mois Année 2017" dataDxfId="46"/>
    <tableColumn id="2" name="Jours Ouvrés" dataDxfId="45"/>
  </tableColumns>
  <tableStyleInfo name="TableStyleMedium2" showFirstColumn="0" showLastColumn="0" showRowStripes="1" showColumnStripes="0"/>
</table>
</file>

<file path=xl/tables/table5.xml><?xml version="1.0" encoding="utf-8"?>
<table xmlns="http://schemas.openxmlformats.org/spreadsheetml/2006/main" id="7" name="SynthèseDépenses" displayName="SynthèseDépenses" ref="A4:O15" totalsRowCount="1" headerRowDxfId="44" dataDxfId="43" totalsRowDxfId="42">
  <autoFilter ref="A4:O14"/>
  <tableColumns count="15">
    <tableColumn id="1" name="Fournisseur" totalsRowLabel="Total" dataDxfId="41" totalsRowDxfId="40"/>
    <tableColumn id="2" name="Jan" totalsRowFunction="sum" dataDxfId="39" totalsRowDxfId="38"/>
    <tableColumn id="3" name="Fév" totalsRowFunction="sum" dataDxfId="37" totalsRowDxfId="36"/>
    <tableColumn id="4" name="Mar" totalsRowFunction="sum" dataDxfId="35" totalsRowDxfId="34"/>
    <tableColumn id="5" name="Avr" totalsRowFunction="sum" dataDxfId="33" totalsRowDxfId="32"/>
    <tableColumn id="6" name="Mai" totalsRowFunction="sum" dataDxfId="31" totalsRowDxfId="30"/>
    <tableColumn id="7" name="Juin" totalsRowFunction="sum" dataDxfId="29" totalsRowDxfId="28">
      <calculatedColumnFormula>GETPIVOTDATA("Total (Qté * prix)",'Juin 2017'!$M$5,"Fournisseur","MITSUBISHI MMC METAL FRANCE")</calculatedColumnFormula>
    </tableColumn>
    <tableColumn id="8" name="Juil" totalsRowFunction="sum" dataDxfId="27" totalsRowDxfId="26"/>
    <tableColumn id="9" name="Aoû" totalsRowFunction="sum" dataDxfId="25" totalsRowDxfId="24"/>
    <tableColumn id="10" name="Sep" totalsRowFunction="sum" dataDxfId="23" totalsRowDxfId="22"/>
    <tableColumn id="11" name="Oct" totalsRowFunction="sum" dataDxfId="21" totalsRowDxfId="20"/>
    <tableColumn id="12" name="Nov" totalsRowFunction="sum" dataDxfId="19" totalsRowDxfId="18"/>
    <tableColumn id="13" name="Déc" totalsRowFunction="sum" dataDxfId="17" totalsRowDxfId="16"/>
    <tableColumn id="14" name="Total" totalsRowFunction="sum" dataDxfId="15" totalsRowDxfId="14">
      <calculatedColumnFormula>SUM(SynthèseDépenses[[#This Row],[Jan]:[Déc]])</calculatedColumnFormula>
    </tableColumn>
    <tableColumn id="15" name="Évolution" dataDxfId="13" totalsRowDxfId="12" dataCellStyle="Normal"/>
  </tableColumns>
  <tableStyleInfo name="Tableau Synthèse" showFirstColumn="0" showLastColumn="1" showRowStripes="0" showColumnStripes="1"/>
  <extLst>
    <ext xmlns:x14="http://schemas.microsoft.com/office/spreadsheetml/2009/9/main" uri="{504A1905-F514-4f6f-8877-14C23A59335A}">
      <x14:table altTextSummary="Ce tableau répertorie les dépenses regroupées par catégorie pour chaque mois de l’année à partir de janvier.  Il est mis en forme de manière à être aligné verticalement avec un graphique situé juste au-dessus, de sorte que les mois du tableau sont alignés avec les mois du graphique"/>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table" Target="../tables/table1.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2.bin"/><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AO1540"/>
  <sheetViews>
    <sheetView showGridLines="0" showZeros="0" tabSelected="1" zoomScale="60" zoomScaleNormal="60" workbookViewId="0">
      <pane ySplit="4" topLeftCell="A5" activePane="bottomLeft" state="frozen"/>
      <selection activeCell="C1" sqref="C1"/>
      <selection pane="bottomLeft" activeCell="C20" sqref="C20"/>
    </sheetView>
  </sheetViews>
  <sheetFormatPr baseColWidth="10" defaultRowHeight="15.75" x14ac:dyDescent="0.25"/>
  <cols>
    <col min="1" max="1" width="22.140625" style="28" customWidth="1"/>
    <col min="2" max="2" width="12" style="18" customWidth="1"/>
    <col min="3" max="3" width="92.5703125" style="29" bestFit="1" customWidth="1"/>
    <col min="4" max="4" width="45.85546875" style="18" customWidth="1"/>
    <col min="5" max="5" width="17" style="18" customWidth="1"/>
    <col min="6" max="6" width="51.5703125" style="18" bestFit="1" customWidth="1"/>
    <col min="7" max="7" width="28.28515625" style="18" bestFit="1" customWidth="1"/>
    <col min="8" max="8" width="26.28515625" style="18" customWidth="1"/>
    <col min="9" max="9" width="27" style="53" customWidth="1"/>
    <col min="10" max="10" width="33.85546875" style="53" customWidth="1"/>
    <col min="11" max="11" width="35" style="53" bestFit="1" customWidth="1"/>
    <col min="12" max="12" width="42" style="1" customWidth="1"/>
    <col min="13" max="13" width="39.7109375" style="1" customWidth="1"/>
    <col min="14" max="14" width="40.5703125" style="1" customWidth="1"/>
    <col min="15" max="15" width="19.140625" style="1" customWidth="1"/>
    <col min="16" max="16" width="13.28515625" style="1" customWidth="1"/>
    <col min="17" max="17" width="47.28515625" style="1" customWidth="1"/>
    <col min="18" max="18" width="19.7109375" style="1" customWidth="1"/>
    <col min="19" max="19" width="21.85546875" style="1" customWidth="1"/>
    <col min="20" max="21" width="19.140625" style="1" customWidth="1"/>
    <col min="22" max="22" width="23.5703125" style="1" customWidth="1"/>
    <col min="23" max="23" width="20" style="1" customWidth="1"/>
    <col min="24" max="24" width="25" style="1" customWidth="1"/>
    <col min="25" max="25" width="9.5703125" style="1" customWidth="1"/>
    <col min="26" max="26" width="14.42578125" style="1" customWidth="1"/>
    <col min="27" max="27" width="16.42578125" style="1" customWidth="1"/>
    <col min="28" max="28" width="36" style="1" bestFit="1" customWidth="1"/>
    <col min="29" max="32" width="11.42578125" style="1"/>
    <col min="33" max="33" width="17.28515625" style="1" customWidth="1"/>
    <col min="34" max="34" width="24.28515625" style="1" customWidth="1"/>
    <col min="35" max="249" width="11.42578125" style="1"/>
    <col min="250" max="251" width="0" style="1" hidden="1" customWidth="1"/>
    <col min="252" max="252" width="23.85546875" style="1" customWidth="1"/>
    <col min="253" max="253" width="27" style="1" customWidth="1"/>
    <col min="254" max="254" width="17.7109375" style="1" customWidth="1"/>
    <col min="255" max="255" width="54.85546875" style="1" customWidth="1"/>
    <col min="256" max="256" width="6.42578125" style="1" customWidth="1"/>
    <col min="257" max="257" width="12.140625" style="1" customWidth="1"/>
    <col min="258" max="258" width="10.85546875" style="1" customWidth="1"/>
    <col min="259" max="259" width="18.140625" style="1" customWidth="1"/>
    <col min="260" max="260" width="16.140625" style="1" customWidth="1"/>
    <col min="261" max="261" width="10" style="1" customWidth="1"/>
    <col min="262" max="262" width="15.85546875" style="1" customWidth="1"/>
    <col min="263" max="263" width="9.85546875" style="1" customWidth="1"/>
    <col min="264" max="264" width="0" style="1" hidden="1" customWidth="1"/>
    <col min="265" max="265" width="15.42578125" style="1" customWidth="1"/>
    <col min="266" max="266" width="17.85546875" style="1" customWidth="1"/>
    <col min="267" max="267" width="6.5703125" style="1" customWidth="1"/>
    <col min="268" max="268" width="10.85546875" style="1" customWidth="1"/>
    <col min="269" max="269" width="17" style="1" customWidth="1"/>
    <col min="270" max="271" width="11.42578125" style="1"/>
    <col min="272" max="272" width="17.28515625" style="1" customWidth="1"/>
    <col min="273" max="273" width="24.42578125" style="1" customWidth="1"/>
    <col min="274" max="288" width="11.42578125" style="1"/>
    <col min="289" max="289" width="17.28515625" style="1" customWidth="1"/>
    <col min="290" max="290" width="24.28515625" style="1" customWidth="1"/>
    <col min="291" max="505" width="11.42578125" style="1"/>
    <col min="506" max="507" width="0" style="1" hidden="1" customWidth="1"/>
    <col min="508" max="508" width="23.85546875" style="1" customWidth="1"/>
    <col min="509" max="509" width="27" style="1" customWidth="1"/>
    <col min="510" max="510" width="17.7109375" style="1" customWidth="1"/>
    <col min="511" max="511" width="54.85546875" style="1" customWidth="1"/>
    <col min="512" max="512" width="6.42578125" style="1" customWidth="1"/>
    <col min="513" max="513" width="12.140625" style="1" customWidth="1"/>
    <col min="514" max="514" width="10.85546875" style="1" customWidth="1"/>
    <col min="515" max="515" width="18.140625" style="1" customWidth="1"/>
    <col min="516" max="516" width="16.140625" style="1" customWidth="1"/>
    <col min="517" max="517" width="10" style="1" customWidth="1"/>
    <col min="518" max="518" width="15.85546875" style="1" customWidth="1"/>
    <col min="519" max="519" width="9.85546875" style="1" customWidth="1"/>
    <col min="520" max="520" width="0" style="1" hidden="1" customWidth="1"/>
    <col min="521" max="521" width="15.42578125" style="1" customWidth="1"/>
    <col min="522" max="522" width="17.85546875" style="1" customWidth="1"/>
    <col min="523" max="523" width="6.5703125" style="1" customWidth="1"/>
    <col min="524" max="524" width="10.85546875" style="1" customWidth="1"/>
    <col min="525" max="525" width="17" style="1" customWidth="1"/>
    <col min="526" max="527" width="11.42578125" style="1"/>
    <col min="528" max="528" width="17.28515625" style="1" customWidth="1"/>
    <col min="529" max="529" width="24.42578125" style="1" customWidth="1"/>
    <col min="530" max="544" width="11.42578125" style="1"/>
    <col min="545" max="545" width="17.28515625" style="1" customWidth="1"/>
    <col min="546" max="546" width="24.28515625" style="1" customWidth="1"/>
    <col min="547" max="761" width="11.42578125" style="1"/>
    <col min="762" max="763" width="0" style="1" hidden="1" customWidth="1"/>
    <col min="764" max="764" width="23.85546875" style="1" customWidth="1"/>
    <col min="765" max="765" width="27" style="1" customWidth="1"/>
    <col min="766" max="766" width="17.7109375" style="1" customWidth="1"/>
    <col min="767" max="767" width="54.85546875" style="1" customWidth="1"/>
    <col min="768" max="768" width="6.42578125" style="1" customWidth="1"/>
    <col min="769" max="769" width="12.140625" style="1" customWidth="1"/>
    <col min="770" max="770" width="10.85546875" style="1" customWidth="1"/>
    <col min="771" max="771" width="18.140625" style="1" customWidth="1"/>
    <col min="772" max="772" width="16.140625" style="1" customWidth="1"/>
    <col min="773" max="773" width="10" style="1" customWidth="1"/>
    <col min="774" max="774" width="15.85546875" style="1" customWidth="1"/>
    <col min="775" max="775" width="9.85546875" style="1" customWidth="1"/>
    <col min="776" max="776" width="0" style="1" hidden="1" customWidth="1"/>
    <col min="777" max="777" width="15.42578125" style="1" customWidth="1"/>
    <col min="778" max="778" width="17.85546875" style="1" customWidth="1"/>
    <col min="779" max="779" width="6.5703125" style="1" customWidth="1"/>
    <col min="780" max="780" width="10.85546875" style="1" customWidth="1"/>
    <col min="781" max="781" width="17" style="1" customWidth="1"/>
    <col min="782" max="783" width="11.42578125" style="1"/>
    <col min="784" max="784" width="17.28515625" style="1" customWidth="1"/>
    <col min="785" max="785" width="24.42578125" style="1" customWidth="1"/>
    <col min="786" max="800" width="11.42578125" style="1"/>
    <col min="801" max="801" width="17.28515625" style="1" customWidth="1"/>
    <col min="802" max="802" width="24.28515625" style="1" customWidth="1"/>
    <col min="803" max="1017" width="11.42578125" style="1"/>
    <col min="1018" max="1019" width="0" style="1" hidden="1" customWidth="1"/>
    <col min="1020" max="1020" width="23.85546875" style="1" customWidth="1"/>
    <col min="1021" max="1021" width="27" style="1" customWidth="1"/>
    <col min="1022" max="1022" width="17.7109375" style="1" customWidth="1"/>
    <col min="1023" max="1023" width="54.85546875" style="1" customWidth="1"/>
    <col min="1024" max="1024" width="6.42578125" style="1" customWidth="1"/>
    <col min="1025" max="1025" width="12.140625" style="1" customWidth="1"/>
    <col min="1026" max="1026" width="10.85546875" style="1" customWidth="1"/>
    <col min="1027" max="1027" width="18.140625" style="1" customWidth="1"/>
    <col min="1028" max="1028" width="16.140625" style="1" customWidth="1"/>
    <col min="1029" max="1029" width="10" style="1" customWidth="1"/>
    <col min="1030" max="1030" width="15.85546875" style="1" customWidth="1"/>
    <col min="1031" max="1031" width="9.85546875" style="1" customWidth="1"/>
    <col min="1032" max="1032" width="0" style="1" hidden="1" customWidth="1"/>
    <col min="1033" max="1033" width="15.42578125" style="1" customWidth="1"/>
    <col min="1034" max="1034" width="17.85546875" style="1" customWidth="1"/>
    <col min="1035" max="1035" width="6.5703125" style="1" customWidth="1"/>
    <col min="1036" max="1036" width="10.85546875" style="1" customWidth="1"/>
    <col min="1037" max="1037" width="17" style="1" customWidth="1"/>
    <col min="1038" max="1039" width="11.42578125" style="1"/>
    <col min="1040" max="1040" width="17.28515625" style="1" customWidth="1"/>
    <col min="1041" max="1041" width="24.42578125" style="1" customWidth="1"/>
    <col min="1042" max="1056" width="11.42578125" style="1"/>
    <col min="1057" max="1057" width="17.28515625" style="1" customWidth="1"/>
    <col min="1058" max="1058" width="24.28515625" style="1" customWidth="1"/>
    <col min="1059" max="1273" width="11.42578125" style="1"/>
    <col min="1274" max="1275" width="0" style="1" hidden="1" customWidth="1"/>
    <col min="1276" max="1276" width="23.85546875" style="1" customWidth="1"/>
    <col min="1277" max="1277" width="27" style="1" customWidth="1"/>
    <col min="1278" max="1278" width="17.7109375" style="1" customWidth="1"/>
    <col min="1279" max="1279" width="54.85546875" style="1" customWidth="1"/>
    <col min="1280" max="1280" width="6.42578125" style="1" customWidth="1"/>
    <col min="1281" max="1281" width="12.140625" style="1" customWidth="1"/>
    <col min="1282" max="1282" width="10.85546875" style="1" customWidth="1"/>
    <col min="1283" max="1283" width="18.140625" style="1" customWidth="1"/>
    <col min="1284" max="1284" width="16.140625" style="1" customWidth="1"/>
    <col min="1285" max="1285" width="10" style="1" customWidth="1"/>
    <col min="1286" max="1286" width="15.85546875" style="1" customWidth="1"/>
    <col min="1287" max="1287" width="9.85546875" style="1" customWidth="1"/>
    <col min="1288" max="1288" width="0" style="1" hidden="1" customWidth="1"/>
    <col min="1289" max="1289" width="15.42578125" style="1" customWidth="1"/>
    <col min="1290" max="1290" width="17.85546875" style="1" customWidth="1"/>
    <col min="1291" max="1291" width="6.5703125" style="1" customWidth="1"/>
    <col min="1292" max="1292" width="10.85546875" style="1" customWidth="1"/>
    <col min="1293" max="1293" width="17" style="1" customWidth="1"/>
    <col min="1294" max="1295" width="11.42578125" style="1"/>
    <col min="1296" max="1296" width="17.28515625" style="1" customWidth="1"/>
    <col min="1297" max="1297" width="24.42578125" style="1" customWidth="1"/>
    <col min="1298" max="1312" width="11.42578125" style="1"/>
    <col min="1313" max="1313" width="17.28515625" style="1" customWidth="1"/>
    <col min="1314" max="1314" width="24.28515625" style="1" customWidth="1"/>
    <col min="1315" max="1529" width="11.42578125" style="1"/>
    <col min="1530" max="1531" width="0" style="1" hidden="1" customWidth="1"/>
    <col min="1532" max="1532" width="23.85546875" style="1" customWidth="1"/>
    <col min="1533" max="1533" width="27" style="1" customWidth="1"/>
    <col min="1534" max="1534" width="17.7109375" style="1" customWidth="1"/>
    <col min="1535" max="1535" width="54.85546875" style="1" customWidth="1"/>
    <col min="1536" max="1536" width="6.42578125" style="1" customWidth="1"/>
    <col min="1537" max="1537" width="12.140625" style="1" customWidth="1"/>
    <col min="1538" max="1538" width="10.85546875" style="1" customWidth="1"/>
    <col min="1539" max="1539" width="18.140625" style="1" customWidth="1"/>
    <col min="1540" max="1540" width="16.140625" style="1" customWidth="1"/>
    <col min="1541" max="1541" width="10" style="1" customWidth="1"/>
    <col min="1542" max="1542" width="15.85546875" style="1" customWidth="1"/>
    <col min="1543" max="1543" width="9.85546875" style="1" customWidth="1"/>
    <col min="1544" max="1544" width="0" style="1" hidden="1" customWidth="1"/>
    <col min="1545" max="1545" width="15.42578125" style="1" customWidth="1"/>
    <col min="1546" max="1546" width="17.85546875" style="1" customWidth="1"/>
    <col min="1547" max="1547" width="6.5703125" style="1" customWidth="1"/>
    <col min="1548" max="1548" width="10.85546875" style="1" customWidth="1"/>
    <col min="1549" max="1549" width="17" style="1" customWidth="1"/>
    <col min="1550" max="1551" width="11.42578125" style="1"/>
    <col min="1552" max="1552" width="17.28515625" style="1" customWidth="1"/>
    <col min="1553" max="1553" width="24.42578125" style="1" customWidth="1"/>
    <col min="1554" max="1568" width="11.42578125" style="1"/>
    <col min="1569" max="1569" width="17.28515625" style="1" customWidth="1"/>
    <col min="1570" max="1570" width="24.28515625" style="1" customWidth="1"/>
    <col min="1571" max="1785" width="11.42578125" style="1"/>
    <col min="1786" max="1787" width="0" style="1" hidden="1" customWidth="1"/>
    <col min="1788" max="1788" width="23.85546875" style="1" customWidth="1"/>
    <col min="1789" max="1789" width="27" style="1" customWidth="1"/>
    <col min="1790" max="1790" width="17.7109375" style="1" customWidth="1"/>
    <col min="1791" max="1791" width="54.85546875" style="1" customWidth="1"/>
    <col min="1792" max="1792" width="6.42578125" style="1" customWidth="1"/>
    <col min="1793" max="1793" width="12.140625" style="1" customWidth="1"/>
    <col min="1794" max="1794" width="10.85546875" style="1" customWidth="1"/>
    <col min="1795" max="1795" width="18.140625" style="1" customWidth="1"/>
    <col min="1796" max="1796" width="16.140625" style="1" customWidth="1"/>
    <col min="1797" max="1797" width="10" style="1" customWidth="1"/>
    <col min="1798" max="1798" width="15.85546875" style="1" customWidth="1"/>
    <col min="1799" max="1799" width="9.85546875" style="1" customWidth="1"/>
    <col min="1800" max="1800" width="0" style="1" hidden="1" customWidth="1"/>
    <col min="1801" max="1801" width="15.42578125" style="1" customWidth="1"/>
    <col min="1802" max="1802" width="17.85546875" style="1" customWidth="1"/>
    <col min="1803" max="1803" width="6.5703125" style="1" customWidth="1"/>
    <col min="1804" max="1804" width="10.85546875" style="1" customWidth="1"/>
    <col min="1805" max="1805" width="17" style="1" customWidth="1"/>
    <col min="1806" max="1807" width="11.42578125" style="1"/>
    <col min="1808" max="1808" width="17.28515625" style="1" customWidth="1"/>
    <col min="1809" max="1809" width="24.42578125" style="1" customWidth="1"/>
    <col min="1810" max="1824" width="11.42578125" style="1"/>
    <col min="1825" max="1825" width="17.28515625" style="1" customWidth="1"/>
    <col min="1826" max="1826" width="24.28515625" style="1" customWidth="1"/>
    <col min="1827" max="2041" width="11.42578125" style="1"/>
    <col min="2042" max="2043" width="0" style="1" hidden="1" customWidth="1"/>
    <col min="2044" max="2044" width="23.85546875" style="1" customWidth="1"/>
    <col min="2045" max="2045" width="27" style="1" customWidth="1"/>
    <col min="2046" max="2046" width="17.7109375" style="1" customWidth="1"/>
    <col min="2047" max="2047" width="54.85546875" style="1" customWidth="1"/>
    <col min="2048" max="2048" width="6.42578125" style="1" customWidth="1"/>
    <col min="2049" max="2049" width="12.140625" style="1" customWidth="1"/>
    <col min="2050" max="2050" width="10.85546875" style="1" customWidth="1"/>
    <col min="2051" max="2051" width="18.140625" style="1" customWidth="1"/>
    <col min="2052" max="2052" width="16.140625" style="1" customWidth="1"/>
    <col min="2053" max="2053" width="10" style="1" customWidth="1"/>
    <col min="2054" max="2054" width="15.85546875" style="1" customWidth="1"/>
    <col min="2055" max="2055" width="9.85546875" style="1" customWidth="1"/>
    <col min="2056" max="2056" width="0" style="1" hidden="1" customWidth="1"/>
    <col min="2057" max="2057" width="15.42578125" style="1" customWidth="1"/>
    <col min="2058" max="2058" width="17.85546875" style="1" customWidth="1"/>
    <col min="2059" max="2059" width="6.5703125" style="1" customWidth="1"/>
    <col min="2060" max="2060" width="10.85546875" style="1" customWidth="1"/>
    <col min="2061" max="2061" width="17" style="1" customWidth="1"/>
    <col min="2062" max="2063" width="11.42578125" style="1"/>
    <col min="2064" max="2064" width="17.28515625" style="1" customWidth="1"/>
    <col min="2065" max="2065" width="24.42578125" style="1" customWidth="1"/>
    <col min="2066" max="2080" width="11.42578125" style="1"/>
    <col min="2081" max="2081" width="17.28515625" style="1" customWidth="1"/>
    <col min="2082" max="2082" width="24.28515625" style="1" customWidth="1"/>
    <col min="2083" max="2297" width="11.42578125" style="1"/>
    <col min="2298" max="2299" width="0" style="1" hidden="1" customWidth="1"/>
    <col min="2300" max="2300" width="23.85546875" style="1" customWidth="1"/>
    <col min="2301" max="2301" width="27" style="1" customWidth="1"/>
    <col min="2302" max="2302" width="17.7109375" style="1" customWidth="1"/>
    <col min="2303" max="2303" width="54.85546875" style="1" customWidth="1"/>
    <col min="2304" max="2304" width="6.42578125" style="1" customWidth="1"/>
    <col min="2305" max="2305" width="12.140625" style="1" customWidth="1"/>
    <col min="2306" max="2306" width="10.85546875" style="1" customWidth="1"/>
    <col min="2307" max="2307" width="18.140625" style="1" customWidth="1"/>
    <col min="2308" max="2308" width="16.140625" style="1" customWidth="1"/>
    <col min="2309" max="2309" width="10" style="1" customWidth="1"/>
    <col min="2310" max="2310" width="15.85546875" style="1" customWidth="1"/>
    <col min="2311" max="2311" width="9.85546875" style="1" customWidth="1"/>
    <col min="2312" max="2312" width="0" style="1" hidden="1" customWidth="1"/>
    <col min="2313" max="2313" width="15.42578125" style="1" customWidth="1"/>
    <col min="2314" max="2314" width="17.85546875" style="1" customWidth="1"/>
    <col min="2315" max="2315" width="6.5703125" style="1" customWidth="1"/>
    <col min="2316" max="2316" width="10.85546875" style="1" customWidth="1"/>
    <col min="2317" max="2317" width="17" style="1" customWidth="1"/>
    <col min="2318" max="2319" width="11.42578125" style="1"/>
    <col min="2320" max="2320" width="17.28515625" style="1" customWidth="1"/>
    <col min="2321" max="2321" width="24.42578125" style="1" customWidth="1"/>
    <col min="2322" max="2336" width="11.42578125" style="1"/>
    <col min="2337" max="2337" width="17.28515625" style="1" customWidth="1"/>
    <col min="2338" max="2338" width="24.28515625" style="1" customWidth="1"/>
    <col min="2339" max="2553" width="11.42578125" style="1"/>
    <col min="2554" max="2555" width="0" style="1" hidden="1" customWidth="1"/>
    <col min="2556" max="2556" width="23.85546875" style="1" customWidth="1"/>
    <col min="2557" max="2557" width="27" style="1" customWidth="1"/>
    <col min="2558" max="2558" width="17.7109375" style="1" customWidth="1"/>
    <col min="2559" max="2559" width="54.85546875" style="1" customWidth="1"/>
    <col min="2560" max="2560" width="6.42578125" style="1" customWidth="1"/>
    <col min="2561" max="2561" width="12.140625" style="1" customWidth="1"/>
    <col min="2562" max="2562" width="10.85546875" style="1" customWidth="1"/>
    <col min="2563" max="2563" width="18.140625" style="1" customWidth="1"/>
    <col min="2564" max="2564" width="16.140625" style="1" customWidth="1"/>
    <col min="2565" max="2565" width="10" style="1" customWidth="1"/>
    <col min="2566" max="2566" width="15.85546875" style="1" customWidth="1"/>
    <col min="2567" max="2567" width="9.85546875" style="1" customWidth="1"/>
    <col min="2568" max="2568" width="0" style="1" hidden="1" customWidth="1"/>
    <col min="2569" max="2569" width="15.42578125" style="1" customWidth="1"/>
    <col min="2570" max="2570" width="17.85546875" style="1" customWidth="1"/>
    <col min="2571" max="2571" width="6.5703125" style="1" customWidth="1"/>
    <col min="2572" max="2572" width="10.85546875" style="1" customWidth="1"/>
    <col min="2573" max="2573" width="17" style="1" customWidth="1"/>
    <col min="2574" max="2575" width="11.42578125" style="1"/>
    <col min="2576" max="2576" width="17.28515625" style="1" customWidth="1"/>
    <col min="2577" max="2577" width="24.42578125" style="1" customWidth="1"/>
    <col min="2578" max="2592" width="11.42578125" style="1"/>
    <col min="2593" max="2593" width="17.28515625" style="1" customWidth="1"/>
    <col min="2594" max="2594" width="24.28515625" style="1" customWidth="1"/>
    <col min="2595" max="2809" width="11.42578125" style="1"/>
    <col min="2810" max="2811" width="0" style="1" hidden="1" customWidth="1"/>
    <col min="2812" max="2812" width="23.85546875" style="1" customWidth="1"/>
    <col min="2813" max="2813" width="27" style="1" customWidth="1"/>
    <col min="2814" max="2814" width="17.7109375" style="1" customWidth="1"/>
    <col min="2815" max="2815" width="54.85546875" style="1" customWidth="1"/>
    <col min="2816" max="2816" width="6.42578125" style="1" customWidth="1"/>
    <col min="2817" max="2817" width="12.140625" style="1" customWidth="1"/>
    <col min="2818" max="2818" width="10.85546875" style="1" customWidth="1"/>
    <col min="2819" max="2819" width="18.140625" style="1" customWidth="1"/>
    <col min="2820" max="2820" width="16.140625" style="1" customWidth="1"/>
    <col min="2821" max="2821" width="10" style="1" customWidth="1"/>
    <col min="2822" max="2822" width="15.85546875" style="1" customWidth="1"/>
    <col min="2823" max="2823" width="9.85546875" style="1" customWidth="1"/>
    <col min="2824" max="2824" width="0" style="1" hidden="1" customWidth="1"/>
    <col min="2825" max="2825" width="15.42578125" style="1" customWidth="1"/>
    <col min="2826" max="2826" width="17.85546875" style="1" customWidth="1"/>
    <col min="2827" max="2827" width="6.5703125" style="1" customWidth="1"/>
    <col min="2828" max="2828" width="10.85546875" style="1" customWidth="1"/>
    <col min="2829" max="2829" width="17" style="1" customWidth="1"/>
    <col min="2830" max="2831" width="11.42578125" style="1"/>
    <col min="2832" max="2832" width="17.28515625" style="1" customWidth="1"/>
    <col min="2833" max="2833" width="24.42578125" style="1" customWidth="1"/>
    <col min="2834" max="2848" width="11.42578125" style="1"/>
    <col min="2849" max="2849" width="17.28515625" style="1" customWidth="1"/>
    <col min="2850" max="2850" width="24.28515625" style="1" customWidth="1"/>
    <col min="2851" max="3065" width="11.42578125" style="1"/>
    <col min="3066" max="3067" width="0" style="1" hidden="1" customWidth="1"/>
    <col min="3068" max="3068" width="23.85546875" style="1" customWidth="1"/>
    <col min="3069" max="3069" width="27" style="1" customWidth="1"/>
    <col min="3070" max="3070" width="17.7109375" style="1" customWidth="1"/>
    <col min="3071" max="3071" width="54.85546875" style="1" customWidth="1"/>
    <col min="3072" max="3072" width="6.42578125" style="1" customWidth="1"/>
    <col min="3073" max="3073" width="12.140625" style="1" customWidth="1"/>
    <col min="3074" max="3074" width="10.85546875" style="1" customWidth="1"/>
    <col min="3075" max="3075" width="18.140625" style="1" customWidth="1"/>
    <col min="3076" max="3076" width="16.140625" style="1" customWidth="1"/>
    <col min="3077" max="3077" width="10" style="1" customWidth="1"/>
    <col min="3078" max="3078" width="15.85546875" style="1" customWidth="1"/>
    <col min="3079" max="3079" width="9.85546875" style="1" customWidth="1"/>
    <col min="3080" max="3080" width="0" style="1" hidden="1" customWidth="1"/>
    <col min="3081" max="3081" width="15.42578125" style="1" customWidth="1"/>
    <col min="3082" max="3082" width="17.85546875" style="1" customWidth="1"/>
    <col min="3083" max="3083" width="6.5703125" style="1" customWidth="1"/>
    <col min="3084" max="3084" width="10.85546875" style="1" customWidth="1"/>
    <col min="3085" max="3085" width="17" style="1" customWidth="1"/>
    <col min="3086" max="3087" width="11.42578125" style="1"/>
    <col min="3088" max="3088" width="17.28515625" style="1" customWidth="1"/>
    <col min="3089" max="3089" width="24.42578125" style="1" customWidth="1"/>
    <col min="3090" max="3104" width="11.42578125" style="1"/>
    <col min="3105" max="3105" width="17.28515625" style="1" customWidth="1"/>
    <col min="3106" max="3106" width="24.28515625" style="1" customWidth="1"/>
    <col min="3107" max="3321" width="11.42578125" style="1"/>
    <col min="3322" max="3323" width="0" style="1" hidden="1" customWidth="1"/>
    <col min="3324" max="3324" width="23.85546875" style="1" customWidth="1"/>
    <col min="3325" max="3325" width="27" style="1" customWidth="1"/>
    <col min="3326" max="3326" width="17.7109375" style="1" customWidth="1"/>
    <col min="3327" max="3327" width="54.85546875" style="1" customWidth="1"/>
    <col min="3328" max="3328" width="6.42578125" style="1" customWidth="1"/>
    <col min="3329" max="3329" width="12.140625" style="1" customWidth="1"/>
    <col min="3330" max="3330" width="10.85546875" style="1" customWidth="1"/>
    <col min="3331" max="3331" width="18.140625" style="1" customWidth="1"/>
    <col min="3332" max="3332" width="16.140625" style="1" customWidth="1"/>
    <col min="3333" max="3333" width="10" style="1" customWidth="1"/>
    <col min="3334" max="3334" width="15.85546875" style="1" customWidth="1"/>
    <col min="3335" max="3335" width="9.85546875" style="1" customWidth="1"/>
    <col min="3336" max="3336" width="0" style="1" hidden="1" customWidth="1"/>
    <col min="3337" max="3337" width="15.42578125" style="1" customWidth="1"/>
    <col min="3338" max="3338" width="17.85546875" style="1" customWidth="1"/>
    <col min="3339" max="3339" width="6.5703125" style="1" customWidth="1"/>
    <col min="3340" max="3340" width="10.85546875" style="1" customWidth="1"/>
    <col min="3341" max="3341" width="17" style="1" customWidth="1"/>
    <col min="3342" max="3343" width="11.42578125" style="1"/>
    <col min="3344" max="3344" width="17.28515625" style="1" customWidth="1"/>
    <col min="3345" max="3345" width="24.42578125" style="1" customWidth="1"/>
    <col min="3346" max="3360" width="11.42578125" style="1"/>
    <col min="3361" max="3361" width="17.28515625" style="1" customWidth="1"/>
    <col min="3362" max="3362" width="24.28515625" style="1" customWidth="1"/>
    <col min="3363" max="3577" width="11.42578125" style="1"/>
    <col min="3578" max="3579" width="0" style="1" hidden="1" customWidth="1"/>
    <col min="3580" max="3580" width="23.85546875" style="1" customWidth="1"/>
    <col min="3581" max="3581" width="27" style="1" customWidth="1"/>
    <col min="3582" max="3582" width="17.7109375" style="1" customWidth="1"/>
    <col min="3583" max="3583" width="54.85546875" style="1" customWidth="1"/>
    <col min="3584" max="3584" width="6.42578125" style="1" customWidth="1"/>
    <col min="3585" max="3585" width="12.140625" style="1" customWidth="1"/>
    <col min="3586" max="3586" width="10.85546875" style="1" customWidth="1"/>
    <col min="3587" max="3587" width="18.140625" style="1" customWidth="1"/>
    <col min="3588" max="3588" width="16.140625" style="1" customWidth="1"/>
    <col min="3589" max="3589" width="10" style="1" customWidth="1"/>
    <col min="3590" max="3590" width="15.85546875" style="1" customWidth="1"/>
    <col min="3591" max="3591" width="9.85546875" style="1" customWidth="1"/>
    <col min="3592" max="3592" width="0" style="1" hidden="1" customWidth="1"/>
    <col min="3593" max="3593" width="15.42578125" style="1" customWidth="1"/>
    <col min="3594" max="3594" width="17.85546875" style="1" customWidth="1"/>
    <col min="3595" max="3595" width="6.5703125" style="1" customWidth="1"/>
    <col min="3596" max="3596" width="10.85546875" style="1" customWidth="1"/>
    <col min="3597" max="3597" width="17" style="1" customWidth="1"/>
    <col min="3598" max="3599" width="11.42578125" style="1"/>
    <col min="3600" max="3600" width="17.28515625" style="1" customWidth="1"/>
    <col min="3601" max="3601" width="24.42578125" style="1" customWidth="1"/>
    <col min="3602" max="3616" width="11.42578125" style="1"/>
    <col min="3617" max="3617" width="17.28515625" style="1" customWidth="1"/>
    <col min="3618" max="3618" width="24.28515625" style="1" customWidth="1"/>
    <col min="3619" max="3833" width="11.42578125" style="1"/>
    <col min="3834" max="3835" width="0" style="1" hidden="1" customWidth="1"/>
    <col min="3836" max="3836" width="23.85546875" style="1" customWidth="1"/>
    <col min="3837" max="3837" width="27" style="1" customWidth="1"/>
    <col min="3838" max="3838" width="17.7109375" style="1" customWidth="1"/>
    <col min="3839" max="3839" width="54.85546875" style="1" customWidth="1"/>
    <col min="3840" max="3840" width="6.42578125" style="1" customWidth="1"/>
    <col min="3841" max="3841" width="12.140625" style="1" customWidth="1"/>
    <col min="3842" max="3842" width="10.85546875" style="1" customWidth="1"/>
    <col min="3843" max="3843" width="18.140625" style="1" customWidth="1"/>
    <col min="3844" max="3844" width="16.140625" style="1" customWidth="1"/>
    <col min="3845" max="3845" width="10" style="1" customWidth="1"/>
    <col min="3846" max="3846" width="15.85546875" style="1" customWidth="1"/>
    <col min="3847" max="3847" width="9.85546875" style="1" customWidth="1"/>
    <col min="3848" max="3848" width="0" style="1" hidden="1" customWidth="1"/>
    <col min="3849" max="3849" width="15.42578125" style="1" customWidth="1"/>
    <col min="3850" max="3850" width="17.85546875" style="1" customWidth="1"/>
    <col min="3851" max="3851" width="6.5703125" style="1" customWidth="1"/>
    <col min="3852" max="3852" width="10.85546875" style="1" customWidth="1"/>
    <col min="3853" max="3853" width="17" style="1" customWidth="1"/>
    <col min="3854" max="3855" width="11.42578125" style="1"/>
    <col min="3856" max="3856" width="17.28515625" style="1" customWidth="1"/>
    <col min="3857" max="3857" width="24.42578125" style="1" customWidth="1"/>
    <col min="3858" max="3872" width="11.42578125" style="1"/>
    <col min="3873" max="3873" width="17.28515625" style="1" customWidth="1"/>
    <col min="3874" max="3874" width="24.28515625" style="1" customWidth="1"/>
    <col min="3875" max="4089" width="11.42578125" style="1"/>
    <col min="4090" max="4091" width="0" style="1" hidden="1" customWidth="1"/>
    <col min="4092" max="4092" width="23.85546875" style="1" customWidth="1"/>
    <col min="4093" max="4093" width="27" style="1" customWidth="1"/>
    <col min="4094" max="4094" width="17.7109375" style="1" customWidth="1"/>
    <col min="4095" max="4095" width="54.85546875" style="1" customWidth="1"/>
    <col min="4096" max="4096" width="6.42578125" style="1" customWidth="1"/>
    <col min="4097" max="4097" width="12.140625" style="1" customWidth="1"/>
    <col min="4098" max="4098" width="10.85546875" style="1" customWidth="1"/>
    <col min="4099" max="4099" width="18.140625" style="1" customWidth="1"/>
    <col min="4100" max="4100" width="16.140625" style="1" customWidth="1"/>
    <col min="4101" max="4101" width="10" style="1" customWidth="1"/>
    <col min="4102" max="4102" width="15.85546875" style="1" customWidth="1"/>
    <col min="4103" max="4103" width="9.85546875" style="1" customWidth="1"/>
    <col min="4104" max="4104" width="0" style="1" hidden="1" customWidth="1"/>
    <col min="4105" max="4105" width="15.42578125" style="1" customWidth="1"/>
    <col min="4106" max="4106" width="17.85546875" style="1" customWidth="1"/>
    <col min="4107" max="4107" width="6.5703125" style="1" customWidth="1"/>
    <col min="4108" max="4108" width="10.85546875" style="1" customWidth="1"/>
    <col min="4109" max="4109" width="17" style="1" customWidth="1"/>
    <col min="4110" max="4111" width="11.42578125" style="1"/>
    <col min="4112" max="4112" width="17.28515625" style="1" customWidth="1"/>
    <col min="4113" max="4113" width="24.42578125" style="1" customWidth="1"/>
    <col min="4114" max="4128" width="11.42578125" style="1"/>
    <col min="4129" max="4129" width="17.28515625" style="1" customWidth="1"/>
    <col min="4130" max="4130" width="24.28515625" style="1" customWidth="1"/>
    <col min="4131" max="4345" width="11.42578125" style="1"/>
    <col min="4346" max="4347" width="0" style="1" hidden="1" customWidth="1"/>
    <col min="4348" max="4348" width="23.85546875" style="1" customWidth="1"/>
    <col min="4349" max="4349" width="27" style="1" customWidth="1"/>
    <col min="4350" max="4350" width="17.7109375" style="1" customWidth="1"/>
    <col min="4351" max="4351" width="54.85546875" style="1" customWidth="1"/>
    <col min="4352" max="4352" width="6.42578125" style="1" customWidth="1"/>
    <col min="4353" max="4353" width="12.140625" style="1" customWidth="1"/>
    <col min="4354" max="4354" width="10.85546875" style="1" customWidth="1"/>
    <col min="4355" max="4355" width="18.140625" style="1" customWidth="1"/>
    <col min="4356" max="4356" width="16.140625" style="1" customWidth="1"/>
    <col min="4357" max="4357" width="10" style="1" customWidth="1"/>
    <col min="4358" max="4358" width="15.85546875" style="1" customWidth="1"/>
    <col min="4359" max="4359" width="9.85546875" style="1" customWidth="1"/>
    <col min="4360" max="4360" width="0" style="1" hidden="1" customWidth="1"/>
    <col min="4361" max="4361" width="15.42578125" style="1" customWidth="1"/>
    <col min="4362" max="4362" width="17.85546875" style="1" customWidth="1"/>
    <col min="4363" max="4363" width="6.5703125" style="1" customWidth="1"/>
    <col min="4364" max="4364" width="10.85546875" style="1" customWidth="1"/>
    <col min="4365" max="4365" width="17" style="1" customWidth="1"/>
    <col min="4366" max="4367" width="11.42578125" style="1"/>
    <col min="4368" max="4368" width="17.28515625" style="1" customWidth="1"/>
    <col min="4369" max="4369" width="24.42578125" style="1" customWidth="1"/>
    <col min="4370" max="4384" width="11.42578125" style="1"/>
    <col min="4385" max="4385" width="17.28515625" style="1" customWidth="1"/>
    <col min="4386" max="4386" width="24.28515625" style="1" customWidth="1"/>
    <col min="4387" max="4601" width="11.42578125" style="1"/>
    <col min="4602" max="4603" width="0" style="1" hidden="1" customWidth="1"/>
    <col min="4604" max="4604" width="23.85546875" style="1" customWidth="1"/>
    <col min="4605" max="4605" width="27" style="1" customWidth="1"/>
    <col min="4606" max="4606" width="17.7109375" style="1" customWidth="1"/>
    <col min="4607" max="4607" width="54.85546875" style="1" customWidth="1"/>
    <col min="4608" max="4608" width="6.42578125" style="1" customWidth="1"/>
    <col min="4609" max="4609" width="12.140625" style="1" customWidth="1"/>
    <col min="4610" max="4610" width="10.85546875" style="1" customWidth="1"/>
    <col min="4611" max="4611" width="18.140625" style="1" customWidth="1"/>
    <col min="4612" max="4612" width="16.140625" style="1" customWidth="1"/>
    <col min="4613" max="4613" width="10" style="1" customWidth="1"/>
    <col min="4614" max="4614" width="15.85546875" style="1" customWidth="1"/>
    <col min="4615" max="4615" width="9.85546875" style="1" customWidth="1"/>
    <col min="4616" max="4616" width="0" style="1" hidden="1" customWidth="1"/>
    <col min="4617" max="4617" width="15.42578125" style="1" customWidth="1"/>
    <col min="4618" max="4618" width="17.85546875" style="1" customWidth="1"/>
    <col min="4619" max="4619" width="6.5703125" style="1" customWidth="1"/>
    <col min="4620" max="4620" width="10.85546875" style="1" customWidth="1"/>
    <col min="4621" max="4621" width="17" style="1" customWidth="1"/>
    <col min="4622" max="4623" width="11.42578125" style="1"/>
    <col min="4624" max="4624" width="17.28515625" style="1" customWidth="1"/>
    <col min="4625" max="4625" width="24.42578125" style="1" customWidth="1"/>
    <col min="4626" max="4640" width="11.42578125" style="1"/>
    <col min="4641" max="4641" width="17.28515625" style="1" customWidth="1"/>
    <col min="4642" max="4642" width="24.28515625" style="1" customWidth="1"/>
    <col min="4643" max="4857" width="11.42578125" style="1"/>
    <col min="4858" max="4859" width="0" style="1" hidden="1" customWidth="1"/>
    <col min="4860" max="4860" width="23.85546875" style="1" customWidth="1"/>
    <col min="4861" max="4861" width="27" style="1" customWidth="1"/>
    <col min="4862" max="4862" width="17.7109375" style="1" customWidth="1"/>
    <col min="4863" max="4863" width="54.85546875" style="1" customWidth="1"/>
    <col min="4864" max="4864" width="6.42578125" style="1" customWidth="1"/>
    <col min="4865" max="4865" width="12.140625" style="1" customWidth="1"/>
    <col min="4866" max="4866" width="10.85546875" style="1" customWidth="1"/>
    <col min="4867" max="4867" width="18.140625" style="1" customWidth="1"/>
    <col min="4868" max="4868" width="16.140625" style="1" customWidth="1"/>
    <col min="4869" max="4869" width="10" style="1" customWidth="1"/>
    <col min="4870" max="4870" width="15.85546875" style="1" customWidth="1"/>
    <col min="4871" max="4871" width="9.85546875" style="1" customWidth="1"/>
    <col min="4872" max="4872" width="0" style="1" hidden="1" customWidth="1"/>
    <col min="4873" max="4873" width="15.42578125" style="1" customWidth="1"/>
    <col min="4874" max="4874" width="17.85546875" style="1" customWidth="1"/>
    <col min="4875" max="4875" width="6.5703125" style="1" customWidth="1"/>
    <col min="4876" max="4876" width="10.85546875" style="1" customWidth="1"/>
    <col min="4877" max="4877" width="17" style="1" customWidth="1"/>
    <col min="4878" max="4879" width="11.42578125" style="1"/>
    <col min="4880" max="4880" width="17.28515625" style="1" customWidth="1"/>
    <col min="4881" max="4881" width="24.42578125" style="1" customWidth="1"/>
    <col min="4882" max="4896" width="11.42578125" style="1"/>
    <col min="4897" max="4897" width="17.28515625" style="1" customWidth="1"/>
    <col min="4898" max="4898" width="24.28515625" style="1" customWidth="1"/>
    <col min="4899" max="5113" width="11.42578125" style="1"/>
    <col min="5114" max="5115" width="0" style="1" hidden="1" customWidth="1"/>
    <col min="5116" max="5116" width="23.85546875" style="1" customWidth="1"/>
    <col min="5117" max="5117" width="27" style="1" customWidth="1"/>
    <col min="5118" max="5118" width="17.7109375" style="1" customWidth="1"/>
    <col min="5119" max="5119" width="54.85546875" style="1" customWidth="1"/>
    <col min="5120" max="5120" width="6.42578125" style="1" customWidth="1"/>
    <col min="5121" max="5121" width="12.140625" style="1" customWidth="1"/>
    <col min="5122" max="5122" width="10.85546875" style="1" customWidth="1"/>
    <col min="5123" max="5123" width="18.140625" style="1" customWidth="1"/>
    <col min="5124" max="5124" width="16.140625" style="1" customWidth="1"/>
    <col min="5125" max="5125" width="10" style="1" customWidth="1"/>
    <col min="5126" max="5126" width="15.85546875" style="1" customWidth="1"/>
    <col min="5127" max="5127" width="9.85546875" style="1" customWidth="1"/>
    <col min="5128" max="5128" width="0" style="1" hidden="1" customWidth="1"/>
    <col min="5129" max="5129" width="15.42578125" style="1" customWidth="1"/>
    <col min="5130" max="5130" width="17.85546875" style="1" customWidth="1"/>
    <col min="5131" max="5131" width="6.5703125" style="1" customWidth="1"/>
    <col min="5132" max="5132" width="10.85546875" style="1" customWidth="1"/>
    <col min="5133" max="5133" width="17" style="1" customWidth="1"/>
    <col min="5134" max="5135" width="11.42578125" style="1"/>
    <col min="5136" max="5136" width="17.28515625" style="1" customWidth="1"/>
    <col min="5137" max="5137" width="24.42578125" style="1" customWidth="1"/>
    <col min="5138" max="5152" width="11.42578125" style="1"/>
    <col min="5153" max="5153" width="17.28515625" style="1" customWidth="1"/>
    <col min="5154" max="5154" width="24.28515625" style="1" customWidth="1"/>
    <col min="5155" max="5369" width="11.42578125" style="1"/>
    <col min="5370" max="5371" width="0" style="1" hidden="1" customWidth="1"/>
    <col min="5372" max="5372" width="23.85546875" style="1" customWidth="1"/>
    <col min="5373" max="5373" width="27" style="1" customWidth="1"/>
    <col min="5374" max="5374" width="17.7109375" style="1" customWidth="1"/>
    <col min="5375" max="5375" width="54.85546875" style="1" customWidth="1"/>
    <col min="5376" max="5376" width="6.42578125" style="1" customWidth="1"/>
    <col min="5377" max="5377" width="12.140625" style="1" customWidth="1"/>
    <col min="5378" max="5378" width="10.85546875" style="1" customWidth="1"/>
    <col min="5379" max="5379" width="18.140625" style="1" customWidth="1"/>
    <col min="5380" max="5380" width="16.140625" style="1" customWidth="1"/>
    <col min="5381" max="5381" width="10" style="1" customWidth="1"/>
    <col min="5382" max="5382" width="15.85546875" style="1" customWidth="1"/>
    <col min="5383" max="5383" width="9.85546875" style="1" customWidth="1"/>
    <col min="5384" max="5384" width="0" style="1" hidden="1" customWidth="1"/>
    <col min="5385" max="5385" width="15.42578125" style="1" customWidth="1"/>
    <col min="5386" max="5386" width="17.85546875" style="1" customWidth="1"/>
    <col min="5387" max="5387" width="6.5703125" style="1" customWidth="1"/>
    <col min="5388" max="5388" width="10.85546875" style="1" customWidth="1"/>
    <col min="5389" max="5389" width="17" style="1" customWidth="1"/>
    <col min="5390" max="5391" width="11.42578125" style="1"/>
    <col min="5392" max="5392" width="17.28515625" style="1" customWidth="1"/>
    <col min="5393" max="5393" width="24.42578125" style="1" customWidth="1"/>
    <col min="5394" max="5408" width="11.42578125" style="1"/>
    <col min="5409" max="5409" width="17.28515625" style="1" customWidth="1"/>
    <col min="5410" max="5410" width="24.28515625" style="1" customWidth="1"/>
    <col min="5411" max="5625" width="11.42578125" style="1"/>
    <col min="5626" max="5627" width="0" style="1" hidden="1" customWidth="1"/>
    <col min="5628" max="5628" width="23.85546875" style="1" customWidth="1"/>
    <col min="5629" max="5629" width="27" style="1" customWidth="1"/>
    <col min="5630" max="5630" width="17.7109375" style="1" customWidth="1"/>
    <col min="5631" max="5631" width="54.85546875" style="1" customWidth="1"/>
    <col min="5632" max="5632" width="6.42578125" style="1" customWidth="1"/>
    <col min="5633" max="5633" width="12.140625" style="1" customWidth="1"/>
    <col min="5634" max="5634" width="10.85546875" style="1" customWidth="1"/>
    <col min="5635" max="5635" width="18.140625" style="1" customWidth="1"/>
    <col min="5636" max="5636" width="16.140625" style="1" customWidth="1"/>
    <col min="5637" max="5637" width="10" style="1" customWidth="1"/>
    <col min="5638" max="5638" width="15.85546875" style="1" customWidth="1"/>
    <col min="5639" max="5639" width="9.85546875" style="1" customWidth="1"/>
    <col min="5640" max="5640" width="0" style="1" hidden="1" customWidth="1"/>
    <col min="5641" max="5641" width="15.42578125" style="1" customWidth="1"/>
    <col min="5642" max="5642" width="17.85546875" style="1" customWidth="1"/>
    <col min="5643" max="5643" width="6.5703125" style="1" customWidth="1"/>
    <col min="5644" max="5644" width="10.85546875" style="1" customWidth="1"/>
    <col min="5645" max="5645" width="17" style="1" customWidth="1"/>
    <col min="5646" max="5647" width="11.42578125" style="1"/>
    <col min="5648" max="5648" width="17.28515625" style="1" customWidth="1"/>
    <col min="5649" max="5649" width="24.42578125" style="1" customWidth="1"/>
    <col min="5650" max="5664" width="11.42578125" style="1"/>
    <col min="5665" max="5665" width="17.28515625" style="1" customWidth="1"/>
    <col min="5666" max="5666" width="24.28515625" style="1" customWidth="1"/>
    <col min="5667" max="5881" width="11.42578125" style="1"/>
    <col min="5882" max="5883" width="0" style="1" hidden="1" customWidth="1"/>
    <col min="5884" max="5884" width="23.85546875" style="1" customWidth="1"/>
    <col min="5885" max="5885" width="27" style="1" customWidth="1"/>
    <col min="5886" max="5886" width="17.7109375" style="1" customWidth="1"/>
    <col min="5887" max="5887" width="54.85546875" style="1" customWidth="1"/>
    <col min="5888" max="5888" width="6.42578125" style="1" customWidth="1"/>
    <col min="5889" max="5889" width="12.140625" style="1" customWidth="1"/>
    <col min="5890" max="5890" width="10.85546875" style="1" customWidth="1"/>
    <col min="5891" max="5891" width="18.140625" style="1" customWidth="1"/>
    <col min="5892" max="5892" width="16.140625" style="1" customWidth="1"/>
    <col min="5893" max="5893" width="10" style="1" customWidth="1"/>
    <col min="5894" max="5894" width="15.85546875" style="1" customWidth="1"/>
    <col min="5895" max="5895" width="9.85546875" style="1" customWidth="1"/>
    <col min="5896" max="5896" width="0" style="1" hidden="1" customWidth="1"/>
    <col min="5897" max="5897" width="15.42578125" style="1" customWidth="1"/>
    <col min="5898" max="5898" width="17.85546875" style="1" customWidth="1"/>
    <col min="5899" max="5899" width="6.5703125" style="1" customWidth="1"/>
    <col min="5900" max="5900" width="10.85546875" style="1" customWidth="1"/>
    <col min="5901" max="5901" width="17" style="1" customWidth="1"/>
    <col min="5902" max="5903" width="11.42578125" style="1"/>
    <col min="5904" max="5904" width="17.28515625" style="1" customWidth="1"/>
    <col min="5905" max="5905" width="24.42578125" style="1" customWidth="1"/>
    <col min="5906" max="5920" width="11.42578125" style="1"/>
    <col min="5921" max="5921" width="17.28515625" style="1" customWidth="1"/>
    <col min="5922" max="5922" width="24.28515625" style="1" customWidth="1"/>
    <col min="5923" max="6137" width="11.42578125" style="1"/>
    <col min="6138" max="6139" width="0" style="1" hidden="1" customWidth="1"/>
    <col min="6140" max="6140" width="23.85546875" style="1" customWidth="1"/>
    <col min="6141" max="6141" width="27" style="1" customWidth="1"/>
    <col min="6142" max="6142" width="17.7109375" style="1" customWidth="1"/>
    <col min="6143" max="6143" width="54.85546875" style="1" customWidth="1"/>
    <col min="6144" max="6144" width="6.42578125" style="1" customWidth="1"/>
    <col min="6145" max="6145" width="12.140625" style="1" customWidth="1"/>
    <col min="6146" max="6146" width="10.85546875" style="1" customWidth="1"/>
    <col min="6147" max="6147" width="18.140625" style="1" customWidth="1"/>
    <col min="6148" max="6148" width="16.140625" style="1" customWidth="1"/>
    <col min="6149" max="6149" width="10" style="1" customWidth="1"/>
    <col min="6150" max="6150" width="15.85546875" style="1" customWidth="1"/>
    <col min="6151" max="6151" width="9.85546875" style="1" customWidth="1"/>
    <col min="6152" max="6152" width="0" style="1" hidden="1" customWidth="1"/>
    <col min="6153" max="6153" width="15.42578125" style="1" customWidth="1"/>
    <col min="6154" max="6154" width="17.85546875" style="1" customWidth="1"/>
    <col min="6155" max="6155" width="6.5703125" style="1" customWidth="1"/>
    <col min="6156" max="6156" width="10.85546875" style="1" customWidth="1"/>
    <col min="6157" max="6157" width="17" style="1" customWidth="1"/>
    <col min="6158" max="6159" width="11.42578125" style="1"/>
    <col min="6160" max="6160" width="17.28515625" style="1" customWidth="1"/>
    <col min="6161" max="6161" width="24.42578125" style="1" customWidth="1"/>
    <col min="6162" max="6176" width="11.42578125" style="1"/>
    <col min="6177" max="6177" width="17.28515625" style="1" customWidth="1"/>
    <col min="6178" max="6178" width="24.28515625" style="1" customWidth="1"/>
    <col min="6179" max="6393" width="11.42578125" style="1"/>
    <col min="6394" max="6395" width="0" style="1" hidden="1" customWidth="1"/>
    <col min="6396" max="6396" width="23.85546875" style="1" customWidth="1"/>
    <col min="6397" max="6397" width="27" style="1" customWidth="1"/>
    <col min="6398" max="6398" width="17.7109375" style="1" customWidth="1"/>
    <col min="6399" max="6399" width="54.85546875" style="1" customWidth="1"/>
    <col min="6400" max="6400" width="6.42578125" style="1" customWidth="1"/>
    <col min="6401" max="6401" width="12.140625" style="1" customWidth="1"/>
    <col min="6402" max="6402" width="10.85546875" style="1" customWidth="1"/>
    <col min="6403" max="6403" width="18.140625" style="1" customWidth="1"/>
    <col min="6404" max="6404" width="16.140625" style="1" customWidth="1"/>
    <col min="6405" max="6405" width="10" style="1" customWidth="1"/>
    <col min="6406" max="6406" width="15.85546875" style="1" customWidth="1"/>
    <col min="6407" max="6407" width="9.85546875" style="1" customWidth="1"/>
    <col min="6408" max="6408" width="0" style="1" hidden="1" customWidth="1"/>
    <col min="6409" max="6409" width="15.42578125" style="1" customWidth="1"/>
    <col min="6410" max="6410" width="17.85546875" style="1" customWidth="1"/>
    <col min="6411" max="6411" width="6.5703125" style="1" customWidth="1"/>
    <col min="6412" max="6412" width="10.85546875" style="1" customWidth="1"/>
    <col min="6413" max="6413" width="17" style="1" customWidth="1"/>
    <col min="6414" max="6415" width="11.42578125" style="1"/>
    <col min="6416" max="6416" width="17.28515625" style="1" customWidth="1"/>
    <col min="6417" max="6417" width="24.42578125" style="1" customWidth="1"/>
    <col min="6418" max="6432" width="11.42578125" style="1"/>
    <col min="6433" max="6433" width="17.28515625" style="1" customWidth="1"/>
    <col min="6434" max="6434" width="24.28515625" style="1" customWidth="1"/>
    <col min="6435" max="6649" width="11.42578125" style="1"/>
    <col min="6650" max="6651" width="0" style="1" hidden="1" customWidth="1"/>
    <col min="6652" max="6652" width="23.85546875" style="1" customWidth="1"/>
    <col min="6653" max="6653" width="27" style="1" customWidth="1"/>
    <col min="6654" max="6654" width="17.7109375" style="1" customWidth="1"/>
    <col min="6655" max="6655" width="54.85546875" style="1" customWidth="1"/>
    <col min="6656" max="6656" width="6.42578125" style="1" customWidth="1"/>
    <col min="6657" max="6657" width="12.140625" style="1" customWidth="1"/>
    <col min="6658" max="6658" width="10.85546875" style="1" customWidth="1"/>
    <col min="6659" max="6659" width="18.140625" style="1" customWidth="1"/>
    <col min="6660" max="6660" width="16.140625" style="1" customWidth="1"/>
    <col min="6661" max="6661" width="10" style="1" customWidth="1"/>
    <col min="6662" max="6662" width="15.85546875" style="1" customWidth="1"/>
    <col min="6663" max="6663" width="9.85546875" style="1" customWidth="1"/>
    <col min="6664" max="6664" width="0" style="1" hidden="1" customWidth="1"/>
    <col min="6665" max="6665" width="15.42578125" style="1" customWidth="1"/>
    <col min="6666" max="6666" width="17.85546875" style="1" customWidth="1"/>
    <col min="6667" max="6667" width="6.5703125" style="1" customWidth="1"/>
    <col min="6668" max="6668" width="10.85546875" style="1" customWidth="1"/>
    <col min="6669" max="6669" width="17" style="1" customWidth="1"/>
    <col min="6670" max="6671" width="11.42578125" style="1"/>
    <col min="6672" max="6672" width="17.28515625" style="1" customWidth="1"/>
    <col min="6673" max="6673" width="24.42578125" style="1" customWidth="1"/>
    <col min="6674" max="6688" width="11.42578125" style="1"/>
    <col min="6689" max="6689" width="17.28515625" style="1" customWidth="1"/>
    <col min="6690" max="6690" width="24.28515625" style="1" customWidth="1"/>
    <col min="6691" max="6905" width="11.42578125" style="1"/>
    <col min="6906" max="6907" width="0" style="1" hidden="1" customWidth="1"/>
    <col min="6908" max="6908" width="23.85546875" style="1" customWidth="1"/>
    <col min="6909" max="6909" width="27" style="1" customWidth="1"/>
    <col min="6910" max="6910" width="17.7109375" style="1" customWidth="1"/>
    <col min="6911" max="6911" width="54.85546875" style="1" customWidth="1"/>
    <col min="6912" max="6912" width="6.42578125" style="1" customWidth="1"/>
    <col min="6913" max="6913" width="12.140625" style="1" customWidth="1"/>
    <col min="6914" max="6914" width="10.85546875" style="1" customWidth="1"/>
    <col min="6915" max="6915" width="18.140625" style="1" customWidth="1"/>
    <col min="6916" max="6916" width="16.140625" style="1" customWidth="1"/>
    <col min="6917" max="6917" width="10" style="1" customWidth="1"/>
    <col min="6918" max="6918" width="15.85546875" style="1" customWidth="1"/>
    <col min="6919" max="6919" width="9.85546875" style="1" customWidth="1"/>
    <col min="6920" max="6920" width="0" style="1" hidden="1" customWidth="1"/>
    <col min="6921" max="6921" width="15.42578125" style="1" customWidth="1"/>
    <col min="6922" max="6922" width="17.85546875" style="1" customWidth="1"/>
    <col min="6923" max="6923" width="6.5703125" style="1" customWidth="1"/>
    <col min="6924" max="6924" width="10.85546875" style="1" customWidth="1"/>
    <col min="6925" max="6925" width="17" style="1" customWidth="1"/>
    <col min="6926" max="6927" width="11.42578125" style="1"/>
    <col min="6928" max="6928" width="17.28515625" style="1" customWidth="1"/>
    <col min="6929" max="6929" width="24.42578125" style="1" customWidth="1"/>
    <col min="6930" max="6944" width="11.42578125" style="1"/>
    <col min="6945" max="6945" width="17.28515625" style="1" customWidth="1"/>
    <col min="6946" max="6946" width="24.28515625" style="1" customWidth="1"/>
    <col min="6947" max="7161" width="11.42578125" style="1"/>
    <col min="7162" max="7163" width="0" style="1" hidden="1" customWidth="1"/>
    <col min="7164" max="7164" width="23.85546875" style="1" customWidth="1"/>
    <col min="7165" max="7165" width="27" style="1" customWidth="1"/>
    <col min="7166" max="7166" width="17.7109375" style="1" customWidth="1"/>
    <col min="7167" max="7167" width="54.85546875" style="1" customWidth="1"/>
    <col min="7168" max="7168" width="6.42578125" style="1" customWidth="1"/>
    <col min="7169" max="7169" width="12.140625" style="1" customWidth="1"/>
    <col min="7170" max="7170" width="10.85546875" style="1" customWidth="1"/>
    <col min="7171" max="7171" width="18.140625" style="1" customWidth="1"/>
    <col min="7172" max="7172" width="16.140625" style="1" customWidth="1"/>
    <col min="7173" max="7173" width="10" style="1" customWidth="1"/>
    <col min="7174" max="7174" width="15.85546875" style="1" customWidth="1"/>
    <col min="7175" max="7175" width="9.85546875" style="1" customWidth="1"/>
    <col min="7176" max="7176" width="0" style="1" hidden="1" customWidth="1"/>
    <col min="7177" max="7177" width="15.42578125" style="1" customWidth="1"/>
    <col min="7178" max="7178" width="17.85546875" style="1" customWidth="1"/>
    <col min="7179" max="7179" width="6.5703125" style="1" customWidth="1"/>
    <col min="7180" max="7180" width="10.85546875" style="1" customWidth="1"/>
    <col min="7181" max="7181" width="17" style="1" customWidth="1"/>
    <col min="7182" max="7183" width="11.42578125" style="1"/>
    <col min="7184" max="7184" width="17.28515625" style="1" customWidth="1"/>
    <col min="7185" max="7185" width="24.42578125" style="1" customWidth="1"/>
    <col min="7186" max="7200" width="11.42578125" style="1"/>
    <col min="7201" max="7201" width="17.28515625" style="1" customWidth="1"/>
    <col min="7202" max="7202" width="24.28515625" style="1" customWidth="1"/>
    <col min="7203" max="7417" width="11.42578125" style="1"/>
    <col min="7418" max="7419" width="0" style="1" hidden="1" customWidth="1"/>
    <col min="7420" max="7420" width="23.85546875" style="1" customWidth="1"/>
    <col min="7421" max="7421" width="27" style="1" customWidth="1"/>
    <col min="7422" max="7422" width="17.7109375" style="1" customWidth="1"/>
    <col min="7423" max="7423" width="54.85546875" style="1" customWidth="1"/>
    <col min="7424" max="7424" width="6.42578125" style="1" customWidth="1"/>
    <col min="7425" max="7425" width="12.140625" style="1" customWidth="1"/>
    <col min="7426" max="7426" width="10.85546875" style="1" customWidth="1"/>
    <col min="7427" max="7427" width="18.140625" style="1" customWidth="1"/>
    <col min="7428" max="7428" width="16.140625" style="1" customWidth="1"/>
    <col min="7429" max="7429" width="10" style="1" customWidth="1"/>
    <col min="7430" max="7430" width="15.85546875" style="1" customWidth="1"/>
    <col min="7431" max="7431" width="9.85546875" style="1" customWidth="1"/>
    <col min="7432" max="7432" width="0" style="1" hidden="1" customWidth="1"/>
    <col min="7433" max="7433" width="15.42578125" style="1" customWidth="1"/>
    <col min="7434" max="7434" width="17.85546875" style="1" customWidth="1"/>
    <col min="7435" max="7435" width="6.5703125" style="1" customWidth="1"/>
    <col min="7436" max="7436" width="10.85546875" style="1" customWidth="1"/>
    <col min="7437" max="7437" width="17" style="1" customWidth="1"/>
    <col min="7438" max="7439" width="11.42578125" style="1"/>
    <col min="7440" max="7440" width="17.28515625" style="1" customWidth="1"/>
    <col min="7441" max="7441" width="24.42578125" style="1" customWidth="1"/>
    <col min="7442" max="7456" width="11.42578125" style="1"/>
    <col min="7457" max="7457" width="17.28515625" style="1" customWidth="1"/>
    <col min="7458" max="7458" width="24.28515625" style="1" customWidth="1"/>
    <col min="7459" max="7673" width="11.42578125" style="1"/>
    <col min="7674" max="7675" width="0" style="1" hidden="1" customWidth="1"/>
    <col min="7676" max="7676" width="23.85546875" style="1" customWidth="1"/>
    <col min="7677" max="7677" width="27" style="1" customWidth="1"/>
    <col min="7678" max="7678" width="17.7109375" style="1" customWidth="1"/>
    <col min="7679" max="7679" width="54.85546875" style="1" customWidth="1"/>
    <col min="7680" max="7680" width="6.42578125" style="1" customWidth="1"/>
    <col min="7681" max="7681" width="12.140625" style="1" customWidth="1"/>
    <col min="7682" max="7682" width="10.85546875" style="1" customWidth="1"/>
    <col min="7683" max="7683" width="18.140625" style="1" customWidth="1"/>
    <col min="7684" max="7684" width="16.140625" style="1" customWidth="1"/>
    <col min="7685" max="7685" width="10" style="1" customWidth="1"/>
    <col min="7686" max="7686" width="15.85546875" style="1" customWidth="1"/>
    <col min="7687" max="7687" width="9.85546875" style="1" customWidth="1"/>
    <col min="7688" max="7688" width="0" style="1" hidden="1" customWidth="1"/>
    <col min="7689" max="7689" width="15.42578125" style="1" customWidth="1"/>
    <col min="7690" max="7690" width="17.85546875" style="1" customWidth="1"/>
    <col min="7691" max="7691" width="6.5703125" style="1" customWidth="1"/>
    <col min="7692" max="7692" width="10.85546875" style="1" customWidth="1"/>
    <col min="7693" max="7693" width="17" style="1" customWidth="1"/>
    <col min="7694" max="7695" width="11.42578125" style="1"/>
    <col min="7696" max="7696" width="17.28515625" style="1" customWidth="1"/>
    <col min="7697" max="7697" width="24.42578125" style="1" customWidth="1"/>
    <col min="7698" max="7712" width="11.42578125" style="1"/>
    <col min="7713" max="7713" width="17.28515625" style="1" customWidth="1"/>
    <col min="7714" max="7714" width="24.28515625" style="1" customWidth="1"/>
    <col min="7715" max="7929" width="11.42578125" style="1"/>
    <col min="7930" max="7931" width="0" style="1" hidden="1" customWidth="1"/>
    <col min="7932" max="7932" width="23.85546875" style="1" customWidth="1"/>
    <col min="7933" max="7933" width="27" style="1" customWidth="1"/>
    <col min="7934" max="7934" width="17.7109375" style="1" customWidth="1"/>
    <col min="7935" max="7935" width="54.85546875" style="1" customWidth="1"/>
    <col min="7936" max="7936" width="6.42578125" style="1" customWidth="1"/>
    <col min="7937" max="7937" width="12.140625" style="1" customWidth="1"/>
    <col min="7938" max="7938" width="10.85546875" style="1" customWidth="1"/>
    <col min="7939" max="7939" width="18.140625" style="1" customWidth="1"/>
    <col min="7940" max="7940" width="16.140625" style="1" customWidth="1"/>
    <col min="7941" max="7941" width="10" style="1" customWidth="1"/>
    <col min="7942" max="7942" width="15.85546875" style="1" customWidth="1"/>
    <col min="7943" max="7943" width="9.85546875" style="1" customWidth="1"/>
    <col min="7944" max="7944" width="0" style="1" hidden="1" customWidth="1"/>
    <col min="7945" max="7945" width="15.42578125" style="1" customWidth="1"/>
    <col min="7946" max="7946" width="17.85546875" style="1" customWidth="1"/>
    <col min="7947" max="7947" width="6.5703125" style="1" customWidth="1"/>
    <col min="7948" max="7948" width="10.85546875" style="1" customWidth="1"/>
    <col min="7949" max="7949" width="17" style="1" customWidth="1"/>
    <col min="7950" max="7951" width="11.42578125" style="1"/>
    <col min="7952" max="7952" width="17.28515625" style="1" customWidth="1"/>
    <col min="7953" max="7953" width="24.42578125" style="1" customWidth="1"/>
    <col min="7954" max="7968" width="11.42578125" style="1"/>
    <col min="7969" max="7969" width="17.28515625" style="1" customWidth="1"/>
    <col min="7970" max="7970" width="24.28515625" style="1" customWidth="1"/>
    <col min="7971" max="8185" width="11.42578125" style="1"/>
    <col min="8186" max="8187" width="0" style="1" hidden="1" customWidth="1"/>
    <col min="8188" max="8188" width="23.85546875" style="1" customWidth="1"/>
    <col min="8189" max="8189" width="27" style="1" customWidth="1"/>
    <col min="8190" max="8190" width="17.7109375" style="1" customWidth="1"/>
    <col min="8191" max="8191" width="54.85546875" style="1" customWidth="1"/>
    <col min="8192" max="8192" width="6.42578125" style="1" customWidth="1"/>
    <col min="8193" max="8193" width="12.140625" style="1" customWidth="1"/>
    <col min="8194" max="8194" width="10.85546875" style="1" customWidth="1"/>
    <col min="8195" max="8195" width="18.140625" style="1" customWidth="1"/>
    <col min="8196" max="8196" width="16.140625" style="1" customWidth="1"/>
    <col min="8197" max="8197" width="10" style="1" customWidth="1"/>
    <col min="8198" max="8198" width="15.85546875" style="1" customWidth="1"/>
    <col min="8199" max="8199" width="9.85546875" style="1" customWidth="1"/>
    <col min="8200" max="8200" width="0" style="1" hidden="1" customWidth="1"/>
    <col min="8201" max="8201" width="15.42578125" style="1" customWidth="1"/>
    <col min="8202" max="8202" width="17.85546875" style="1" customWidth="1"/>
    <col min="8203" max="8203" width="6.5703125" style="1" customWidth="1"/>
    <col min="8204" max="8204" width="10.85546875" style="1" customWidth="1"/>
    <col min="8205" max="8205" width="17" style="1" customWidth="1"/>
    <col min="8206" max="8207" width="11.42578125" style="1"/>
    <col min="8208" max="8208" width="17.28515625" style="1" customWidth="1"/>
    <col min="8209" max="8209" width="24.42578125" style="1" customWidth="1"/>
    <col min="8210" max="8224" width="11.42578125" style="1"/>
    <col min="8225" max="8225" width="17.28515625" style="1" customWidth="1"/>
    <col min="8226" max="8226" width="24.28515625" style="1" customWidth="1"/>
    <col min="8227" max="8441" width="11.42578125" style="1"/>
    <col min="8442" max="8443" width="0" style="1" hidden="1" customWidth="1"/>
    <col min="8444" max="8444" width="23.85546875" style="1" customWidth="1"/>
    <col min="8445" max="8445" width="27" style="1" customWidth="1"/>
    <col min="8446" max="8446" width="17.7109375" style="1" customWidth="1"/>
    <col min="8447" max="8447" width="54.85546875" style="1" customWidth="1"/>
    <col min="8448" max="8448" width="6.42578125" style="1" customWidth="1"/>
    <col min="8449" max="8449" width="12.140625" style="1" customWidth="1"/>
    <col min="8450" max="8450" width="10.85546875" style="1" customWidth="1"/>
    <col min="8451" max="8451" width="18.140625" style="1" customWidth="1"/>
    <col min="8452" max="8452" width="16.140625" style="1" customWidth="1"/>
    <col min="8453" max="8453" width="10" style="1" customWidth="1"/>
    <col min="8454" max="8454" width="15.85546875" style="1" customWidth="1"/>
    <col min="8455" max="8455" width="9.85546875" style="1" customWidth="1"/>
    <col min="8456" max="8456" width="0" style="1" hidden="1" customWidth="1"/>
    <col min="8457" max="8457" width="15.42578125" style="1" customWidth="1"/>
    <col min="8458" max="8458" width="17.85546875" style="1" customWidth="1"/>
    <col min="8459" max="8459" width="6.5703125" style="1" customWidth="1"/>
    <col min="8460" max="8460" width="10.85546875" style="1" customWidth="1"/>
    <col min="8461" max="8461" width="17" style="1" customWidth="1"/>
    <col min="8462" max="8463" width="11.42578125" style="1"/>
    <col min="8464" max="8464" width="17.28515625" style="1" customWidth="1"/>
    <col min="8465" max="8465" width="24.42578125" style="1" customWidth="1"/>
    <col min="8466" max="8480" width="11.42578125" style="1"/>
    <col min="8481" max="8481" width="17.28515625" style="1" customWidth="1"/>
    <col min="8482" max="8482" width="24.28515625" style="1" customWidth="1"/>
    <col min="8483" max="8697" width="11.42578125" style="1"/>
    <col min="8698" max="8699" width="0" style="1" hidden="1" customWidth="1"/>
    <col min="8700" max="8700" width="23.85546875" style="1" customWidth="1"/>
    <col min="8701" max="8701" width="27" style="1" customWidth="1"/>
    <col min="8702" max="8702" width="17.7109375" style="1" customWidth="1"/>
    <col min="8703" max="8703" width="54.85546875" style="1" customWidth="1"/>
    <col min="8704" max="8704" width="6.42578125" style="1" customWidth="1"/>
    <col min="8705" max="8705" width="12.140625" style="1" customWidth="1"/>
    <col min="8706" max="8706" width="10.85546875" style="1" customWidth="1"/>
    <col min="8707" max="8707" width="18.140625" style="1" customWidth="1"/>
    <col min="8708" max="8708" width="16.140625" style="1" customWidth="1"/>
    <col min="8709" max="8709" width="10" style="1" customWidth="1"/>
    <col min="8710" max="8710" width="15.85546875" style="1" customWidth="1"/>
    <col min="8711" max="8711" width="9.85546875" style="1" customWidth="1"/>
    <col min="8712" max="8712" width="0" style="1" hidden="1" customWidth="1"/>
    <col min="8713" max="8713" width="15.42578125" style="1" customWidth="1"/>
    <col min="8714" max="8714" width="17.85546875" style="1" customWidth="1"/>
    <col min="8715" max="8715" width="6.5703125" style="1" customWidth="1"/>
    <col min="8716" max="8716" width="10.85546875" style="1" customWidth="1"/>
    <col min="8717" max="8717" width="17" style="1" customWidth="1"/>
    <col min="8718" max="8719" width="11.42578125" style="1"/>
    <col min="8720" max="8720" width="17.28515625" style="1" customWidth="1"/>
    <col min="8721" max="8721" width="24.42578125" style="1" customWidth="1"/>
    <col min="8722" max="8736" width="11.42578125" style="1"/>
    <col min="8737" max="8737" width="17.28515625" style="1" customWidth="1"/>
    <col min="8738" max="8738" width="24.28515625" style="1" customWidth="1"/>
    <col min="8739" max="8953" width="11.42578125" style="1"/>
    <col min="8954" max="8955" width="0" style="1" hidden="1" customWidth="1"/>
    <col min="8956" max="8956" width="23.85546875" style="1" customWidth="1"/>
    <col min="8957" max="8957" width="27" style="1" customWidth="1"/>
    <col min="8958" max="8958" width="17.7109375" style="1" customWidth="1"/>
    <col min="8959" max="8959" width="54.85546875" style="1" customWidth="1"/>
    <col min="8960" max="8960" width="6.42578125" style="1" customWidth="1"/>
    <col min="8961" max="8961" width="12.140625" style="1" customWidth="1"/>
    <col min="8962" max="8962" width="10.85546875" style="1" customWidth="1"/>
    <col min="8963" max="8963" width="18.140625" style="1" customWidth="1"/>
    <col min="8964" max="8964" width="16.140625" style="1" customWidth="1"/>
    <col min="8965" max="8965" width="10" style="1" customWidth="1"/>
    <col min="8966" max="8966" width="15.85546875" style="1" customWidth="1"/>
    <col min="8967" max="8967" width="9.85546875" style="1" customWidth="1"/>
    <col min="8968" max="8968" width="0" style="1" hidden="1" customWidth="1"/>
    <col min="8969" max="8969" width="15.42578125" style="1" customWidth="1"/>
    <col min="8970" max="8970" width="17.85546875" style="1" customWidth="1"/>
    <col min="8971" max="8971" width="6.5703125" style="1" customWidth="1"/>
    <col min="8972" max="8972" width="10.85546875" style="1" customWidth="1"/>
    <col min="8973" max="8973" width="17" style="1" customWidth="1"/>
    <col min="8974" max="8975" width="11.42578125" style="1"/>
    <col min="8976" max="8976" width="17.28515625" style="1" customWidth="1"/>
    <col min="8977" max="8977" width="24.42578125" style="1" customWidth="1"/>
    <col min="8978" max="8992" width="11.42578125" style="1"/>
    <col min="8993" max="8993" width="17.28515625" style="1" customWidth="1"/>
    <col min="8994" max="8994" width="24.28515625" style="1" customWidth="1"/>
    <col min="8995" max="9209" width="11.42578125" style="1"/>
    <col min="9210" max="9211" width="0" style="1" hidden="1" customWidth="1"/>
    <col min="9212" max="9212" width="23.85546875" style="1" customWidth="1"/>
    <col min="9213" max="9213" width="27" style="1" customWidth="1"/>
    <col min="9214" max="9214" width="17.7109375" style="1" customWidth="1"/>
    <col min="9215" max="9215" width="54.85546875" style="1" customWidth="1"/>
    <col min="9216" max="9216" width="6.42578125" style="1" customWidth="1"/>
    <col min="9217" max="9217" width="12.140625" style="1" customWidth="1"/>
    <col min="9218" max="9218" width="10.85546875" style="1" customWidth="1"/>
    <col min="9219" max="9219" width="18.140625" style="1" customWidth="1"/>
    <col min="9220" max="9220" width="16.140625" style="1" customWidth="1"/>
    <col min="9221" max="9221" width="10" style="1" customWidth="1"/>
    <col min="9222" max="9222" width="15.85546875" style="1" customWidth="1"/>
    <col min="9223" max="9223" width="9.85546875" style="1" customWidth="1"/>
    <col min="9224" max="9224" width="0" style="1" hidden="1" customWidth="1"/>
    <col min="9225" max="9225" width="15.42578125" style="1" customWidth="1"/>
    <col min="9226" max="9226" width="17.85546875" style="1" customWidth="1"/>
    <col min="9227" max="9227" width="6.5703125" style="1" customWidth="1"/>
    <col min="9228" max="9228" width="10.85546875" style="1" customWidth="1"/>
    <col min="9229" max="9229" width="17" style="1" customWidth="1"/>
    <col min="9230" max="9231" width="11.42578125" style="1"/>
    <col min="9232" max="9232" width="17.28515625" style="1" customWidth="1"/>
    <col min="9233" max="9233" width="24.42578125" style="1" customWidth="1"/>
    <col min="9234" max="9248" width="11.42578125" style="1"/>
    <col min="9249" max="9249" width="17.28515625" style="1" customWidth="1"/>
    <col min="9250" max="9250" width="24.28515625" style="1" customWidth="1"/>
    <col min="9251" max="9465" width="11.42578125" style="1"/>
    <col min="9466" max="9467" width="0" style="1" hidden="1" customWidth="1"/>
    <col min="9468" max="9468" width="23.85546875" style="1" customWidth="1"/>
    <col min="9469" max="9469" width="27" style="1" customWidth="1"/>
    <col min="9470" max="9470" width="17.7109375" style="1" customWidth="1"/>
    <col min="9471" max="9471" width="54.85546875" style="1" customWidth="1"/>
    <col min="9472" max="9472" width="6.42578125" style="1" customWidth="1"/>
    <col min="9473" max="9473" width="12.140625" style="1" customWidth="1"/>
    <col min="9474" max="9474" width="10.85546875" style="1" customWidth="1"/>
    <col min="9475" max="9475" width="18.140625" style="1" customWidth="1"/>
    <col min="9476" max="9476" width="16.140625" style="1" customWidth="1"/>
    <col min="9477" max="9477" width="10" style="1" customWidth="1"/>
    <col min="9478" max="9478" width="15.85546875" style="1" customWidth="1"/>
    <col min="9479" max="9479" width="9.85546875" style="1" customWidth="1"/>
    <col min="9480" max="9480" width="0" style="1" hidden="1" customWidth="1"/>
    <col min="9481" max="9481" width="15.42578125" style="1" customWidth="1"/>
    <col min="9482" max="9482" width="17.85546875" style="1" customWidth="1"/>
    <col min="9483" max="9483" width="6.5703125" style="1" customWidth="1"/>
    <col min="9484" max="9484" width="10.85546875" style="1" customWidth="1"/>
    <col min="9485" max="9485" width="17" style="1" customWidth="1"/>
    <col min="9486" max="9487" width="11.42578125" style="1"/>
    <col min="9488" max="9488" width="17.28515625" style="1" customWidth="1"/>
    <col min="9489" max="9489" width="24.42578125" style="1" customWidth="1"/>
    <col min="9490" max="9504" width="11.42578125" style="1"/>
    <col min="9505" max="9505" width="17.28515625" style="1" customWidth="1"/>
    <col min="9506" max="9506" width="24.28515625" style="1" customWidth="1"/>
    <col min="9507" max="9721" width="11.42578125" style="1"/>
    <col min="9722" max="9723" width="0" style="1" hidden="1" customWidth="1"/>
    <col min="9724" max="9724" width="23.85546875" style="1" customWidth="1"/>
    <col min="9725" max="9725" width="27" style="1" customWidth="1"/>
    <col min="9726" max="9726" width="17.7109375" style="1" customWidth="1"/>
    <col min="9727" max="9727" width="54.85546875" style="1" customWidth="1"/>
    <col min="9728" max="9728" width="6.42578125" style="1" customWidth="1"/>
    <col min="9729" max="9729" width="12.140625" style="1" customWidth="1"/>
    <col min="9730" max="9730" width="10.85546875" style="1" customWidth="1"/>
    <col min="9731" max="9731" width="18.140625" style="1" customWidth="1"/>
    <col min="9732" max="9732" width="16.140625" style="1" customWidth="1"/>
    <col min="9733" max="9733" width="10" style="1" customWidth="1"/>
    <col min="9734" max="9734" width="15.85546875" style="1" customWidth="1"/>
    <col min="9735" max="9735" width="9.85546875" style="1" customWidth="1"/>
    <col min="9736" max="9736" width="0" style="1" hidden="1" customWidth="1"/>
    <col min="9737" max="9737" width="15.42578125" style="1" customWidth="1"/>
    <col min="9738" max="9738" width="17.85546875" style="1" customWidth="1"/>
    <col min="9739" max="9739" width="6.5703125" style="1" customWidth="1"/>
    <col min="9740" max="9740" width="10.85546875" style="1" customWidth="1"/>
    <col min="9741" max="9741" width="17" style="1" customWidth="1"/>
    <col min="9742" max="9743" width="11.42578125" style="1"/>
    <col min="9744" max="9744" width="17.28515625" style="1" customWidth="1"/>
    <col min="9745" max="9745" width="24.42578125" style="1" customWidth="1"/>
    <col min="9746" max="9760" width="11.42578125" style="1"/>
    <col min="9761" max="9761" width="17.28515625" style="1" customWidth="1"/>
    <col min="9762" max="9762" width="24.28515625" style="1" customWidth="1"/>
    <col min="9763" max="9977" width="11.42578125" style="1"/>
    <col min="9978" max="9979" width="0" style="1" hidden="1" customWidth="1"/>
    <col min="9980" max="9980" width="23.85546875" style="1" customWidth="1"/>
    <col min="9981" max="9981" width="27" style="1" customWidth="1"/>
    <col min="9982" max="9982" width="17.7109375" style="1" customWidth="1"/>
    <col min="9983" max="9983" width="54.85546875" style="1" customWidth="1"/>
    <col min="9984" max="9984" width="6.42578125" style="1" customWidth="1"/>
    <col min="9985" max="9985" width="12.140625" style="1" customWidth="1"/>
    <col min="9986" max="9986" width="10.85546875" style="1" customWidth="1"/>
    <col min="9987" max="9987" width="18.140625" style="1" customWidth="1"/>
    <col min="9988" max="9988" width="16.140625" style="1" customWidth="1"/>
    <col min="9989" max="9989" width="10" style="1" customWidth="1"/>
    <col min="9990" max="9990" width="15.85546875" style="1" customWidth="1"/>
    <col min="9991" max="9991" width="9.85546875" style="1" customWidth="1"/>
    <col min="9992" max="9992" width="0" style="1" hidden="1" customWidth="1"/>
    <col min="9993" max="9993" width="15.42578125" style="1" customWidth="1"/>
    <col min="9994" max="9994" width="17.85546875" style="1" customWidth="1"/>
    <col min="9995" max="9995" width="6.5703125" style="1" customWidth="1"/>
    <col min="9996" max="9996" width="10.85546875" style="1" customWidth="1"/>
    <col min="9997" max="9997" width="17" style="1" customWidth="1"/>
    <col min="9998" max="9999" width="11.42578125" style="1"/>
    <col min="10000" max="10000" width="17.28515625" style="1" customWidth="1"/>
    <col min="10001" max="10001" width="24.42578125" style="1" customWidth="1"/>
    <col min="10002" max="10016" width="11.42578125" style="1"/>
    <col min="10017" max="10017" width="17.28515625" style="1" customWidth="1"/>
    <col min="10018" max="10018" width="24.28515625" style="1" customWidth="1"/>
    <col min="10019" max="10233" width="11.42578125" style="1"/>
    <col min="10234" max="10235" width="0" style="1" hidden="1" customWidth="1"/>
    <col min="10236" max="10236" width="23.85546875" style="1" customWidth="1"/>
    <col min="10237" max="10237" width="27" style="1" customWidth="1"/>
    <col min="10238" max="10238" width="17.7109375" style="1" customWidth="1"/>
    <col min="10239" max="10239" width="54.85546875" style="1" customWidth="1"/>
    <col min="10240" max="10240" width="6.42578125" style="1" customWidth="1"/>
    <col min="10241" max="10241" width="12.140625" style="1" customWidth="1"/>
    <col min="10242" max="10242" width="10.85546875" style="1" customWidth="1"/>
    <col min="10243" max="10243" width="18.140625" style="1" customWidth="1"/>
    <col min="10244" max="10244" width="16.140625" style="1" customWidth="1"/>
    <col min="10245" max="10245" width="10" style="1" customWidth="1"/>
    <col min="10246" max="10246" width="15.85546875" style="1" customWidth="1"/>
    <col min="10247" max="10247" width="9.85546875" style="1" customWidth="1"/>
    <col min="10248" max="10248" width="0" style="1" hidden="1" customWidth="1"/>
    <col min="10249" max="10249" width="15.42578125" style="1" customWidth="1"/>
    <col min="10250" max="10250" width="17.85546875" style="1" customWidth="1"/>
    <col min="10251" max="10251" width="6.5703125" style="1" customWidth="1"/>
    <col min="10252" max="10252" width="10.85546875" style="1" customWidth="1"/>
    <col min="10253" max="10253" width="17" style="1" customWidth="1"/>
    <col min="10254" max="10255" width="11.42578125" style="1"/>
    <col min="10256" max="10256" width="17.28515625" style="1" customWidth="1"/>
    <col min="10257" max="10257" width="24.42578125" style="1" customWidth="1"/>
    <col min="10258" max="10272" width="11.42578125" style="1"/>
    <col min="10273" max="10273" width="17.28515625" style="1" customWidth="1"/>
    <col min="10274" max="10274" width="24.28515625" style="1" customWidth="1"/>
    <col min="10275" max="10489" width="11.42578125" style="1"/>
    <col min="10490" max="10491" width="0" style="1" hidden="1" customWidth="1"/>
    <col min="10492" max="10492" width="23.85546875" style="1" customWidth="1"/>
    <col min="10493" max="10493" width="27" style="1" customWidth="1"/>
    <col min="10494" max="10494" width="17.7109375" style="1" customWidth="1"/>
    <col min="10495" max="10495" width="54.85546875" style="1" customWidth="1"/>
    <col min="10496" max="10496" width="6.42578125" style="1" customWidth="1"/>
    <col min="10497" max="10497" width="12.140625" style="1" customWidth="1"/>
    <col min="10498" max="10498" width="10.85546875" style="1" customWidth="1"/>
    <col min="10499" max="10499" width="18.140625" style="1" customWidth="1"/>
    <col min="10500" max="10500" width="16.140625" style="1" customWidth="1"/>
    <col min="10501" max="10501" width="10" style="1" customWidth="1"/>
    <col min="10502" max="10502" width="15.85546875" style="1" customWidth="1"/>
    <col min="10503" max="10503" width="9.85546875" style="1" customWidth="1"/>
    <col min="10504" max="10504" width="0" style="1" hidden="1" customWidth="1"/>
    <col min="10505" max="10505" width="15.42578125" style="1" customWidth="1"/>
    <col min="10506" max="10506" width="17.85546875" style="1" customWidth="1"/>
    <col min="10507" max="10507" width="6.5703125" style="1" customWidth="1"/>
    <col min="10508" max="10508" width="10.85546875" style="1" customWidth="1"/>
    <col min="10509" max="10509" width="17" style="1" customWidth="1"/>
    <col min="10510" max="10511" width="11.42578125" style="1"/>
    <col min="10512" max="10512" width="17.28515625" style="1" customWidth="1"/>
    <col min="10513" max="10513" width="24.42578125" style="1" customWidth="1"/>
    <col min="10514" max="10528" width="11.42578125" style="1"/>
    <col min="10529" max="10529" width="17.28515625" style="1" customWidth="1"/>
    <col min="10530" max="10530" width="24.28515625" style="1" customWidth="1"/>
    <col min="10531" max="10745" width="11.42578125" style="1"/>
    <col min="10746" max="10747" width="0" style="1" hidden="1" customWidth="1"/>
    <col min="10748" max="10748" width="23.85546875" style="1" customWidth="1"/>
    <col min="10749" max="10749" width="27" style="1" customWidth="1"/>
    <col min="10750" max="10750" width="17.7109375" style="1" customWidth="1"/>
    <col min="10751" max="10751" width="54.85546875" style="1" customWidth="1"/>
    <col min="10752" max="10752" width="6.42578125" style="1" customWidth="1"/>
    <col min="10753" max="10753" width="12.140625" style="1" customWidth="1"/>
    <col min="10754" max="10754" width="10.85546875" style="1" customWidth="1"/>
    <col min="10755" max="10755" width="18.140625" style="1" customWidth="1"/>
    <col min="10756" max="10756" width="16.140625" style="1" customWidth="1"/>
    <col min="10757" max="10757" width="10" style="1" customWidth="1"/>
    <col min="10758" max="10758" width="15.85546875" style="1" customWidth="1"/>
    <col min="10759" max="10759" width="9.85546875" style="1" customWidth="1"/>
    <col min="10760" max="10760" width="0" style="1" hidden="1" customWidth="1"/>
    <col min="10761" max="10761" width="15.42578125" style="1" customWidth="1"/>
    <col min="10762" max="10762" width="17.85546875" style="1" customWidth="1"/>
    <col min="10763" max="10763" width="6.5703125" style="1" customWidth="1"/>
    <col min="10764" max="10764" width="10.85546875" style="1" customWidth="1"/>
    <col min="10765" max="10765" width="17" style="1" customWidth="1"/>
    <col min="10766" max="10767" width="11.42578125" style="1"/>
    <col min="10768" max="10768" width="17.28515625" style="1" customWidth="1"/>
    <col min="10769" max="10769" width="24.42578125" style="1" customWidth="1"/>
    <col min="10770" max="10784" width="11.42578125" style="1"/>
    <col min="10785" max="10785" width="17.28515625" style="1" customWidth="1"/>
    <col min="10786" max="10786" width="24.28515625" style="1" customWidth="1"/>
    <col min="10787" max="11001" width="11.42578125" style="1"/>
    <col min="11002" max="11003" width="0" style="1" hidden="1" customWidth="1"/>
    <col min="11004" max="11004" width="23.85546875" style="1" customWidth="1"/>
    <col min="11005" max="11005" width="27" style="1" customWidth="1"/>
    <col min="11006" max="11006" width="17.7109375" style="1" customWidth="1"/>
    <col min="11007" max="11007" width="54.85546875" style="1" customWidth="1"/>
    <col min="11008" max="11008" width="6.42578125" style="1" customWidth="1"/>
    <col min="11009" max="11009" width="12.140625" style="1" customWidth="1"/>
    <col min="11010" max="11010" width="10.85546875" style="1" customWidth="1"/>
    <col min="11011" max="11011" width="18.140625" style="1" customWidth="1"/>
    <col min="11012" max="11012" width="16.140625" style="1" customWidth="1"/>
    <col min="11013" max="11013" width="10" style="1" customWidth="1"/>
    <col min="11014" max="11014" width="15.85546875" style="1" customWidth="1"/>
    <col min="11015" max="11015" width="9.85546875" style="1" customWidth="1"/>
    <col min="11016" max="11016" width="0" style="1" hidden="1" customWidth="1"/>
    <col min="11017" max="11017" width="15.42578125" style="1" customWidth="1"/>
    <col min="11018" max="11018" width="17.85546875" style="1" customWidth="1"/>
    <col min="11019" max="11019" width="6.5703125" style="1" customWidth="1"/>
    <col min="11020" max="11020" width="10.85546875" style="1" customWidth="1"/>
    <col min="11021" max="11021" width="17" style="1" customWidth="1"/>
    <col min="11022" max="11023" width="11.42578125" style="1"/>
    <col min="11024" max="11024" width="17.28515625" style="1" customWidth="1"/>
    <col min="11025" max="11025" width="24.42578125" style="1" customWidth="1"/>
    <col min="11026" max="11040" width="11.42578125" style="1"/>
    <col min="11041" max="11041" width="17.28515625" style="1" customWidth="1"/>
    <col min="11042" max="11042" width="24.28515625" style="1" customWidth="1"/>
    <col min="11043" max="11257" width="11.42578125" style="1"/>
    <col min="11258" max="11259" width="0" style="1" hidden="1" customWidth="1"/>
    <col min="11260" max="11260" width="23.85546875" style="1" customWidth="1"/>
    <col min="11261" max="11261" width="27" style="1" customWidth="1"/>
    <col min="11262" max="11262" width="17.7109375" style="1" customWidth="1"/>
    <col min="11263" max="11263" width="54.85546875" style="1" customWidth="1"/>
    <col min="11264" max="11264" width="6.42578125" style="1" customWidth="1"/>
    <col min="11265" max="11265" width="12.140625" style="1" customWidth="1"/>
    <col min="11266" max="11266" width="10.85546875" style="1" customWidth="1"/>
    <col min="11267" max="11267" width="18.140625" style="1" customWidth="1"/>
    <col min="11268" max="11268" width="16.140625" style="1" customWidth="1"/>
    <col min="11269" max="11269" width="10" style="1" customWidth="1"/>
    <col min="11270" max="11270" width="15.85546875" style="1" customWidth="1"/>
    <col min="11271" max="11271" width="9.85546875" style="1" customWidth="1"/>
    <col min="11272" max="11272" width="0" style="1" hidden="1" customWidth="1"/>
    <col min="11273" max="11273" width="15.42578125" style="1" customWidth="1"/>
    <col min="11274" max="11274" width="17.85546875" style="1" customWidth="1"/>
    <col min="11275" max="11275" width="6.5703125" style="1" customWidth="1"/>
    <col min="11276" max="11276" width="10.85546875" style="1" customWidth="1"/>
    <col min="11277" max="11277" width="17" style="1" customWidth="1"/>
    <col min="11278" max="11279" width="11.42578125" style="1"/>
    <col min="11280" max="11280" width="17.28515625" style="1" customWidth="1"/>
    <col min="11281" max="11281" width="24.42578125" style="1" customWidth="1"/>
    <col min="11282" max="11296" width="11.42578125" style="1"/>
    <col min="11297" max="11297" width="17.28515625" style="1" customWidth="1"/>
    <col min="11298" max="11298" width="24.28515625" style="1" customWidth="1"/>
    <col min="11299" max="11513" width="11.42578125" style="1"/>
    <col min="11514" max="11515" width="0" style="1" hidden="1" customWidth="1"/>
    <col min="11516" max="11516" width="23.85546875" style="1" customWidth="1"/>
    <col min="11517" max="11517" width="27" style="1" customWidth="1"/>
    <col min="11518" max="11518" width="17.7109375" style="1" customWidth="1"/>
    <col min="11519" max="11519" width="54.85546875" style="1" customWidth="1"/>
    <col min="11520" max="11520" width="6.42578125" style="1" customWidth="1"/>
    <col min="11521" max="11521" width="12.140625" style="1" customWidth="1"/>
    <col min="11522" max="11522" width="10.85546875" style="1" customWidth="1"/>
    <col min="11523" max="11523" width="18.140625" style="1" customWidth="1"/>
    <col min="11524" max="11524" width="16.140625" style="1" customWidth="1"/>
    <col min="11525" max="11525" width="10" style="1" customWidth="1"/>
    <col min="11526" max="11526" width="15.85546875" style="1" customWidth="1"/>
    <col min="11527" max="11527" width="9.85546875" style="1" customWidth="1"/>
    <col min="11528" max="11528" width="0" style="1" hidden="1" customWidth="1"/>
    <col min="11529" max="11529" width="15.42578125" style="1" customWidth="1"/>
    <col min="11530" max="11530" width="17.85546875" style="1" customWidth="1"/>
    <col min="11531" max="11531" width="6.5703125" style="1" customWidth="1"/>
    <col min="11532" max="11532" width="10.85546875" style="1" customWidth="1"/>
    <col min="11533" max="11533" width="17" style="1" customWidth="1"/>
    <col min="11534" max="11535" width="11.42578125" style="1"/>
    <col min="11536" max="11536" width="17.28515625" style="1" customWidth="1"/>
    <col min="11537" max="11537" width="24.42578125" style="1" customWidth="1"/>
    <col min="11538" max="11552" width="11.42578125" style="1"/>
    <col min="11553" max="11553" width="17.28515625" style="1" customWidth="1"/>
    <col min="11554" max="11554" width="24.28515625" style="1" customWidth="1"/>
    <col min="11555" max="11769" width="11.42578125" style="1"/>
    <col min="11770" max="11771" width="0" style="1" hidden="1" customWidth="1"/>
    <col min="11772" max="11772" width="23.85546875" style="1" customWidth="1"/>
    <col min="11773" max="11773" width="27" style="1" customWidth="1"/>
    <col min="11774" max="11774" width="17.7109375" style="1" customWidth="1"/>
    <col min="11775" max="11775" width="54.85546875" style="1" customWidth="1"/>
    <col min="11776" max="11776" width="6.42578125" style="1" customWidth="1"/>
    <col min="11777" max="11777" width="12.140625" style="1" customWidth="1"/>
    <col min="11778" max="11778" width="10.85546875" style="1" customWidth="1"/>
    <col min="11779" max="11779" width="18.140625" style="1" customWidth="1"/>
    <col min="11780" max="11780" width="16.140625" style="1" customWidth="1"/>
    <col min="11781" max="11781" width="10" style="1" customWidth="1"/>
    <col min="11782" max="11782" width="15.85546875" style="1" customWidth="1"/>
    <col min="11783" max="11783" width="9.85546875" style="1" customWidth="1"/>
    <col min="11784" max="11784" width="0" style="1" hidden="1" customWidth="1"/>
    <col min="11785" max="11785" width="15.42578125" style="1" customWidth="1"/>
    <col min="11786" max="11786" width="17.85546875" style="1" customWidth="1"/>
    <col min="11787" max="11787" width="6.5703125" style="1" customWidth="1"/>
    <col min="11788" max="11788" width="10.85546875" style="1" customWidth="1"/>
    <col min="11789" max="11789" width="17" style="1" customWidth="1"/>
    <col min="11790" max="11791" width="11.42578125" style="1"/>
    <col min="11792" max="11792" width="17.28515625" style="1" customWidth="1"/>
    <col min="11793" max="11793" width="24.42578125" style="1" customWidth="1"/>
    <col min="11794" max="11808" width="11.42578125" style="1"/>
    <col min="11809" max="11809" width="17.28515625" style="1" customWidth="1"/>
    <col min="11810" max="11810" width="24.28515625" style="1" customWidth="1"/>
    <col min="11811" max="12025" width="11.42578125" style="1"/>
    <col min="12026" max="12027" width="0" style="1" hidden="1" customWidth="1"/>
    <col min="12028" max="12028" width="23.85546875" style="1" customWidth="1"/>
    <col min="12029" max="12029" width="27" style="1" customWidth="1"/>
    <col min="12030" max="12030" width="17.7109375" style="1" customWidth="1"/>
    <col min="12031" max="12031" width="54.85546875" style="1" customWidth="1"/>
    <col min="12032" max="12032" width="6.42578125" style="1" customWidth="1"/>
    <col min="12033" max="12033" width="12.140625" style="1" customWidth="1"/>
    <col min="12034" max="12034" width="10.85546875" style="1" customWidth="1"/>
    <col min="12035" max="12035" width="18.140625" style="1" customWidth="1"/>
    <col min="12036" max="12036" width="16.140625" style="1" customWidth="1"/>
    <col min="12037" max="12037" width="10" style="1" customWidth="1"/>
    <col min="12038" max="12038" width="15.85546875" style="1" customWidth="1"/>
    <col min="12039" max="12039" width="9.85546875" style="1" customWidth="1"/>
    <col min="12040" max="12040" width="0" style="1" hidden="1" customWidth="1"/>
    <col min="12041" max="12041" width="15.42578125" style="1" customWidth="1"/>
    <col min="12042" max="12042" width="17.85546875" style="1" customWidth="1"/>
    <col min="12043" max="12043" width="6.5703125" style="1" customWidth="1"/>
    <col min="12044" max="12044" width="10.85546875" style="1" customWidth="1"/>
    <col min="12045" max="12045" width="17" style="1" customWidth="1"/>
    <col min="12046" max="12047" width="11.42578125" style="1"/>
    <col min="12048" max="12048" width="17.28515625" style="1" customWidth="1"/>
    <col min="12049" max="12049" width="24.42578125" style="1" customWidth="1"/>
    <col min="12050" max="12064" width="11.42578125" style="1"/>
    <col min="12065" max="12065" width="17.28515625" style="1" customWidth="1"/>
    <col min="12066" max="12066" width="24.28515625" style="1" customWidth="1"/>
    <col min="12067" max="12281" width="11.42578125" style="1"/>
    <col min="12282" max="12283" width="0" style="1" hidden="1" customWidth="1"/>
    <col min="12284" max="12284" width="23.85546875" style="1" customWidth="1"/>
    <col min="12285" max="12285" width="27" style="1" customWidth="1"/>
    <col min="12286" max="12286" width="17.7109375" style="1" customWidth="1"/>
    <col min="12287" max="12287" width="54.85546875" style="1" customWidth="1"/>
    <col min="12288" max="12288" width="6.42578125" style="1" customWidth="1"/>
    <col min="12289" max="12289" width="12.140625" style="1" customWidth="1"/>
    <col min="12290" max="12290" width="10.85546875" style="1" customWidth="1"/>
    <col min="12291" max="12291" width="18.140625" style="1" customWidth="1"/>
    <col min="12292" max="12292" width="16.140625" style="1" customWidth="1"/>
    <col min="12293" max="12293" width="10" style="1" customWidth="1"/>
    <col min="12294" max="12294" width="15.85546875" style="1" customWidth="1"/>
    <col min="12295" max="12295" width="9.85546875" style="1" customWidth="1"/>
    <col min="12296" max="12296" width="0" style="1" hidden="1" customWidth="1"/>
    <col min="12297" max="12297" width="15.42578125" style="1" customWidth="1"/>
    <col min="12298" max="12298" width="17.85546875" style="1" customWidth="1"/>
    <col min="12299" max="12299" width="6.5703125" style="1" customWidth="1"/>
    <col min="12300" max="12300" width="10.85546875" style="1" customWidth="1"/>
    <col min="12301" max="12301" width="17" style="1" customWidth="1"/>
    <col min="12302" max="12303" width="11.42578125" style="1"/>
    <col min="12304" max="12304" width="17.28515625" style="1" customWidth="1"/>
    <col min="12305" max="12305" width="24.42578125" style="1" customWidth="1"/>
    <col min="12306" max="12320" width="11.42578125" style="1"/>
    <col min="12321" max="12321" width="17.28515625" style="1" customWidth="1"/>
    <col min="12322" max="12322" width="24.28515625" style="1" customWidth="1"/>
    <col min="12323" max="12537" width="11.42578125" style="1"/>
    <col min="12538" max="12539" width="0" style="1" hidden="1" customWidth="1"/>
    <col min="12540" max="12540" width="23.85546875" style="1" customWidth="1"/>
    <col min="12541" max="12541" width="27" style="1" customWidth="1"/>
    <col min="12542" max="12542" width="17.7109375" style="1" customWidth="1"/>
    <col min="12543" max="12543" width="54.85546875" style="1" customWidth="1"/>
    <col min="12544" max="12544" width="6.42578125" style="1" customWidth="1"/>
    <col min="12545" max="12545" width="12.140625" style="1" customWidth="1"/>
    <col min="12546" max="12546" width="10.85546875" style="1" customWidth="1"/>
    <col min="12547" max="12547" width="18.140625" style="1" customWidth="1"/>
    <col min="12548" max="12548" width="16.140625" style="1" customWidth="1"/>
    <col min="12549" max="12549" width="10" style="1" customWidth="1"/>
    <col min="12550" max="12550" width="15.85546875" style="1" customWidth="1"/>
    <col min="12551" max="12551" width="9.85546875" style="1" customWidth="1"/>
    <col min="12552" max="12552" width="0" style="1" hidden="1" customWidth="1"/>
    <col min="12553" max="12553" width="15.42578125" style="1" customWidth="1"/>
    <col min="12554" max="12554" width="17.85546875" style="1" customWidth="1"/>
    <col min="12555" max="12555" width="6.5703125" style="1" customWidth="1"/>
    <col min="12556" max="12556" width="10.85546875" style="1" customWidth="1"/>
    <col min="12557" max="12557" width="17" style="1" customWidth="1"/>
    <col min="12558" max="12559" width="11.42578125" style="1"/>
    <col min="12560" max="12560" width="17.28515625" style="1" customWidth="1"/>
    <col min="12561" max="12561" width="24.42578125" style="1" customWidth="1"/>
    <col min="12562" max="12576" width="11.42578125" style="1"/>
    <col min="12577" max="12577" width="17.28515625" style="1" customWidth="1"/>
    <col min="12578" max="12578" width="24.28515625" style="1" customWidth="1"/>
    <col min="12579" max="12793" width="11.42578125" style="1"/>
    <col min="12794" max="12795" width="0" style="1" hidden="1" customWidth="1"/>
    <col min="12796" max="12796" width="23.85546875" style="1" customWidth="1"/>
    <col min="12797" max="12797" width="27" style="1" customWidth="1"/>
    <col min="12798" max="12798" width="17.7109375" style="1" customWidth="1"/>
    <col min="12799" max="12799" width="54.85546875" style="1" customWidth="1"/>
    <col min="12800" max="12800" width="6.42578125" style="1" customWidth="1"/>
    <col min="12801" max="12801" width="12.140625" style="1" customWidth="1"/>
    <col min="12802" max="12802" width="10.85546875" style="1" customWidth="1"/>
    <col min="12803" max="12803" width="18.140625" style="1" customWidth="1"/>
    <col min="12804" max="12804" width="16.140625" style="1" customWidth="1"/>
    <col min="12805" max="12805" width="10" style="1" customWidth="1"/>
    <col min="12806" max="12806" width="15.85546875" style="1" customWidth="1"/>
    <col min="12807" max="12807" width="9.85546875" style="1" customWidth="1"/>
    <col min="12808" max="12808" width="0" style="1" hidden="1" customWidth="1"/>
    <col min="12809" max="12809" width="15.42578125" style="1" customWidth="1"/>
    <col min="12810" max="12810" width="17.85546875" style="1" customWidth="1"/>
    <col min="12811" max="12811" width="6.5703125" style="1" customWidth="1"/>
    <col min="12812" max="12812" width="10.85546875" style="1" customWidth="1"/>
    <col min="12813" max="12813" width="17" style="1" customWidth="1"/>
    <col min="12814" max="12815" width="11.42578125" style="1"/>
    <col min="12816" max="12816" width="17.28515625" style="1" customWidth="1"/>
    <col min="12817" max="12817" width="24.42578125" style="1" customWidth="1"/>
    <col min="12818" max="12832" width="11.42578125" style="1"/>
    <col min="12833" max="12833" width="17.28515625" style="1" customWidth="1"/>
    <col min="12834" max="12834" width="24.28515625" style="1" customWidth="1"/>
    <col min="12835" max="13049" width="11.42578125" style="1"/>
    <col min="13050" max="13051" width="0" style="1" hidden="1" customWidth="1"/>
    <col min="13052" max="13052" width="23.85546875" style="1" customWidth="1"/>
    <col min="13053" max="13053" width="27" style="1" customWidth="1"/>
    <col min="13054" max="13054" width="17.7109375" style="1" customWidth="1"/>
    <col min="13055" max="13055" width="54.85546875" style="1" customWidth="1"/>
    <col min="13056" max="13056" width="6.42578125" style="1" customWidth="1"/>
    <col min="13057" max="13057" width="12.140625" style="1" customWidth="1"/>
    <col min="13058" max="13058" width="10.85546875" style="1" customWidth="1"/>
    <col min="13059" max="13059" width="18.140625" style="1" customWidth="1"/>
    <col min="13060" max="13060" width="16.140625" style="1" customWidth="1"/>
    <col min="13061" max="13061" width="10" style="1" customWidth="1"/>
    <col min="13062" max="13062" width="15.85546875" style="1" customWidth="1"/>
    <col min="13063" max="13063" width="9.85546875" style="1" customWidth="1"/>
    <col min="13064" max="13064" width="0" style="1" hidden="1" customWidth="1"/>
    <col min="13065" max="13065" width="15.42578125" style="1" customWidth="1"/>
    <col min="13066" max="13066" width="17.85546875" style="1" customWidth="1"/>
    <col min="13067" max="13067" width="6.5703125" style="1" customWidth="1"/>
    <col min="13068" max="13068" width="10.85546875" style="1" customWidth="1"/>
    <col min="13069" max="13069" width="17" style="1" customWidth="1"/>
    <col min="13070" max="13071" width="11.42578125" style="1"/>
    <col min="13072" max="13072" width="17.28515625" style="1" customWidth="1"/>
    <col min="13073" max="13073" width="24.42578125" style="1" customWidth="1"/>
    <col min="13074" max="13088" width="11.42578125" style="1"/>
    <col min="13089" max="13089" width="17.28515625" style="1" customWidth="1"/>
    <col min="13090" max="13090" width="24.28515625" style="1" customWidth="1"/>
    <col min="13091" max="13305" width="11.42578125" style="1"/>
    <col min="13306" max="13307" width="0" style="1" hidden="1" customWidth="1"/>
    <col min="13308" max="13308" width="23.85546875" style="1" customWidth="1"/>
    <col min="13309" max="13309" width="27" style="1" customWidth="1"/>
    <col min="13310" max="13310" width="17.7109375" style="1" customWidth="1"/>
    <col min="13311" max="13311" width="54.85546875" style="1" customWidth="1"/>
    <col min="13312" max="13312" width="6.42578125" style="1" customWidth="1"/>
    <col min="13313" max="13313" width="12.140625" style="1" customWidth="1"/>
    <col min="13314" max="13314" width="10.85546875" style="1" customWidth="1"/>
    <col min="13315" max="13315" width="18.140625" style="1" customWidth="1"/>
    <col min="13316" max="13316" width="16.140625" style="1" customWidth="1"/>
    <col min="13317" max="13317" width="10" style="1" customWidth="1"/>
    <col min="13318" max="13318" width="15.85546875" style="1" customWidth="1"/>
    <col min="13319" max="13319" width="9.85546875" style="1" customWidth="1"/>
    <col min="13320" max="13320" width="0" style="1" hidden="1" customWidth="1"/>
    <col min="13321" max="13321" width="15.42578125" style="1" customWidth="1"/>
    <col min="13322" max="13322" width="17.85546875" style="1" customWidth="1"/>
    <col min="13323" max="13323" width="6.5703125" style="1" customWidth="1"/>
    <col min="13324" max="13324" width="10.85546875" style="1" customWidth="1"/>
    <col min="13325" max="13325" width="17" style="1" customWidth="1"/>
    <col min="13326" max="13327" width="11.42578125" style="1"/>
    <col min="13328" max="13328" width="17.28515625" style="1" customWidth="1"/>
    <col min="13329" max="13329" width="24.42578125" style="1" customWidth="1"/>
    <col min="13330" max="13344" width="11.42578125" style="1"/>
    <col min="13345" max="13345" width="17.28515625" style="1" customWidth="1"/>
    <col min="13346" max="13346" width="24.28515625" style="1" customWidth="1"/>
    <col min="13347" max="13561" width="11.42578125" style="1"/>
    <col min="13562" max="13563" width="0" style="1" hidden="1" customWidth="1"/>
    <col min="13564" max="13564" width="23.85546875" style="1" customWidth="1"/>
    <col min="13565" max="13565" width="27" style="1" customWidth="1"/>
    <col min="13566" max="13566" width="17.7109375" style="1" customWidth="1"/>
    <col min="13567" max="13567" width="54.85546875" style="1" customWidth="1"/>
    <col min="13568" max="13568" width="6.42578125" style="1" customWidth="1"/>
    <col min="13569" max="13569" width="12.140625" style="1" customWidth="1"/>
    <col min="13570" max="13570" width="10.85546875" style="1" customWidth="1"/>
    <col min="13571" max="13571" width="18.140625" style="1" customWidth="1"/>
    <col min="13572" max="13572" width="16.140625" style="1" customWidth="1"/>
    <col min="13573" max="13573" width="10" style="1" customWidth="1"/>
    <col min="13574" max="13574" width="15.85546875" style="1" customWidth="1"/>
    <col min="13575" max="13575" width="9.85546875" style="1" customWidth="1"/>
    <col min="13576" max="13576" width="0" style="1" hidden="1" customWidth="1"/>
    <col min="13577" max="13577" width="15.42578125" style="1" customWidth="1"/>
    <col min="13578" max="13578" width="17.85546875" style="1" customWidth="1"/>
    <col min="13579" max="13579" width="6.5703125" style="1" customWidth="1"/>
    <col min="13580" max="13580" width="10.85546875" style="1" customWidth="1"/>
    <col min="13581" max="13581" width="17" style="1" customWidth="1"/>
    <col min="13582" max="13583" width="11.42578125" style="1"/>
    <col min="13584" max="13584" width="17.28515625" style="1" customWidth="1"/>
    <col min="13585" max="13585" width="24.42578125" style="1" customWidth="1"/>
    <col min="13586" max="13600" width="11.42578125" style="1"/>
    <col min="13601" max="13601" width="17.28515625" style="1" customWidth="1"/>
    <col min="13602" max="13602" width="24.28515625" style="1" customWidth="1"/>
    <col min="13603" max="13817" width="11.42578125" style="1"/>
    <col min="13818" max="13819" width="0" style="1" hidden="1" customWidth="1"/>
    <col min="13820" max="13820" width="23.85546875" style="1" customWidth="1"/>
    <col min="13821" max="13821" width="27" style="1" customWidth="1"/>
    <col min="13822" max="13822" width="17.7109375" style="1" customWidth="1"/>
    <col min="13823" max="13823" width="54.85546875" style="1" customWidth="1"/>
    <col min="13824" max="13824" width="6.42578125" style="1" customWidth="1"/>
    <col min="13825" max="13825" width="12.140625" style="1" customWidth="1"/>
    <col min="13826" max="13826" width="10.85546875" style="1" customWidth="1"/>
    <col min="13827" max="13827" width="18.140625" style="1" customWidth="1"/>
    <col min="13828" max="13828" width="16.140625" style="1" customWidth="1"/>
    <col min="13829" max="13829" width="10" style="1" customWidth="1"/>
    <col min="13830" max="13830" width="15.85546875" style="1" customWidth="1"/>
    <col min="13831" max="13831" width="9.85546875" style="1" customWidth="1"/>
    <col min="13832" max="13832" width="0" style="1" hidden="1" customWidth="1"/>
    <col min="13833" max="13833" width="15.42578125" style="1" customWidth="1"/>
    <col min="13834" max="13834" width="17.85546875" style="1" customWidth="1"/>
    <col min="13835" max="13835" width="6.5703125" style="1" customWidth="1"/>
    <col min="13836" max="13836" width="10.85546875" style="1" customWidth="1"/>
    <col min="13837" max="13837" width="17" style="1" customWidth="1"/>
    <col min="13838" max="13839" width="11.42578125" style="1"/>
    <col min="13840" max="13840" width="17.28515625" style="1" customWidth="1"/>
    <col min="13841" max="13841" width="24.42578125" style="1" customWidth="1"/>
    <col min="13842" max="13856" width="11.42578125" style="1"/>
    <col min="13857" max="13857" width="17.28515625" style="1" customWidth="1"/>
    <col min="13858" max="13858" width="24.28515625" style="1" customWidth="1"/>
    <col min="13859" max="14073" width="11.42578125" style="1"/>
    <col min="14074" max="14075" width="0" style="1" hidden="1" customWidth="1"/>
    <col min="14076" max="14076" width="23.85546875" style="1" customWidth="1"/>
    <col min="14077" max="14077" width="27" style="1" customWidth="1"/>
    <col min="14078" max="14078" width="17.7109375" style="1" customWidth="1"/>
    <col min="14079" max="14079" width="54.85546875" style="1" customWidth="1"/>
    <col min="14080" max="14080" width="6.42578125" style="1" customWidth="1"/>
    <col min="14081" max="14081" width="12.140625" style="1" customWidth="1"/>
    <col min="14082" max="14082" width="10.85546875" style="1" customWidth="1"/>
    <col min="14083" max="14083" width="18.140625" style="1" customWidth="1"/>
    <col min="14084" max="14084" width="16.140625" style="1" customWidth="1"/>
    <col min="14085" max="14085" width="10" style="1" customWidth="1"/>
    <col min="14086" max="14086" width="15.85546875" style="1" customWidth="1"/>
    <col min="14087" max="14087" width="9.85546875" style="1" customWidth="1"/>
    <col min="14088" max="14088" width="0" style="1" hidden="1" customWidth="1"/>
    <col min="14089" max="14089" width="15.42578125" style="1" customWidth="1"/>
    <col min="14090" max="14090" width="17.85546875" style="1" customWidth="1"/>
    <col min="14091" max="14091" width="6.5703125" style="1" customWidth="1"/>
    <col min="14092" max="14092" width="10.85546875" style="1" customWidth="1"/>
    <col min="14093" max="14093" width="17" style="1" customWidth="1"/>
    <col min="14094" max="14095" width="11.42578125" style="1"/>
    <col min="14096" max="14096" width="17.28515625" style="1" customWidth="1"/>
    <col min="14097" max="14097" width="24.42578125" style="1" customWidth="1"/>
    <col min="14098" max="14112" width="11.42578125" style="1"/>
    <col min="14113" max="14113" width="17.28515625" style="1" customWidth="1"/>
    <col min="14114" max="14114" width="24.28515625" style="1" customWidth="1"/>
    <col min="14115" max="14329" width="11.42578125" style="1"/>
    <col min="14330" max="14331" width="0" style="1" hidden="1" customWidth="1"/>
    <col min="14332" max="14332" width="23.85546875" style="1" customWidth="1"/>
    <col min="14333" max="14333" width="27" style="1" customWidth="1"/>
    <col min="14334" max="14334" width="17.7109375" style="1" customWidth="1"/>
    <col min="14335" max="14335" width="54.85546875" style="1" customWidth="1"/>
    <col min="14336" max="14336" width="6.42578125" style="1" customWidth="1"/>
    <col min="14337" max="14337" width="12.140625" style="1" customWidth="1"/>
    <col min="14338" max="14338" width="10.85546875" style="1" customWidth="1"/>
    <col min="14339" max="14339" width="18.140625" style="1" customWidth="1"/>
    <col min="14340" max="14340" width="16.140625" style="1" customWidth="1"/>
    <col min="14341" max="14341" width="10" style="1" customWidth="1"/>
    <col min="14342" max="14342" width="15.85546875" style="1" customWidth="1"/>
    <col min="14343" max="14343" width="9.85546875" style="1" customWidth="1"/>
    <col min="14344" max="14344" width="0" style="1" hidden="1" customWidth="1"/>
    <col min="14345" max="14345" width="15.42578125" style="1" customWidth="1"/>
    <col min="14346" max="14346" width="17.85546875" style="1" customWidth="1"/>
    <col min="14347" max="14347" width="6.5703125" style="1" customWidth="1"/>
    <col min="14348" max="14348" width="10.85546875" style="1" customWidth="1"/>
    <col min="14349" max="14349" width="17" style="1" customWidth="1"/>
    <col min="14350" max="14351" width="11.42578125" style="1"/>
    <col min="14352" max="14352" width="17.28515625" style="1" customWidth="1"/>
    <col min="14353" max="14353" width="24.42578125" style="1" customWidth="1"/>
    <col min="14354" max="14368" width="11.42578125" style="1"/>
    <col min="14369" max="14369" width="17.28515625" style="1" customWidth="1"/>
    <col min="14370" max="14370" width="24.28515625" style="1" customWidth="1"/>
    <col min="14371" max="14585" width="11.42578125" style="1"/>
    <col min="14586" max="14587" width="0" style="1" hidden="1" customWidth="1"/>
    <col min="14588" max="14588" width="23.85546875" style="1" customWidth="1"/>
    <col min="14589" max="14589" width="27" style="1" customWidth="1"/>
    <col min="14590" max="14590" width="17.7109375" style="1" customWidth="1"/>
    <col min="14591" max="14591" width="54.85546875" style="1" customWidth="1"/>
    <col min="14592" max="14592" width="6.42578125" style="1" customWidth="1"/>
    <col min="14593" max="14593" width="12.140625" style="1" customWidth="1"/>
    <col min="14594" max="14594" width="10.85546875" style="1" customWidth="1"/>
    <col min="14595" max="14595" width="18.140625" style="1" customWidth="1"/>
    <col min="14596" max="14596" width="16.140625" style="1" customWidth="1"/>
    <col min="14597" max="14597" width="10" style="1" customWidth="1"/>
    <col min="14598" max="14598" width="15.85546875" style="1" customWidth="1"/>
    <col min="14599" max="14599" width="9.85546875" style="1" customWidth="1"/>
    <col min="14600" max="14600" width="0" style="1" hidden="1" customWidth="1"/>
    <col min="14601" max="14601" width="15.42578125" style="1" customWidth="1"/>
    <col min="14602" max="14602" width="17.85546875" style="1" customWidth="1"/>
    <col min="14603" max="14603" width="6.5703125" style="1" customWidth="1"/>
    <col min="14604" max="14604" width="10.85546875" style="1" customWidth="1"/>
    <col min="14605" max="14605" width="17" style="1" customWidth="1"/>
    <col min="14606" max="14607" width="11.42578125" style="1"/>
    <col min="14608" max="14608" width="17.28515625" style="1" customWidth="1"/>
    <col min="14609" max="14609" width="24.42578125" style="1" customWidth="1"/>
    <col min="14610" max="14624" width="11.42578125" style="1"/>
    <col min="14625" max="14625" width="17.28515625" style="1" customWidth="1"/>
    <col min="14626" max="14626" width="24.28515625" style="1" customWidth="1"/>
    <col min="14627" max="14841" width="11.42578125" style="1"/>
    <col min="14842" max="14843" width="0" style="1" hidden="1" customWidth="1"/>
    <col min="14844" max="14844" width="23.85546875" style="1" customWidth="1"/>
    <col min="14845" max="14845" width="27" style="1" customWidth="1"/>
    <col min="14846" max="14846" width="17.7109375" style="1" customWidth="1"/>
    <col min="14847" max="14847" width="54.85546875" style="1" customWidth="1"/>
    <col min="14848" max="14848" width="6.42578125" style="1" customWidth="1"/>
    <col min="14849" max="14849" width="12.140625" style="1" customWidth="1"/>
    <col min="14850" max="14850" width="10.85546875" style="1" customWidth="1"/>
    <col min="14851" max="14851" width="18.140625" style="1" customWidth="1"/>
    <col min="14852" max="14852" width="16.140625" style="1" customWidth="1"/>
    <col min="14853" max="14853" width="10" style="1" customWidth="1"/>
    <col min="14854" max="14854" width="15.85546875" style="1" customWidth="1"/>
    <col min="14855" max="14855" width="9.85546875" style="1" customWidth="1"/>
    <col min="14856" max="14856" width="0" style="1" hidden="1" customWidth="1"/>
    <col min="14857" max="14857" width="15.42578125" style="1" customWidth="1"/>
    <col min="14858" max="14858" width="17.85546875" style="1" customWidth="1"/>
    <col min="14859" max="14859" width="6.5703125" style="1" customWidth="1"/>
    <col min="14860" max="14860" width="10.85546875" style="1" customWidth="1"/>
    <col min="14861" max="14861" width="17" style="1" customWidth="1"/>
    <col min="14862" max="14863" width="11.42578125" style="1"/>
    <col min="14864" max="14864" width="17.28515625" style="1" customWidth="1"/>
    <col min="14865" max="14865" width="24.42578125" style="1" customWidth="1"/>
    <col min="14866" max="14880" width="11.42578125" style="1"/>
    <col min="14881" max="14881" width="17.28515625" style="1" customWidth="1"/>
    <col min="14882" max="14882" width="24.28515625" style="1" customWidth="1"/>
    <col min="14883" max="15097" width="11.42578125" style="1"/>
    <col min="15098" max="15099" width="0" style="1" hidden="1" customWidth="1"/>
    <col min="15100" max="15100" width="23.85546875" style="1" customWidth="1"/>
    <col min="15101" max="15101" width="27" style="1" customWidth="1"/>
    <col min="15102" max="15102" width="17.7109375" style="1" customWidth="1"/>
    <col min="15103" max="15103" width="54.85546875" style="1" customWidth="1"/>
    <col min="15104" max="15104" width="6.42578125" style="1" customWidth="1"/>
    <col min="15105" max="15105" width="12.140625" style="1" customWidth="1"/>
    <col min="15106" max="15106" width="10.85546875" style="1" customWidth="1"/>
    <col min="15107" max="15107" width="18.140625" style="1" customWidth="1"/>
    <col min="15108" max="15108" width="16.140625" style="1" customWidth="1"/>
    <col min="15109" max="15109" width="10" style="1" customWidth="1"/>
    <col min="15110" max="15110" width="15.85546875" style="1" customWidth="1"/>
    <col min="15111" max="15111" width="9.85546875" style="1" customWidth="1"/>
    <col min="15112" max="15112" width="0" style="1" hidden="1" customWidth="1"/>
    <col min="15113" max="15113" width="15.42578125" style="1" customWidth="1"/>
    <col min="15114" max="15114" width="17.85546875" style="1" customWidth="1"/>
    <col min="15115" max="15115" width="6.5703125" style="1" customWidth="1"/>
    <col min="15116" max="15116" width="10.85546875" style="1" customWidth="1"/>
    <col min="15117" max="15117" width="17" style="1" customWidth="1"/>
    <col min="15118" max="15119" width="11.42578125" style="1"/>
    <col min="15120" max="15120" width="17.28515625" style="1" customWidth="1"/>
    <col min="15121" max="15121" width="24.42578125" style="1" customWidth="1"/>
    <col min="15122" max="15136" width="11.42578125" style="1"/>
    <col min="15137" max="15137" width="17.28515625" style="1" customWidth="1"/>
    <col min="15138" max="15138" width="24.28515625" style="1" customWidth="1"/>
    <col min="15139" max="15353" width="11.42578125" style="1"/>
    <col min="15354" max="15355" width="0" style="1" hidden="1" customWidth="1"/>
    <col min="15356" max="15356" width="23.85546875" style="1" customWidth="1"/>
    <col min="15357" max="15357" width="27" style="1" customWidth="1"/>
    <col min="15358" max="15358" width="17.7109375" style="1" customWidth="1"/>
    <col min="15359" max="15359" width="54.85546875" style="1" customWidth="1"/>
    <col min="15360" max="15360" width="6.42578125" style="1" customWidth="1"/>
    <col min="15361" max="15361" width="12.140625" style="1" customWidth="1"/>
    <col min="15362" max="15362" width="10.85546875" style="1" customWidth="1"/>
    <col min="15363" max="15363" width="18.140625" style="1" customWidth="1"/>
    <col min="15364" max="15364" width="16.140625" style="1" customWidth="1"/>
    <col min="15365" max="15365" width="10" style="1" customWidth="1"/>
    <col min="15366" max="15366" width="15.85546875" style="1" customWidth="1"/>
    <col min="15367" max="15367" width="9.85546875" style="1" customWidth="1"/>
    <col min="15368" max="15368" width="0" style="1" hidden="1" customWidth="1"/>
    <col min="15369" max="15369" width="15.42578125" style="1" customWidth="1"/>
    <col min="15370" max="15370" width="17.85546875" style="1" customWidth="1"/>
    <col min="15371" max="15371" width="6.5703125" style="1" customWidth="1"/>
    <col min="15372" max="15372" width="10.85546875" style="1" customWidth="1"/>
    <col min="15373" max="15373" width="17" style="1" customWidth="1"/>
    <col min="15374" max="15375" width="11.42578125" style="1"/>
    <col min="15376" max="15376" width="17.28515625" style="1" customWidth="1"/>
    <col min="15377" max="15377" width="24.42578125" style="1" customWidth="1"/>
    <col min="15378" max="15392" width="11.42578125" style="1"/>
    <col min="15393" max="15393" width="17.28515625" style="1" customWidth="1"/>
    <col min="15394" max="15394" width="24.28515625" style="1" customWidth="1"/>
    <col min="15395" max="15609" width="11.42578125" style="1"/>
    <col min="15610" max="15611" width="0" style="1" hidden="1" customWidth="1"/>
    <col min="15612" max="15612" width="23.85546875" style="1" customWidth="1"/>
    <col min="15613" max="15613" width="27" style="1" customWidth="1"/>
    <col min="15614" max="15614" width="17.7109375" style="1" customWidth="1"/>
    <col min="15615" max="15615" width="54.85546875" style="1" customWidth="1"/>
    <col min="15616" max="15616" width="6.42578125" style="1" customWidth="1"/>
    <col min="15617" max="15617" width="12.140625" style="1" customWidth="1"/>
    <col min="15618" max="15618" width="10.85546875" style="1" customWidth="1"/>
    <col min="15619" max="15619" width="18.140625" style="1" customWidth="1"/>
    <col min="15620" max="15620" width="16.140625" style="1" customWidth="1"/>
    <col min="15621" max="15621" width="10" style="1" customWidth="1"/>
    <col min="15622" max="15622" width="15.85546875" style="1" customWidth="1"/>
    <col min="15623" max="15623" width="9.85546875" style="1" customWidth="1"/>
    <col min="15624" max="15624" width="0" style="1" hidden="1" customWidth="1"/>
    <col min="15625" max="15625" width="15.42578125" style="1" customWidth="1"/>
    <col min="15626" max="15626" width="17.85546875" style="1" customWidth="1"/>
    <col min="15627" max="15627" width="6.5703125" style="1" customWidth="1"/>
    <col min="15628" max="15628" width="10.85546875" style="1" customWidth="1"/>
    <col min="15629" max="15629" width="17" style="1" customWidth="1"/>
    <col min="15630" max="15631" width="11.42578125" style="1"/>
    <col min="15632" max="15632" width="17.28515625" style="1" customWidth="1"/>
    <col min="15633" max="15633" width="24.42578125" style="1" customWidth="1"/>
    <col min="15634" max="15648" width="11.42578125" style="1"/>
    <col min="15649" max="15649" width="17.28515625" style="1" customWidth="1"/>
    <col min="15650" max="15650" width="24.28515625" style="1" customWidth="1"/>
    <col min="15651" max="15865" width="11.42578125" style="1"/>
    <col min="15866" max="15867" width="0" style="1" hidden="1" customWidth="1"/>
    <col min="15868" max="15868" width="23.85546875" style="1" customWidth="1"/>
    <col min="15869" max="15869" width="27" style="1" customWidth="1"/>
    <col min="15870" max="15870" width="17.7109375" style="1" customWidth="1"/>
    <col min="15871" max="15871" width="54.85546875" style="1" customWidth="1"/>
    <col min="15872" max="15872" width="6.42578125" style="1" customWidth="1"/>
    <col min="15873" max="15873" width="12.140625" style="1" customWidth="1"/>
    <col min="15874" max="15874" width="10.85546875" style="1" customWidth="1"/>
    <col min="15875" max="15875" width="18.140625" style="1" customWidth="1"/>
    <col min="15876" max="15876" width="16.140625" style="1" customWidth="1"/>
    <col min="15877" max="15877" width="10" style="1" customWidth="1"/>
    <col min="15878" max="15878" width="15.85546875" style="1" customWidth="1"/>
    <col min="15879" max="15879" width="9.85546875" style="1" customWidth="1"/>
    <col min="15880" max="15880" width="0" style="1" hidden="1" customWidth="1"/>
    <col min="15881" max="15881" width="15.42578125" style="1" customWidth="1"/>
    <col min="15882" max="15882" width="17.85546875" style="1" customWidth="1"/>
    <col min="15883" max="15883" width="6.5703125" style="1" customWidth="1"/>
    <col min="15884" max="15884" width="10.85546875" style="1" customWidth="1"/>
    <col min="15885" max="15885" width="17" style="1" customWidth="1"/>
    <col min="15886" max="15887" width="11.42578125" style="1"/>
    <col min="15888" max="15888" width="17.28515625" style="1" customWidth="1"/>
    <col min="15889" max="15889" width="24.42578125" style="1" customWidth="1"/>
    <col min="15890" max="15904" width="11.42578125" style="1"/>
    <col min="15905" max="15905" width="17.28515625" style="1" customWidth="1"/>
    <col min="15906" max="15906" width="24.28515625" style="1" customWidth="1"/>
    <col min="15907" max="16121" width="11.42578125" style="1"/>
    <col min="16122" max="16123" width="0" style="1" hidden="1" customWidth="1"/>
    <col min="16124" max="16124" width="23.85546875" style="1" customWidth="1"/>
    <col min="16125" max="16125" width="27" style="1" customWidth="1"/>
    <col min="16126" max="16126" width="17.7109375" style="1" customWidth="1"/>
    <col min="16127" max="16127" width="54.85546875" style="1" customWidth="1"/>
    <col min="16128" max="16128" width="6.42578125" style="1" customWidth="1"/>
    <col min="16129" max="16129" width="12.140625" style="1" customWidth="1"/>
    <col min="16130" max="16130" width="10.85546875" style="1" customWidth="1"/>
    <col min="16131" max="16131" width="18.140625" style="1" customWidth="1"/>
    <col min="16132" max="16132" width="16.140625" style="1" customWidth="1"/>
    <col min="16133" max="16133" width="10" style="1" customWidth="1"/>
    <col min="16134" max="16134" width="15.85546875" style="1" customWidth="1"/>
    <col min="16135" max="16135" width="9.85546875" style="1" customWidth="1"/>
    <col min="16136" max="16136" width="0" style="1" hidden="1" customWidth="1"/>
    <col min="16137" max="16137" width="15.42578125" style="1" customWidth="1"/>
    <col min="16138" max="16138" width="17.85546875" style="1" customWidth="1"/>
    <col min="16139" max="16139" width="6.5703125" style="1" customWidth="1"/>
    <col min="16140" max="16140" width="10.85546875" style="1" customWidth="1"/>
    <col min="16141" max="16141" width="17" style="1" customWidth="1"/>
    <col min="16142" max="16143" width="11.42578125" style="1"/>
    <col min="16144" max="16144" width="17.28515625" style="1" customWidth="1"/>
    <col min="16145" max="16145" width="24.42578125" style="1" customWidth="1"/>
    <col min="16146" max="16160" width="11.42578125" style="1"/>
    <col min="16161" max="16161" width="17.28515625" style="1" customWidth="1"/>
    <col min="16162" max="16162" width="24.28515625" style="1" customWidth="1"/>
    <col min="16163" max="16384" width="11.42578125" style="1"/>
  </cols>
  <sheetData>
    <row r="1" spans="1:41" ht="42.75" customHeight="1" thickBot="1" x14ac:dyDescent="0.25">
      <c r="A1" s="71">
        <f ca="1">TODAY()</f>
        <v>42914</v>
      </c>
      <c r="B1" s="72"/>
      <c r="C1" s="38" t="s">
        <v>10</v>
      </c>
      <c r="D1" s="37">
        <f>VLOOKUP(E1,Tableau4[],2,FALSE)</f>
        <v>21</v>
      </c>
      <c r="E1" s="69">
        <v>42916</v>
      </c>
      <c r="F1" s="70"/>
      <c r="G1" s="70"/>
      <c r="H1" s="70"/>
      <c r="I1" s="64" t="s">
        <v>9</v>
      </c>
      <c r="J1" s="61">
        <f>J2-J3</f>
        <v>14532.24</v>
      </c>
      <c r="L1" s="2"/>
    </row>
    <row r="2" spans="1:41" ht="36.75" customHeight="1" x14ac:dyDescent="0.2">
      <c r="A2" s="73" t="s">
        <v>4</v>
      </c>
      <c r="B2" s="74"/>
      <c r="C2" s="74"/>
      <c r="D2" s="74"/>
      <c r="E2" s="74"/>
      <c r="F2" s="74"/>
      <c r="G2" s="74"/>
      <c r="H2" s="75"/>
      <c r="I2" s="65" t="s">
        <v>3</v>
      </c>
      <c r="J2" s="62">
        <v>15000</v>
      </c>
    </row>
    <row r="3" spans="1:41" ht="39" customHeight="1" thickBot="1" x14ac:dyDescent="0.25">
      <c r="A3" s="76"/>
      <c r="B3" s="77"/>
      <c r="C3" s="77"/>
      <c r="D3" s="77"/>
      <c r="E3" s="77"/>
      <c r="F3" s="77"/>
      <c r="G3" s="77"/>
      <c r="H3" s="78"/>
      <c r="I3" s="66" t="s">
        <v>2</v>
      </c>
      <c r="J3" s="63">
        <f>SUM(J5:J200)</f>
        <v>467.76</v>
      </c>
      <c r="K3" s="54" t="s">
        <v>11</v>
      </c>
      <c r="L3" s="8">
        <f>J2/D1</f>
        <v>714.28571428571433</v>
      </c>
    </row>
    <row r="4" spans="1:41" ht="44.25" customHeight="1" thickBot="1" x14ac:dyDescent="0.25">
      <c r="A4" s="39" t="s">
        <v>83</v>
      </c>
      <c r="B4" s="39" t="s">
        <v>65</v>
      </c>
      <c r="C4" s="39" t="s">
        <v>1</v>
      </c>
      <c r="D4" s="39" t="s">
        <v>0</v>
      </c>
      <c r="E4" s="39" t="s">
        <v>12</v>
      </c>
      <c r="F4" s="39" t="s">
        <v>66</v>
      </c>
      <c r="G4" s="39" t="s">
        <v>5</v>
      </c>
      <c r="H4" s="39" t="s">
        <v>8</v>
      </c>
      <c r="I4" s="55" t="s">
        <v>6</v>
      </c>
      <c r="J4" s="55" t="s">
        <v>7</v>
      </c>
      <c r="K4" s="55" t="s">
        <v>84</v>
      </c>
      <c r="L4" s="79" t="s">
        <v>146</v>
      </c>
      <c r="M4" s="80"/>
      <c r="N4" s="80"/>
      <c r="O4" s="80"/>
      <c r="P4" s="80"/>
      <c r="Q4" s="80"/>
      <c r="R4" s="80"/>
      <c r="S4" s="80"/>
      <c r="T4" s="81"/>
    </row>
    <row r="5" spans="1:41" s="4" customFormat="1" ht="39" x14ac:dyDescent="0.25">
      <c r="A5" s="26" t="str">
        <f>VLOOKUP(Tableau2[[#This Row],[Fournisseur]],Tableau__10.231.117.20_Eaton_ENT_SUPPLIER_MASTER[[SUPPLIER_NAME]:[HOME_PAGE]],2,FALSE)</f>
        <v>PO123371</v>
      </c>
      <c r="B5" s="19">
        <v>388</v>
      </c>
      <c r="C5" s="19" t="s">
        <v>230</v>
      </c>
      <c r="D5" s="19" t="s">
        <v>38</v>
      </c>
      <c r="E5" s="19" t="s">
        <v>231</v>
      </c>
      <c r="F5" s="20" t="s">
        <v>229</v>
      </c>
      <c r="G5" s="20">
        <v>3</v>
      </c>
      <c r="H5" s="22">
        <v>42914.250029664348</v>
      </c>
      <c r="I5" s="42">
        <v>49.72</v>
      </c>
      <c r="J5" s="41">
        <v>149.16</v>
      </c>
      <c r="K5" s="56"/>
      <c r="L5" s="30"/>
      <c r="M5" s="33" t="s">
        <v>121</v>
      </c>
      <c r="N5" s="33" t="s">
        <v>145</v>
      </c>
      <c r="O5" s="32"/>
      <c r="P5"/>
      <c r="Q5"/>
      <c r="R5"/>
      <c r="S5"/>
      <c r="T5"/>
      <c r="U5"/>
      <c r="V5" s="30"/>
      <c r="W5" s="30"/>
      <c r="X5" s="30"/>
      <c r="Y5" s="30"/>
      <c r="Z5" s="30"/>
      <c r="AA5" s="30"/>
      <c r="AB5" s="30"/>
      <c r="AC5" s="3"/>
      <c r="AD5" s="3"/>
      <c r="AE5" s="3"/>
      <c r="AF5" s="3"/>
      <c r="AG5" s="3"/>
      <c r="AH5" s="3"/>
      <c r="AI5" s="3"/>
      <c r="AJ5" s="3"/>
      <c r="AK5" s="3"/>
      <c r="AL5" s="6"/>
      <c r="AM5" s="6"/>
      <c r="AN5" s="6"/>
      <c r="AO5" s="6"/>
    </row>
    <row r="6" spans="1:41" s="4" customFormat="1" ht="39" x14ac:dyDescent="0.25">
      <c r="A6" s="26" t="str">
        <f>VLOOKUP(Tableau2[[#This Row],[Fournisseur]],Tableau__10.231.117.20_Eaton_ENT_SUPPLIER_MASTER[[SUPPLIER_NAME]:[HOME_PAGE]],2,FALSE)</f>
        <v>PO123371</v>
      </c>
      <c r="B6" s="19">
        <v>389</v>
      </c>
      <c r="C6" s="19" t="s">
        <v>233</v>
      </c>
      <c r="D6" s="19" t="s">
        <v>38</v>
      </c>
      <c r="E6" s="19" t="s">
        <v>234</v>
      </c>
      <c r="F6" s="20" t="s">
        <v>232</v>
      </c>
      <c r="G6" s="20">
        <v>10</v>
      </c>
      <c r="H6" s="22">
        <v>42914.250029664348</v>
      </c>
      <c r="I6" s="44">
        <v>11.7</v>
      </c>
      <c r="J6" s="45">
        <v>117</v>
      </c>
      <c r="K6" s="56"/>
      <c r="L6" s="30"/>
      <c r="M6" s="33" t="s">
        <v>119</v>
      </c>
      <c r="N6" s="32" t="s">
        <v>38</v>
      </c>
      <c r="O6" s="32" t="s">
        <v>120</v>
      </c>
      <c r="P6"/>
      <c r="Q6"/>
      <c r="R6"/>
      <c r="S6"/>
      <c r="T6"/>
      <c r="U6"/>
      <c r="V6" s="30"/>
      <c r="W6" s="30"/>
      <c r="X6" s="30"/>
      <c r="Y6" s="30"/>
      <c r="Z6" s="30"/>
      <c r="AA6" s="30"/>
      <c r="AB6" s="30"/>
      <c r="AC6" s="3"/>
      <c r="AD6" s="3"/>
      <c r="AE6" s="3"/>
      <c r="AF6" s="3"/>
      <c r="AG6" s="3"/>
      <c r="AH6" s="3"/>
      <c r="AI6" s="3"/>
      <c r="AJ6" s="3"/>
      <c r="AK6" s="3"/>
      <c r="AL6" s="6"/>
      <c r="AM6" s="6"/>
      <c r="AN6" s="6"/>
      <c r="AO6" s="6"/>
    </row>
    <row r="7" spans="1:41" s="4" customFormat="1" ht="19.5" x14ac:dyDescent="0.3">
      <c r="A7" s="26" t="str">
        <f>VLOOKUP(Tableau2[[#This Row],[Fournisseur]],Tableau__10.231.117.20_Eaton_ENT_SUPPLIER_MASTER[[SUPPLIER_NAME]:[HOME_PAGE]],2,FALSE)</f>
        <v>PO123371</v>
      </c>
      <c r="B7" s="19">
        <v>387</v>
      </c>
      <c r="C7" s="19" t="s">
        <v>227</v>
      </c>
      <c r="D7" s="19" t="s">
        <v>38</v>
      </c>
      <c r="E7" s="19" t="s">
        <v>228</v>
      </c>
      <c r="F7" s="20" t="s">
        <v>226</v>
      </c>
      <c r="G7" s="20">
        <v>3</v>
      </c>
      <c r="H7" s="22">
        <v>42914.250029479168</v>
      </c>
      <c r="I7" s="44">
        <v>67.2</v>
      </c>
      <c r="J7" s="45">
        <v>201.6</v>
      </c>
      <c r="K7" s="56"/>
      <c r="L7" s="30"/>
      <c r="M7" s="48">
        <v>42914.250034722223</v>
      </c>
      <c r="N7" s="49">
        <v>467.76</v>
      </c>
      <c r="O7" s="50">
        <v>467.76</v>
      </c>
      <c r="P7"/>
      <c r="Q7"/>
      <c r="R7"/>
      <c r="S7"/>
      <c r="T7"/>
      <c r="U7"/>
      <c r="V7" s="30"/>
      <c r="W7" s="30"/>
      <c r="X7" s="30"/>
      <c r="Y7" s="30"/>
      <c r="Z7" s="30"/>
      <c r="AA7" s="30"/>
      <c r="AB7" s="30"/>
      <c r="AC7" s="3"/>
      <c r="AD7" s="3"/>
      <c r="AE7" s="3"/>
      <c r="AF7" s="3"/>
      <c r="AG7" s="3"/>
      <c r="AH7" s="3"/>
      <c r="AI7" s="3"/>
      <c r="AJ7" s="3"/>
      <c r="AK7" s="3"/>
      <c r="AL7" s="6"/>
      <c r="AM7" s="6"/>
      <c r="AN7" s="6"/>
      <c r="AO7" s="6"/>
    </row>
    <row r="8" spans="1:41" s="4" customFormat="1" ht="19.5" x14ac:dyDescent="0.25">
      <c r="A8" s="26" t="e">
        <f>VLOOKUP(Tableau2[[#This Row],[Fournisseur]],Tableau__10.231.117.20_Eaton_ENT_SUPPLIER_MASTER[[SUPPLIER_NAME]:[HOME_PAGE]],2,FALSE)</f>
        <v>#N/A</v>
      </c>
      <c r="B8" s="19"/>
      <c r="C8" s="19"/>
      <c r="D8" s="19"/>
      <c r="E8" s="19"/>
      <c r="F8" s="20"/>
      <c r="G8" s="20"/>
      <c r="H8" s="22"/>
      <c r="I8" s="44"/>
      <c r="J8" s="45"/>
      <c r="K8" s="56"/>
      <c r="L8" s="30"/>
      <c r="M8" s="7" t="s">
        <v>120</v>
      </c>
      <c r="N8" s="43">
        <v>467.76</v>
      </c>
      <c r="O8" s="34">
        <v>467.76</v>
      </c>
      <c r="P8"/>
      <c r="Q8"/>
      <c r="R8"/>
      <c r="S8"/>
      <c r="T8"/>
      <c r="U8"/>
      <c r="V8" s="30"/>
      <c r="W8" s="30"/>
      <c r="X8" s="30"/>
      <c r="Y8" s="30"/>
      <c r="Z8" s="30"/>
      <c r="AA8" s="30"/>
      <c r="AB8" s="30"/>
      <c r="AC8" s="3"/>
      <c r="AD8" s="3"/>
      <c r="AE8" s="3"/>
      <c r="AF8" s="3"/>
      <c r="AG8" s="3"/>
      <c r="AH8" s="3"/>
      <c r="AI8" s="3"/>
      <c r="AJ8" s="3"/>
      <c r="AK8" s="3"/>
      <c r="AL8" s="6"/>
      <c r="AM8" s="6"/>
      <c r="AN8" s="6"/>
      <c r="AO8" s="6"/>
    </row>
    <row r="9" spans="1:41" s="4" customFormat="1" ht="19.5" x14ac:dyDescent="0.3">
      <c r="A9" s="26" t="e">
        <f>VLOOKUP(Tableau2[[#This Row],[Fournisseur]],Tableau__10.231.117.20_Eaton_ENT_SUPPLIER_MASTER[[SUPPLIER_NAME]:[HOME_PAGE]],2,FALSE)</f>
        <v>#N/A</v>
      </c>
      <c r="B9" s="19"/>
      <c r="C9" s="19"/>
      <c r="D9" s="19"/>
      <c r="E9" s="19"/>
      <c r="F9" s="20"/>
      <c r="G9" s="20"/>
      <c r="H9" s="22"/>
      <c r="I9" s="44"/>
      <c r="J9" s="45"/>
      <c r="K9" s="56"/>
      <c r="L9" s="30"/>
      <c r="M9"/>
      <c r="N9"/>
      <c r="O9"/>
      <c r="P9"/>
      <c r="Q9"/>
      <c r="R9"/>
      <c r="S9"/>
      <c r="T9"/>
      <c r="U9"/>
      <c r="V9" s="30"/>
      <c r="W9" s="30"/>
      <c r="X9" s="30"/>
      <c r="Y9" s="30"/>
      <c r="Z9" s="30"/>
      <c r="AA9" s="30"/>
      <c r="AB9" s="30"/>
      <c r="AC9" s="3"/>
      <c r="AD9" s="3"/>
      <c r="AE9" s="3"/>
      <c r="AF9" s="3"/>
      <c r="AG9" s="3"/>
      <c r="AH9" s="3"/>
      <c r="AI9" s="3"/>
      <c r="AJ9" s="3"/>
      <c r="AK9" s="3"/>
      <c r="AL9" s="6"/>
      <c r="AM9" s="6"/>
      <c r="AN9" s="6"/>
      <c r="AO9" s="6"/>
    </row>
    <row r="10" spans="1:41" s="4" customFormat="1" ht="19.5" x14ac:dyDescent="0.3">
      <c r="A10" s="26" t="e">
        <f>VLOOKUP(Tableau2[[#This Row],[Fournisseur]],Tableau__10.231.117.20_Eaton_ENT_SUPPLIER_MASTER[[SUPPLIER_NAME]:[HOME_PAGE]],2,FALSE)</f>
        <v>#N/A</v>
      </c>
      <c r="B10" s="19"/>
      <c r="C10" s="19"/>
      <c r="D10" s="19"/>
      <c r="E10" s="19"/>
      <c r="F10" s="20"/>
      <c r="G10" s="20"/>
      <c r="H10" s="22"/>
      <c r="I10" s="44"/>
      <c r="J10" s="45"/>
      <c r="K10" s="56"/>
      <c r="L10" s="30"/>
      <c r="M10"/>
      <c r="N10"/>
      <c r="O10"/>
      <c r="P10"/>
      <c r="Q10"/>
      <c r="R10"/>
      <c r="S10"/>
      <c r="T10"/>
      <c r="U10"/>
      <c r="V10" s="30"/>
      <c r="W10" s="30"/>
      <c r="X10" s="30"/>
      <c r="Y10" s="30"/>
      <c r="Z10" s="30"/>
      <c r="AA10" s="30"/>
      <c r="AB10" s="30"/>
      <c r="AC10" s="3"/>
      <c r="AD10" s="3"/>
      <c r="AE10" s="3"/>
      <c r="AF10" s="3"/>
      <c r="AG10" s="3"/>
      <c r="AH10" s="3"/>
      <c r="AI10" s="3"/>
      <c r="AJ10" s="3"/>
      <c r="AK10" s="3"/>
      <c r="AL10" s="6"/>
      <c r="AM10" s="6"/>
      <c r="AN10" s="6"/>
      <c r="AO10" s="6"/>
    </row>
    <row r="11" spans="1:41" s="4" customFormat="1" ht="19.5" x14ac:dyDescent="0.3">
      <c r="A11" s="26" t="e">
        <f>VLOOKUP(Tableau2[[#This Row],[Fournisseur]],Tableau__10.231.117.20_Eaton_ENT_SUPPLIER_MASTER[[SUPPLIER_NAME]:[HOME_PAGE]],2,FALSE)</f>
        <v>#N/A</v>
      </c>
      <c r="B11" s="19"/>
      <c r="C11" s="19"/>
      <c r="D11" s="19"/>
      <c r="E11" s="19"/>
      <c r="F11" s="20"/>
      <c r="G11" s="20"/>
      <c r="H11" s="22"/>
      <c r="I11" s="44"/>
      <c r="J11" s="45"/>
      <c r="K11" s="56"/>
      <c r="L11" s="30"/>
      <c r="M11"/>
      <c r="N11"/>
      <c r="O11"/>
      <c r="P11"/>
      <c r="Q11"/>
      <c r="R11"/>
      <c r="S11"/>
      <c r="T11"/>
      <c r="U11"/>
      <c r="V11" s="30"/>
      <c r="W11" s="30"/>
      <c r="X11" s="30"/>
      <c r="Y11" s="30"/>
      <c r="Z11" s="30"/>
      <c r="AA11" s="30"/>
      <c r="AB11" s="30"/>
      <c r="AC11" s="3"/>
      <c r="AD11" s="3"/>
      <c r="AE11" s="3"/>
      <c r="AF11" s="3"/>
      <c r="AG11" s="3"/>
      <c r="AH11" s="3"/>
      <c r="AI11" s="3"/>
      <c r="AJ11" s="3"/>
      <c r="AK11" s="3"/>
      <c r="AL11" s="6"/>
      <c r="AM11" s="6"/>
      <c r="AN11" s="6"/>
      <c r="AO11" s="6"/>
    </row>
    <row r="12" spans="1:41" s="4" customFormat="1" ht="19.5" x14ac:dyDescent="0.3">
      <c r="A12" s="26" t="e">
        <f>VLOOKUP(Tableau2[[#This Row],[Fournisseur]],Tableau__10.231.117.20_Eaton_ENT_SUPPLIER_MASTER[[SUPPLIER_NAME]:[HOME_PAGE]],2,FALSE)</f>
        <v>#N/A</v>
      </c>
      <c r="B12" s="19"/>
      <c r="C12" s="19"/>
      <c r="D12" s="19"/>
      <c r="E12" s="19"/>
      <c r="F12" s="20"/>
      <c r="G12" s="20"/>
      <c r="H12" s="22"/>
      <c r="I12" s="44"/>
      <c r="J12" s="45"/>
      <c r="K12" s="56"/>
      <c r="L12" s="30"/>
      <c r="M12"/>
      <c r="N12"/>
      <c r="O12"/>
      <c r="P12"/>
      <c r="Q12"/>
      <c r="R12"/>
      <c r="S12"/>
      <c r="T12"/>
      <c r="U12"/>
      <c r="V12" s="30"/>
      <c r="W12" s="30"/>
      <c r="X12" s="30"/>
      <c r="Y12" s="30"/>
      <c r="Z12" s="30"/>
      <c r="AA12" s="30"/>
      <c r="AB12" s="30"/>
      <c r="AC12" s="3"/>
      <c r="AD12" s="3"/>
      <c r="AE12" s="3"/>
      <c r="AF12" s="3"/>
      <c r="AG12" s="3"/>
      <c r="AH12" s="3"/>
      <c r="AI12" s="3"/>
      <c r="AJ12" s="3"/>
      <c r="AK12" s="3"/>
      <c r="AL12" s="6"/>
      <c r="AM12" s="6"/>
      <c r="AN12" s="6"/>
      <c r="AO12" s="6"/>
    </row>
    <row r="13" spans="1:41" s="4" customFormat="1" ht="19.5" x14ac:dyDescent="0.3">
      <c r="A13" s="26" t="e">
        <f>VLOOKUP(Tableau2[[#This Row],[Fournisseur]],Tableau__10.231.117.20_Eaton_ENT_SUPPLIER_MASTER[[SUPPLIER_NAME]:[HOME_PAGE]],2,FALSE)</f>
        <v>#N/A</v>
      </c>
      <c r="B13" s="19"/>
      <c r="C13" s="19"/>
      <c r="D13" s="19"/>
      <c r="E13" s="19"/>
      <c r="F13" s="20"/>
      <c r="G13" s="20"/>
      <c r="H13" s="22"/>
      <c r="I13" s="44"/>
      <c r="J13" s="45"/>
      <c r="K13" s="56"/>
      <c r="L13" s="30"/>
      <c r="M13"/>
      <c r="N13"/>
      <c r="O13"/>
      <c r="P13"/>
      <c r="Q13"/>
      <c r="R13"/>
      <c r="S13"/>
      <c r="T13"/>
      <c r="U13"/>
      <c r="V13" s="30"/>
      <c r="W13" s="30"/>
      <c r="X13" s="30"/>
      <c r="Y13" s="30"/>
      <c r="Z13" s="30"/>
      <c r="AA13" s="30"/>
      <c r="AB13" s="30"/>
      <c r="AC13" s="3"/>
      <c r="AD13" s="3"/>
      <c r="AE13" s="3"/>
      <c r="AF13" s="3"/>
      <c r="AG13" s="3"/>
      <c r="AH13" s="3"/>
      <c r="AI13" s="3"/>
      <c r="AJ13" s="3"/>
      <c r="AK13" s="3"/>
      <c r="AL13" s="6"/>
      <c r="AM13" s="6"/>
      <c r="AN13" s="6"/>
      <c r="AO13" s="6"/>
    </row>
    <row r="14" spans="1:41" s="4" customFormat="1" ht="19.5" x14ac:dyDescent="0.3">
      <c r="A14" s="26" t="e">
        <f>VLOOKUP(Tableau2[[#This Row],[Fournisseur]],Tableau__10.231.117.20_Eaton_ENT_SUPPLIER_MASTER[[SUPPLIER_NAME]:[HOME_PAGE]],2,FALSE)</f>
        <v>#N/A</v>
      </c>
      <c r="B14" s="19"/>
      <c r="C14" s="19"/>
      <c r="D14" s="19"/>
      <c r="E14" s="19"/>
      <c r="F14" s="20"/>
      <c r="G14" s="20"/>
      <c r="H14" s="22"/>
      <c r="I14" s="44"/>
      <c r="J14" s="45"/>
      <c r="K14" s="56"/>
      <c r="L14" s="30"/>
      <c r="M14"/>
      <c r="N14"/>
      <c r="O14"/>
      <c r="P14"/>
      <c r="Q14"/>
      <c r="R14"/>
      <c r="S14"/>
      <c r="T14"/>
      <c r="U14"/>
      <c r="V14" s="30"/>
      <c r="W14" s="30"/>
      <c r="X14" s="30"/>
      <c r="Y14" s="30"/>
      <c r="Z14" s="30"/>
      <c r="AA14" s="30"/>
      <c r="AB14" s="30"/>
      <c r="AC14" s="3"/>
      <c r="AD14" s="3"/>
      <c r="AE14" s="3"/>
      <c r="AF14" s="3"/>
      <c r="AG14" s="3"/>
      <c r="AH14" s="3"/>
      <c r="AI14" s="3"/>
      <c r="AJ14" s="3"/>
      <c r="AK14" s="3"/>
      <c r="AL14" s="6"/>
      <c r="AM14" s="6"/>
      <c r="AN14" s="6"/>
      <c r="AO14" s="6"/>
    </row>
    <row r="15" spans="1:41" s="4" customFormat="1" ht="19.5" x14ac:dyDescent="0.3">
      <c r="A15" s="26" t="e">
        <f>VLOOKUP(Tableau2[[#This Row],[Fournisseur]],Tableau__10.231.117.20_Eaton_ENT_SUPPLIER_MASTER[[SUPPLIER_NAME]:[HOME_PAGE]],2,FALSE)</f>
        <v>#N/A</v>
      </c>
      <c r="B15" s="19"/>
      <c r="C15" s="19"/>
      <c r="D15" s="19"/>
      <c r="E15" s="19"/>
      <c r="F15" s="20"/>
      <c r="G15" s="20"/>
      <c r="H15" s="22"/>
      <c r="I15" s="44"/>
      <c r="J15" s="45"/>
      <c r="K15" s="56"/>
      <c r="L15" s="30"/>
      <c r="M15"/>
      <c r="N15"/>
      <c r="O15"/>
      <c r="P15"/>
      <c r="Q15"/>
      <c r="R15"/>
      <c r="S15"/>
      <c r="T15"/>
      <c r="U15"/>
      <c r="V15" s="30"/>
      <c r="W15" s="30"/>
      <c r="X15" s="30"/>
      <c r="Y15" s="30"/>
      <c r="Z15" s="30"/>
      <c r="AA15" s="30"/>
      <c r="AB15" s="30"/>
      <c r="AC15" s="3"/>
      <c r="AD15" s="3"/>
      <c r="AE15" s="3"/>
      <c r="AF15" s="3"/>
      <c r="AG15" s="3"/>
      <c r="AH15" s="3"/>
      <c r="AI15" s="3"/>
      <c r="AJ15" s="3"/>
      <c r="AK15" s="3"/>
      <c r="AL15" s="6"/>
      <c r="AM15" s="6"/>
      <c r="AN15" s="6"/>
      <c r="AO15" s="6"/>
    </row>
    <row r="16" spans="1:41" s="4" customFormat="1" ht="19.5" x14ac:dyDescent="0.3">
      <c r="A16" s="26" t="e">
        <f>VLOOKUP(Tableau2[[#This Row],[Fournisseur]],Tableau__10.231.117.20_Eaton_ENT_SUPPLIER_MASTER[[SUPPLIER_NAME]:[HOME_PAGE]],2,FALSE)</f>
        <v>#N/A</v>
      </c>
      <c r="B16" s="19"/>
      <c r="C16" s="19"/>
      <c r="D16" s="19"/>
      <c r="E16" s="19"/>
      <c r="F16" s="20"/>
      <c r="G16" s="20"/>
      <c r="H16" s="22"/>
      <c r="I16" s="44"/>
      <c r="J16" s="45"/>
      <c r="K16" s="56"/>
      <c r="L16" s="30"/>
      <c r="M16"/>
      <c r="N16"/>
      <c r="O16"/>
      <c r="P16"/>
      <c r="Q16"/>
      <c r="R16"/>
      <c r="S16"/>
      <c r="T16"/>
      <c r="U16"/>
      <c r="V16" s="30"/>
      <c r="W16" s="30"/>
      <c r="X16" s="30"/>
      <c r="Y16" s="30"/>
      <c r="Z16" s="30"/>
      <c r="AA16" s="30"/>
      <c r="AB16" s="30"/>
      <c r="AC16" s="3"/>
      <c r="AD16" s="3"/>
      <c r="AE16" s="3"/>
      <c r="AF16" s="3"/>
      <c r="AG16" s="3"/>
      <c r="AH16" s="3"/>
      <c r="AI16" s="3"/>
      <c r="AJ16" s="3"/>
      <c r="AK16" s="3"/>
      <c r="AL16" s="6"/>
      <c r="AM16" s="6"/>
      <c r="AN16" s="6"/>
      <c r="AO16" s="6"/>
    </row>
    <row r="17" spans="1:41" s="4" customFormat="1" ht="19.5" x14ac:dyDescent="0.3">
      <c r="A17" s="26" t="e">
        <f>VLOOKUP(Tableau2[[#This Row],[Fournisseur]],Tableau__10.231.117.20_Eaton_ENT_SUPPLIER_MASTER[[SUPPLIER_NAME]:[HOME_PAGE]],2,FALSE)</f>
        <v>#N/A</v>
      </c>
      <c r="B17" s="19"/>
      <c r="C17" s="19"/>
      <c r="D17" s="19"/>
      <c r="E17" s="19"/>
      <c r="F17" s="20"/>
      <c r="G17" s="20"/>
      <c r="H17" s="22"/>
      <c r="I17" s="44"/>
      <c r="J17" s="45"/>
      <c r="K17" s="56"/>
      <c r="L17" s="30"/>
      <c r="M17"/>
      <c r="N17"/>
      <c r="O17"/>
      <c r="P17"/>
      <c r="Q17"/>
      <c r="R17"/>
      <c r="S17"/>
      <c r="T17"/>
      <c r="U17" s="30"/>
      <c r="V17" s="30"/>
      <c r="W17" s="30"/>
      <c r="X17" s="30"/>
      <c r="Y17" s="30"/>
      <c r="Z17" s="30"/>
      <c r="AA17" s="30"/>
      <c r="AB17" s="30"/>
      <c r="AC17" s="3"/>
      <c r="AD17" s="3"/>
      <c r="AE17" s="3"/>
      <c r="AF17" s="3"/>
      <c r="AG17" s="3"/>
      <c r="AH17" s="3"/>
      <c r="AI17" s="3"/>
      <c r="AJ17" s="3"/>
      <c r="AK17" s="3"/>
      <c r="AL17" s="6"/>
      <c r="AM17" s="6"/>
      <c r="AN17" s="6"/>
      <c r="AO17" s="6"/>
    </row>
    <row r="18" spans="1:41" s="4" customFormat="1" ht="19.5" x14ac:dyDescent="0.3">
      <c r="A18" s="26" t="e">
        <f>VLOOKUP(Tableau2[[#This Row],[Fournisseur]],Tableau__10.231.117.20_Eaton_ENT_SUPPLIER_MASTER[[SUPPLIER_NAME]:[HOME_PAGE]],2,FALSE)</f>
        <v>#N/A</v>
      </c>
      <c r="B18" s="19"/>
      <c r="C18" s="19"/>
      <c r="D18" s="19"/>
      <c r="E18" s="19"/>
      <c r="F18" s="20"/>
      <c r="G18" s="20"/>
      <c r="H18" s="22"/>
      <c r="I18" s="44"/>
      <c r="J18" s="45"/>
      <c r="K18" s="56"/>
      <c r="L18" s="30"/>
      <c r="M18"/>
      <c r="N18"/>
      <c r="O18"/>
      <c r="P18"/>
      <c r="Q18"/>
      <c r="R18"/>
      <c r="S18"/>
      <c r="T18"/>
      <c r="U18" s="30"/>
      <c r="V18" s="30"/>
      <c r="W18" s="30"/>
      <c r="X18" s="30"/>
      <c r="Y18" s="30"/>
      <c r="Z18" s="30"/>
      <c r="AA18" s="30"/>
      <c r="AB18" s="30"/>
      <c r="AC18" s="3"/>
      <c r="AD18" s="3"/>
      <c r="AE18" s="3"/>
      <c r="AF18" s="3"/>
      <c r="AG18" s="3"/>
      <c r="AH18" s="3"/>
      <c r="AI18" s="3"/>
      <c r="AJ18" s="3"/>
      <c r="AK18" s="3"/>
      <c r="AL18" s="6"/>
      <c r="AM18" s="6"/>
      <c r="AN18" s="6"/>
      <c r="AO18" s="6"/>
    </row>
    <row r="19" spans="1:41" s="4" customFormat="1" ht="19.5" x14ac:dyDescent="0.3">
      <c r="A19" s="26" t="e">
        <f>VLOOKUP(Tableau2[[#This Row],[Fournisseur]],Tableau__10.231.117.20_Eaton_ENT_SUPPLIER_MASTER[[SUPPLIER_NAME]:[HOME_PAGE]],2,FALSE)</f>
        <v>#N/A</v>
      </c>
      <c r="B19" s="19"/>
      <c r="C19" s="19"/>
      <c r="D19" s="19"/>
      <c r="E19" s="19"/>
      <c r="F19" s="20"/>
      <c r="G19" s="20"/>
      <c r="H19" s="22"/>
      <c r="I19" s="44"/>
      <c r="J19" s="45"/>
      <c r="K19" s="56"/>
      <c r="L19" s="30"/>
      <c r="M19"/>
      <c r="N19"/>
      <c r="O19"/>
      <c r="P19"/>
      <c r="Q19"/>
      <c r="R19"/>
      <c r="S19"/>
      <c r="T19"/>
      <c r="U19" s="30"/>
      <c r="V19" s="3"/>
      <c r="W19" s="3"/>
      <c r="X19" s="3"/>
      <c r="Y19" s="3"/>
      <c r="Z19" s="3"/>
      <c r="AA19" s="3"/>
      <c r="AB19" s="3"/>
      <c r="AC19" s="3"/>
      <c r="AD19" s="3"/>
      <c r="AE19" s="3"/>
      <c r="AF19" s="3"/>
      <c r="AG19" s="3"/>
      <c r="AH19" s="3"/>
      <c r="AI19" s="3"/>
      <c r="AJ19" s="3"/>
      <c r="AK19" s="3"/>
      <c r="AL19" s="6"/>
      <c r="AM19" s="6"/>
      <c r="AN19" s="6"/>
      <c r="AO19" s="6"/>
    </row>
    <row r="20" spans="1:41" s="4" customFormat="1" ht="19.5" x14ac:dyDescent="0.3">
      <c r="A20" s="26" t="e">
        <f>VLOOKUP(Tableau2[[#This Row],[Fournisseur]],Tableau__10.231.117.20_Eaton_ENT_SUPPLIER_MASTER[[SUPPLIER_NAME]:[HOME_PAGE]],2,FALSE)</f>
        <v>#N/A</v>
      </c>
      <c r="B20" s="19"/>
      <c r="C20" s="19"/>
      <c r="D20" s="19"/>
      <c r="E20" s="19"/>
      <c r="F20" s="20"/>
      <c r="G20" s="20"/>
      <c r="H20" s="22"/>
      <c r="I20" s="44"/>
      <c r="J20" s="45"/>
      <c r="K20" s="56"/>
      <c r="L20" s="30"/>
      <c r="M20"/>
      <c r="N20"/>
      <c r="O20"/>
      <c r="P20"/>
      <c r="Q20"/>
      <c r="R20"/>
      <c r="S20"/>
      <c r="T20"/>
      <c r="U20" s="30"/>
      <c r="V20" s="3"/>
      <c r="W20" s="3"/>
      <c r="X20" s="3"/>
      <c r="Y20" s="3"/>
      <c r="Z20" s="3"/>
      <c r="AA20" s="3"/>
      <c r="AB20" s="3"/>
      <c r="AC20" s="3"/>
      <c r="AD20" s="3"/>
      <c r="AE20" s="3"/>
      <c r="AF20" s="3"/>
      <c r="AG20" s="3"/>
      <c r="AH20" s="3"/>
      <c r="AI20" s="3"/>
      <c r="AJ20" s="3"/>
      <c r="AK20" s="3"/>
      <c r="AL20" s="6"/>
      <c r="AM20" s="6"/>
      <c r="AN20" s="6"/>
      <c r="AO20" s="6"/>
    </row>
    <row r="21" spans="1:41" s="4" customFormat="1" ht="19.5" x14ac:dyDescent="0.3">
      <c r="A21" s="26" t="e">
        <f>VLOOKUP(Tableau2[[#This Row],[Fournisseur]],Tableau__10.231.117.20_Eaton_ENT_SUPPLIER_MASTER[[SUPPLIER_NAME]:[HOME_PAGE]],2,FALSE)</f>
        <v>#N/A</v>
      </c>
      <c r="B21" s="19"/>
      <c r="C21" s="19"/>
      <c r="D21" s="19"/>
      <c r="E21" s="19"/>
      <c r="F21" s="20"/>
      <c r="G21" s="20"/>
      <c r="H21" s="22"/>
      <c r="I21" s="44"/>
      <c r="J21" s="45"/>
      <c r="K21" s="56"/>
      <c r="L21" s="30"/>
      <c r="M21"/>
      <c r="N21"/>
      <c r="O21"/>
      <c r="P21"/>
      <c r="Q21"/>
      <c r="R21"/>
      <c r="S21"/>
      <c r="T21"/>
      <c r="U21" s="3"/>
      <c r="V21" s="3"/>
      <c r="W21" s="3"/>
      <c r="X21" s="3"/>
      <c r="Y21" s="3"/>
      <c r="Z21" s="3"/>
      <c r="AA21" s="3"/>
      <c r="AB21" s="3"/>
      <c r="AC21" s="3"/>
      <c r="AD21" s="3"/>
      <c r="AE21" s="3"/>
      <c r="AF21" s="3"/>
      <c r="AG21" s="3"/>
      <c r="AH21" s="3"/>
      <c r="AI21" s="3"/>
      <c r="AJ21" s="3"/>
      <c r="AK21" s="3"/>
      <c r="AL21" s="6"/>
      <c r="AM21" s="6"/>
      <c r="AN21" s="6"/>
      <c r="AO21" s="6"/>
    </row>
    <row r="22" spans="1:41" s="4" customFormat="1" ht="19.5" x14ac:dyDescent="0.3">
      <c r="A22" s="26" t="e">
        <f>VLOOKUP(Tableau2[[#This Row],[Fournisseur]],Tableau__10.231.117.20_Eaton_ENT_SUPPLIER_MASTER[[SUPPLIER_NAME]:[HOME_PAGE]],2,FALSE)</f>
        <v>#N/A</v>
      </c>
      <c r="B22" s="19"/>
      <c r="C22" s="19"/>
      <c r="D22" s="19"/>
      <c r="E22" s="19"/>
      <c r="F22" s="20"/>
      <c r="G22" s="20"/>
      <c r="H22" s="22"/>
      <c r="I22" s="44"/>
      <c r="J22" s="45"/>
      <c r="K22" s="56"/>
      <c r="L22" s="67"/>
      <c r="M22"/>
      <c r="N22"/>
      <c r="O22"/>
      <c r="P22"/>
      <c r="Q22"/>
      <c r="R22"/>
      <c r="S22"/>
      <c r="T22"/>
      <c r="U22" s="3"/>
      <c r="V22" s="3"/>
      <c r="W22" s="3"/>
      <c r="X22" s="3"/>
      <c r="Y22" s="3"/>
      <c r="Z22" s="3"/>
      <c r="AA22" s="3"/>
      <c r="AB22" s="3"/>
      <c r="AC22" s="3"/>
      <c r="AD22" s="3"/>
      <c r="AE22" s="3"/>
      <c r="AF22" s="3"/>
      <c r="AG22" s="3"/>
      <c r="AH22" s="3"/>
      <c r="AI22" s="3"/>
      <c r="AJ22" s="3"/>
      <c r="AK22" s="3"/>
      <c r="AL22" s="6"/>
      <c r="AM22" s="6"/>
      <c r="AN22" s="6"/>
      <c r="AO22" s="6"/>
    </row>
    <row r="23" spans="1:41" s="4" customFormat="1" ht="19.5" x14ac:dyDescent="0.3">
      <c r="A23" s="26" t="e">
        <f>VLOOKUP(Tableau2[[#This Row],[Fournisseur]],Tableau__10.231.117.20_Eaton_ENT_SUPPLIER_MASTER[[SUPPLIER_NAME]:[HOME_PAGE]],2,FALSE)</f>
        <v>#N/A</v>
      </c>
      <c r="B23" s="19"/>
      <c r="C23" s="19"/>
      <c r="D23" s="19"/>
      <c r="E23" s="19"/>
      <c r="F23" s="20"/>
      <c r="G23" s="20"/>
      <c r="H23" s="22"/>
      <c r="I23" s="44"/>
      <c r="J23" s="45"/>
      <c r="K23" s="56"/>
      <c r="L23" s="67"/>
      <c r="M23"/>
      <c r="N23"/>
      <c r="O23"/>
      <c r="P23"/>
      <c r="Q23"/>
      <c r="R23"/>
      <c r="S23"/>
      <c r="T23"/>
      <c r="AL23" s="6"/>
      <c r="AM23" s="6"/>
      <c r="AN23" s="6"/>
      <c r="AO23" s="6"/>
    </row>
    <row r="24" spans="1:41" s="4" customFormat="1" ht="19.5" x14ac:dyDescent="0.3">
      <c r="A24" s="26" t="e">
        <f>VLOOKUP(Tableau2[[#This Row],[Fournisseur]],Tableau__10.231.117.20_Eaton_ENT_SUPPLIER_MASTER[[SUPPLIER_NAME]:[HOME_PAGE]],2,FALSE)</f>
        <v>#N/A</v>
      </c>
      <c r="B24" s="19"/>
      <c r="C24" s="19"/>
      <c r="D24" s="19"/>
      <c r="E24" s="19"/>
      <c r="F24" s="20"/>
      <c r="G24" s="20"/>
      <c r="H24" s="22"/>
      <c r="I24" s="44"/>
      <c r="J24" s="45"/>
      <c r="K24" s="56"/>
      <c r="L24" s="68"/>
      <c r="M24"/>
      <c r="N24"/>
      <c r="O24"/>
      <c r="P24"/>
      <c r="Q24"/>
      <c r="R24"/>
      <c r="S24"/>
      <c r="T24"/>
    </row>
    <row r="25" spans="1:41" s="4" customFormat="1" ht="19.5" x14ac:dyDescent="0.3">
      <c r="A25" s="26" t="e">
        <f>VLOOKUP(Tableau2[[#This Row],[Fournisseur]],Tableau__10.231.117.20_Eaton_ENT_SUPPLIER_MASTER[[SUPPLIER_NAME]:[HOME_PAGE]],2,FALSE)</f>
        <v>#N/A</v>
      </c>
      <c r="B25" s="19"/>
      <c r="C25" s="19"/>
      <c r="D25" s="19"/>
      <c r="E25" s="19"/>
      <c r="F25" s="20"/>
      <c r="G25" s="20"/>
      <c r="H25" s="22"/>
      <c r="I25" s="44"/>
      <c r="J25" s="45"/>
      <c r="K25" s="56"/>
      <c r="L25" s="68"/>
      <c r="M25"/>
      <c r="N25"/>
      <c r="O25"/>
      <c r="P25"/>
      <c r="Q25"/>
      <c r="R25"/>
      <c r="S25"/>
      <c r="T25"/>
    </row>
    <row r="26" spans="1:41" s="4" customFormat="1" ht="19.5" x14ac:dyDescent="0.25">
      <c r="A26" s="26" t="e">
        <f>VLOOKUP(Tableau2[[#This Row],[Fournisseur]],Tableau__10.231.117.20_Eaton_ENT_SUPPLIER_MASTER[[SUPPLIER_NAME]:[HOME_PAGE]],2,FALSE)</f>
        <v>#N/A</v>
      </c>
      <c r="B26" s="19"/>
      <c r="C26" s="19"/>
      <c r="D26" s="19"/>
      <c r="E26" s="19"/>
      <c r="F26" s="20"/>
      <c r="G26" s="20"/>
      <c r="H26" s="22"/>
      <c r="I26" s="44"/>
      <c r="J26" s="45"/>
      <c r="K26" s="56"/>
      <c r="L26" s="68"/>
      <c r="M26"/>
      <c r="N26"/>
      <c r="O26"/>
      <c r="P26"/>
      <c r="Q26"/>
      <c r="R26"/>
      <c r="S26"/>
      <c r="T26"/>
    </row>
    <row r="27" spans="1:41" s="3" customFormat="1" ht="19.5" x14ac:dyDescent="0.3">
      <c r="A27" s="31" t="e">
        <f>VLOOKUP(Tableau2[[#This Row],[Fournisseur]],Tableau__10.231.117.20_Eaton_ENT_SUPPLIER_MASTER[[SUPPLIER_NAME]:[HOME_PAGE]],2,FALSE)</f>
        <v>#N/A</v>
      </c>
      <c r="B27" s="19"/>
      <c r="C27" s="19"/>
      <c r="D27" s="19"/>
      <c r="E27" s="19"/>
      <c r="F27" s="20"/>
      <c r="G27" s="20"/>
      <c r="H27" s="22"/>
      <c r="I27" s="44"/>
      <c r="J27" s="45"/>
      <c r="K27" s="57"/>
      <c r="L27" s="30"/>
      <c r="M27"/>
      <c r="N27"/>
      <c r="O27"/>
      <c r="P27"/>
      <c r="Q27"/>
      <c r="R27"/>
      <c r="S27"/>
      <c r="T27"/>
      <c r="U27" s="4"/>
      <c r="V27" s="4"/>
      <c r="W27" s="4"/>
      <c r="X27" s="4"/>
      <c r="Y27" s="4"/>
      <c r="Z27" s="4"/>
      <c r="AA27" s="4"/>
      <c r="AB27" s="4"/>
      <c r="AC27" s="4"/>
      <c r="AD27" s="4"/>
      <c r="AE27" s="4"/>
      <c r="AF27" s="4"/>
      <c r="AG27" s="4"/>
      <c r="AH27" s="4"/>
      <c r="AI27" s="4"/>
      <c r="AJ27" s="4"/>
      <c r="AK27" s="4"/>
    </row>
    <row r="28" spans="1:41" s="3" customFormat="1" x14ac:dyDescent="0.25">
      <c r="A28" s="31" t="e">
        <f>VLOOKUP(Tableau2[[#This Row],[Fournisseur]],Tableau__10.231.117.20_Eaton_ENT_SUPPLIER_MASTER[[SUPPLIER_NAME]:[HOME_PAGE]],2,FALSE)</f>
        <v>#N/A</v>
      </c>
      <c r="B28" s="19"/>
      <c r="C28" s="19"/>
      <c r="D28" s="19"/>
      <c r="E28" s="19"/>
      <c r="F28" s="20"/>
      <c r="G28" s="20"/>
      <c r="H28" s="22"/>
      <c r="I28" s="44"/>
      <c r="J28" s="45"/>
      <c r="K28" s="57"/>
      <c r="L28" s="30"/>
      <c r="M28"/>
      <c r="N28"/>
      <c r="O28"/>
      <c r="P28"/>
      <c r="Q28"/>
      <c r="R28"/>
      <c r="S28"/>
      <c r="T28"/>
      <c r="U28" s="4"/>
      <c r="V28" s="4"/>
      <c r="W28" s="4"/>
      <c r="X28" s="4"/>
      <c r="Y28" s="4"/>
      <c r="Z28" s="4"/>
      <c r="AA28" s="4"/>
      <c r="AB28" s="4"/>
      <c r="AC28" s="4"/>
      <c r="AD28" s="4"/>
      <c r="AE28" s="4"/>
      <c r="AF28" s="4"/>
      <c r="AG28" s="4"/>
      <c r="AH28" s="4"/>
      <c r="AI28" s="4"/>
      <c r="AJ28" s="4"/>
      <c r="AK28" s="4"/>
    </row>
    <row r="29" spans="1:41" s="3" customFormat="1" x14ac:dyDescent="0.25">
      <c r="A29" s="31" t="e">
        <f>VLOOKUP(Tableau2[[#This Row],[Fournisseur]],Tableau__10.231.117.20_Eaton_ENT_SUPPLIER_MASTER[[SUPPLIER_NAME]:[HOME_PAGE]],2,FALSE)</f>
        <v>#N/A</v>
      </c>
      <c r="B29" s="19"/>
      <c r="C29" s="19"/>
      <c r="D29" s="19"/>
      <c r="E29" s="19"/>
      <c r="F29" s="20"/>
      <c r="G29" s="20"/>
      <c r="H29" s="22"/>
      <c r="I29" s="44"/>
      <c r="J29" s="45"/>
      <c r="K29" s="57"/>
      <c r="L29" s="30"/>
      <c r="M29"/>
      <c r="N29"/>
      <c r="O29"/>
      <c r="P29"/>
      <c r="Q29"/>
      <c r="R29"/>
      <c r="S29"/>
      <c r="T29"/>
      <c r="U29" s="4"/>
      <c r="V29" s="4"/>
      <c r="W29" s="4"/>
      <c r="X29" s="4"/>
      <c r="Y29" s="4"/>
      <c r="Z29" s="4"/>
      <c r="AA29" s="4"/>
      <c r="AB29" s="4"/>
      <c r="AC29" s="4"/>
      <c r="AD29" s="4"/>
      <c r="AE29" s="4"/>
      <c r="AF29" s="4"/>
      <c r="AG29" s="4"/>
      <c r="AH29" s="4"/>
      <c r="AI29" s="4"/>
      <c r="AJ29" s="4"/>
      <c r="AK29" s="4"/>
    </row>
    <row r="30" spans="1:41" s="3" customFormat="1" ht="19.5" x14ac:dyDescent="0.3">
      <c r="A30" s="31" t="e">
        <f>VLOOKUP(Tableau2[[#This Row],[Fournisseur]],Tableau__10.231.117.20_Eaton_ENT_SUPPLIER_MASTER[[SUPPLIER_NAME]:[HOME_PAGE]],2,FALSE)</f>
        <v>#N/A</v>
      </c>
      <c r="B30" s="19"/>
      <c r="C30" s="19"/>
      <c r="D30" s="19"/>
      <c r="E30" s="19"/>
      <c r="F30" s="20"/>
      <c r="G30" s="20"/>
      <c r="H30" s="22"/>
      <c r="I30" s="44"/>
      <c r="J30" s="45"/>
      <c r="K30" s="57"/>
      <c r="L30" s="30"/>
      <c r="M30"/>
      <c r="N30"/>
      <c r="O30"/>
      <c r="P30"/>
      <c r="Q30"/>
      <c r="R30"/>
      <c r="S30"/>
      <c r="T30"/>
      <c r="U30" s="4"/>
      <c r="V30" s="4"/>
      <c r="W30" s="4"/>
      <c r="X30" s="4"/>
      <c r="Y30" s="4"/>
      <c r="Z30" s="4"/>
      <c r="AA30" s="4"/>
      <c r="AB30" s="4"/>
      <c r="AC30" s="4"/>
      <c r="AD30" s="4"/>
      <c r="AE30" s="4"/>
      <c r="AF30" s="4"/>
      <c r="AG30" s="4"/>
      <c r="AH30" s="4"/>
      <c r="AI30" s="4"/>
      <c r="AJ30" s="4"/>
      <c r="AK30" s="4"/>
    </row>
    <row r="31" spans="1:41" s="3" customFormat="1" ht="19.5" x14ac:dyDescent="0.3">
      <c r="A31" s="31" t="e">
        <f>VLOOKUP(Tableau2[[#This Row],[Fournisseur]],Tableau__10.231.117.20_Eaton_ENT_SUPPLIER_MASTER[[SUPPLIER_NAME]:[HOME_PAGE]],2,FALSE)</f>
        <v>#N/A</v>
      </c>
      <c r="B31" s="19"/>
      <c r="C31" s="19"/>
      <c r="D31" s="19"/>
      <c r="E31" s="19"/>
      <c r="F31" s="20"/>
      <c r="G31" s="20"/>
      <c r="H31" s="22"/>
      <c r="I31" s="44"/>
      <c r="J31" s="45"/>
      <c r="K31" s="57"/>
      <c r="M31"/>
      <c r="N31"/>
      <c r="O31"/>
      <c r="P31"/>
      <c r="Q31"/>
      <c r="R31"/>
      <c r="S31"/>
      <c r="T31"/>
      <c r="U31" s="4"/>
      <c r="V31" s="4"/>
      <c r="W31" s="4"/>
      <c r="X31" s="4"/>
      <c r="Y31" s="4"/>
      <c r="Z31" s="4"/>
      <c r="AA31" s="4"/>
      <c r="AB31" s="4"/>
      <c r="AC31" s="4"/>
      <c r="AD31" s="4"/>
      <c r="AE31" s="4"/>
      <c r="AF31" s="4"/>
      <c r="AG31" s="4"/>
      <c r="AH31" s="4"/>
      <c r="AI31" s="4"/>
      <c r="AJ31" s="4"/>
      <c r="AK31" s="4"/>
    </row>
    <row r="32" spans="1:41" s="3" customFormat="1" ht="19.5" x14ac:dyDescent="0.3">
      <c r="A32" s="31" t="e">
        <f>VLOOKUP(Tableau2[[#This Row],[Fournisseur]],Tableau__10.231.117.20_Eaton_ENT_SUPPLIER_MASTER[[SUPPLIER_NAME]:[HOME_PAGE]],2,FALSE)</f>
        <v>#N/A</v>
      </c>
      <c r="B32" s="19"/>
      <c r="C32" s="19"/>
      <c r="D32" s="19"/>
      <c r="E32" s="19"/>
      <c r="F32" s="20"/>
      <c r="G32" s="20"/>
      <c r="H32" s="22"/>
      <c r="I32" s="44"/>
      <c r="J32" s="45"/>
      <c r="K32" s="57"/>
      <c r="M32"/>
      <c r="N32"/>
      <c r="O32"/>
      <c r="P32"/>
      <c r="Q32"/>
      <c r="R32"/>
      <c r="S32"/>
      <c r="T32"/>
      <c r="U32" s="4"/>
      <c r="V32" s="4"/>
      <c r="W32" s="4"/>
      <c r="X32" s="4"/>
      <c r="Y32" s="4"/>
      <c r="Z32" s="4"/>
      <c r="AA32" s="4"/>
      <c r="AB32" s="4"/>
      <c r="AC32" s="4"/>
      <c r="AD32" s="4"/>
      <c r="AE32" s="4"/>
      <c r="AF32" s="4"/>
      <c r="AG32" s="4"/>
      <c r="AH32" s="4"/>
      <c r="AI32" s="4"/>
      <c r="AJ32" s="4"/>
      <c r="AK32" s="4"/>
    </row>
    <row r="33" spans="1:37" s="3" customFormat="1" ht="19.5" x14ac:dyDescent="0.3">
      <c r="A33" s="31" t="e">
        <f>VLOOKUP(Tableau2[[#This Row],[Fournisseur]],Tableau__10.231.117.20_Eaton_ENT_SUPPLIER_MASTER[[SUPPLIER_NAME]:[HOME_PAGE]],2,FALSE)</f>
        <v>#N/A</v>
      </c>
      <c r="B33" s="19"/>
      <c r="C33" s="19"/>
      <c r="D33" s="19"/>
      <c r="E33" s="19"/>
      <c r="F33" s="20"/>
      <c r="G33" s="20"/>
      <c r="H33" s="22"/>
      <c r="I33" s="44"/>
      <c r="J33" s="45"/>
      <c r="K33" s="57"/>
      <c r="M33"/>
      <c r="N33"/>
      <c r="O33"/>
      <c r="P33"/>
      <c r="Q33"/>
      <c r="R33"/>
      <c r="S33"/>
      <c r="T33"/>
      <c r="U33" s="4"/>
      <c r="V33" s="4"/>
      <c r="W33" s="4"/>
      <c r="X33" s="4"/>
      <c r="Y33" s="4"/>
      <c r="Z33" s="4"/>
      <c r="AA33" s="4"/>
      <c r="AB33" s="4"/>
      <c r="AC33" s="4"/>
      <c r="AD33" s="4"/>
      <c r="AE33" s="4"/>
      <c r="AF33" s="4"/>
      <c r="AG33" s="4"/>
      <c r="AH33" s="4"/>
      <c r="AI33" s="4"/>
      <c r="AJ33" s="4"/>
      <c r="AK33" s="4"/>
    </row>
    <row r="34" spans="1:37" s="3" customFormat="1" ht="19.5" x14ac:dyDescent="0.3">
      <c r="A34" s="31" t="e">
        <f>VLOOKUP(Tableau2[[#This Row],[Fournisseur]],Tableau__10.231.117.20_Eaton_ENT_SUPPLIER_MASTER[[SUPPLIER_NAME]:[HOME_PAGE]],2,FALSE)</f>
        <v>#N/A</v>
      </c>
      <c r="B34" s="19"/>
      <c r="C34" s="19"/>
      <c r="D34" s="19"/>
      <c r="E34" s="19"/>
      <c r="F34" s="20"/>
      <c r="G34" s="20"/>
      <c r="H34" s="22"/>
      <c r="I34" s="44"/>
      <c r="J34" s="45"/>
      <c r="K34" s="57"/>
      <c r="M34"/>
      <c r="N34"/>
      <c r="O34"/>
      <c r="P34"/>
      <c r="Q34"/>
      <c r="R34"/>
      <c r="S34"/>
      <c r="T34"/>
      <c r="U34" s="4"/>
      <c r="V34" s="4"/>
      <c r="W34" s="4"/>
      <c r="X34" s="4"/>
      <c r="Y34" s="4"/>
      <c r="Z34" s="4"/>
      <c r="AA34" s="4"/>
      <c r="AB34" s="4"/>
      <c r="AC34" s="4"/>
      <c r="AD34" s="4"/>
      <c r="AE34" s="4"/>
      <c r="AF34" s="4"/>
      <c r="AG34" s="4"/>
      <c r="AH34" s="4"/>
      <c r="AI34" s="4"/>
      <c r="AJ34" s="4"/>
      <c r="AK34" s="4"/>
    </row>
    <row r="35" spans="1:37" s="3" customFormat="1" x14ac:dyDescent="0.25">
      <c r="A35" s="31" t="e">
        <f>VLOOKUP(Tableau2[[#This Row],[Fournisseur]],Tableau__10.231.117.20_Eaton_ENT_SUPPLIER_MASTER[[SUPPLIER_NAME]:[HOME_PAGE]],2,FALSE)</f>
        <v>#N/A</v>
      </c>
      <c r="B35" s="19"/>
      <c r="C35" s="19"/>
      <c r="D35" s="19"/>
      <c r="E35" s="19"/>
      <c r="F35" s="20"/>
      <c r="G35" s="20"/>
      <c r="H35" s="22"/>
      <c r="I35" s="44"/>
      <c r="J35" s="45"/>
      <c r="K35" s="57"/>
      <c r="M35"/>
      <c r="N35"/>
      <c r="O35"/>
      <c r="P35"/>
      <c r="Q35"/>
      <c r="R35"/>
      <c r="S35"/>
      <c r="T35"/>
      <c r="U35" s="4"/>
      <c r="V35" s="4"/>
      <c r="W35" s="4"/>
      <c r="X35" s="4"/>
      <c r="Y35" s="4"/>
      <c r="Z35" s="4"/>
      <c r="AA35" s="4"/>
      <c r="AB35" s="4"/>
      <c r="AC35" s="4"/>
      <c r="AD35" s="4"/>
      <c r="AE35" s="4"/>
      <c r="AF35" s="4"/>
      <c r="AG35" s="4"/>
      <c r="AH35" s="4"/>
      <c r="AI35" s="4"/>
      <c r="AJ35" s="4"/>
      <c r="AK35" s="4"/>
    </row>
    <row r="36" spans="1:37" s="3" customFormat="1" x14ac:dyDescent="0.25">
      <c r="A36" s="31" t="e">
        <f>VLOOKUP(Tableau2[[#This Row],[Fournisseur]],Tableau__10.231.117.20_Eaton_ENT_SUPPLIER_MASTER[[SUPPLIER_NAME]:[HOME_PAGE]],2,FALSE)</f>
        <v>#N/A</v>
      </c>
      <c r="B36" s="19"/>
      <c r="C36" s="19"/>
      <c r="D36" s="19"/>
      <c r="E36" s="19"/>
      <c r="F36" s="20"/>
      <c r="G36" s="20"/>
      <c r="H36" s="22"/>
      <c r="I36" s="44"/>
      <c r="J36" s="45"/>
      <c r="K36" s="57"/>
      <c r="M36"/>
      <c r="N36"/>
      <c r="O36"/>
      <c r="P36"/>
      <c r="Q36"/>
      <c r="R36"/>
      <c r="S36"/>
      <c r="T36"/>
      <c r="U36" s="4"/>
      <c r="V36" s="4"/>
      <c r="W36" s="4"/>
      <c r="X36" s="4"/>
      <c r="Y36" s="4"/>
      <c r="Z36" s="4"/>
      <c r="AA36" s="4"/>
      <c r="AB36" s="4"/>
      <c r="AC36" s="4"/>
      <c r="AD36" s="4"/>
      <c r="AE36" s="4"/>
      <c r="AF36" s="4"/>
      <c r="AG36" s="4"/>
      <c r="AH36" s="4"/>
      <c r="AI36" s="4"/>
      <c r="AJ36" s="4"/>
      <c r="AK36" s="4"/>
    </row>
    <row r="37" spans="1:37" s="3" customFormat="1" x14ac:dyDescent="0.25">
      <c r="A37" s="31" t="e">
        <f>VLOOKUP(Tableau2[[#This Row],[Fournisseur]],Tableau__10.231.117.20_Eaton_ENT_SUPPLIER_MASTER[[SUPPLIER_NAME]:[HOME_PAGE]],2,FALSE)</f>
        <v>#N/A</v>
      </c>
      <c r="B37" s="19"/>
      <c r="C37" s="19"/>
      <c r="D37" s="19"/>
      <c r="E37" s="19"/>
      <c r="F37" s="20"/>
      <c r="G37" s="20"/>
      <c r="H37" s="22"/>
      <c r="I37" s="44"/>
      <c r="J37" s="45"/>
      <c r="K37" s="58"/>
      <c r="M37"/>
      <c r="N37"/>
      <c r="O37"/>
      <c r="P37"/>
      <c r="Q37"/>
      <c r="R37"/>
      <c r="S37"/>
      <c r="T37"/>
      <c r="U37" s="4"/>
      <c r="V37" s="4"/>
      <c r="W37" s="4"/>
      <c r="X37" s="4"/>
      <c r="Y37" s="4"/>
      <c r="Z37" s="4"/>
      <c r="AA37" s="4"/>
      <c r="AB37" s="4"/>
      <c r="AC37" s="4"/>
      <c r="AD37" s="4"/>
      <c r="AE37" s="4"/>
      <c r="AF37" s="4"/>
      <c r="AG37" s="4"/>
      <c r="AH37" s="4"/>
      <c r="AI37" s="4"/>
      <c r="AJ37" s="4"/>
      <c r="AK37" s="4"/>
    </row>
    <row r="38" spans="1:37" s="3" customFormat="1" ht="30" x14ac:dyDescent="0.4">
      <c r="A38" s="31" t="e">
        <f>VLOOKUP(Tableau2[[#This Row],[Fournisseur]],Tableau__10.231.117.20_Eaton_ENT_SUPPLIER_MASTER[[SUPPLIER_NAME]:[HOME_PAGE]],2,FALSE)</f>
        <v>#N/A</v>
      </c>
      <c r="B38" s="19"/>
      <c r="C38" s="19"/>
      <c r="D38" s="19"/>
      <c r="E38" s="19"/>
      <c r="F38" s="20"/>
      <c r="G38" s="20"/>
      <c r="H38" s="22"/>
      <c r="I38" s="44"/>
      <c r="J38" s="45"/>
      <c r="K38" s="58"/>
      <c r="L38" s="36" t="s">
        <v>178</v>
      </c>
      <c r="M38"/>
      <c r="N38"/>
      <c r="O38"/>
      <c r="P38"/>
      <c r="Q38"/>
      <c r="R38"/>
      <c r="S38"/>
      <c r="T38"/>
      <c r="U38" s="4"/>
      <c r="V38" s="4"/>
      <c r="W38" s="4"/>
      <c r="X38" s="4"/>
      <c r="Y38" s="4"/>
      <c r="Z38" s="4"/>
      <c r="AA38" s="4"/>
      <c r="AB38" s="4"/>
      <c r="AC38" s="4"/>
      <c r="AD38" s="4"/>
      <c r="AE38" s="4"/>
      <c r="AF38" s="4"/>
      <c r="AG38" s="4"/>
      <c r="AH38" s="4"/>
      <c r="AI38" s="4"/>
      <c r="AJ38" s="4"/>
      <c r="AK38" s="4"/>
    </row>
    <row r="39" spans="1:37" s="3" customFormat="1" ht="30" x14ac:dyDescent="0.4">
      <c r="A39" s="31" t="e">
        <f>VLOOKUP(Tableau2[[#This Row],[Fournisseur]],Tableau__10.231.117.20_Eaton_ENT_SUPPLIER_MASTER[[SUPPLIER_NAME]:[HOME_PAGE]],2,FALSE)</f>
        <v>#N/A</v>
      </c>
      <c r="B39" s="19"/>
      <c r="C39" s="19"/>
      <c r="D39" s="19"/>
      <c r="E39" s="19"/>
      <c r="F39" s="20"/>
      <c r="G39" s="20"/>
      <c r="H39" s="22"/>
      <c r="I39" s="44"/>
      <c r="J39" s="45"/>
      <c r="K39" s="58"/>
      <c r="L39" s="35">
        <f>J3/J2</f>
        <v>3.1184E-2</v>
      </c>
      <c r="M39"/>
      <c r="N39"/>
      <c r="O39"/>
      <c r="P39"/>
      <c r="Q39"/>
      <c r="R39"/>
      <c r="S39"/>
      <c r="T39"/>
      <c r="U39" s="4"/>
      <c r="V39" s="4"/>
      <c r="W39" s="4"/>
      <c r="X39" s="4"/>
      <c r="Y39" s="4"/>
      <c r="Z39" s="4"/>
      <c r="AA39" s="4"/>
      <c r="AB39" s="4"/>
      <c r="AC39" s="4"/>
      <c r="AD39" s="4"/>
      <c r="AE39" s="4"/>
      <c r="AF39" s="4"/>
      <c r="AG39" s="4"/>
      <c r="AH39" s="4"/>
      <c r="AI39" s="4"/>
      <c r="AJ39" s="4"/>
      <c r="AK39" s="4"/>
    </row>
    <row r="40" spans="1:37" s="3" customFormat="1" ht="19.5" x14ac:dyDescent="0.3">
      <c r="A40" s="31" t="e">
        <f>VLOOKUP(Tableau2[[#This Row],[Fournisseur]],Tableau__10.231.117.20_Eaton_ENT_SUPPLIER_MASTER[[SUPPLIER_NAME]:[HOME_PAGE]],2,FALSE)</f>
        <v>#N/A</v>
      </c>
      <c r="B40" s="19"/>
      <c r="C40" s="19"/>
      <c r="D40" s="19"/>
      <c r="E40" s="19"/>
      <c r="F40" s="20"/>
      <c r="G40" s="20"/>
      <c r="H40" s="22"/>
      <c r="I40" s="44"/>
      <c r="J40" s="45"/>
      <c r="K40" s="58"/>
      <c r="M40"/>
      <c r="N40"/>
      <c r="O40"/>
      <c r="P40"/>
      <c r="Q40"/>
      <c r="R40"/>
      <c r="S40"/>
      <c r="T40"/>
      <c r="U40" s="4"/>
      <c r="V40" s="4"/>
      <c r="W40" s="4"/>
      <c r="X40" s="4"/>
      <c r="Y40" s="4"/>
      <c r="Z40" s="4"/>
      <c r="AA40" s="4"/>
      <c r="AB40" s="4"/>
      <c r="AC40" s="4"/>
      <c r="AD40" s="4"/>
      <c r="AE40" s="4"/>
      <c r="AF40" s="4"/>
      <c r="AG40" s="4"/>
      <c r="AH40" s="4"/>
      <c r="AI40" s="4"/>
      <c r="AJ40" s="4"/>
      <c r="AK40" s="4"/>
    </row>
    <row r="41" spans="1:37" s="3" customFormat="1" x14ac:dyDescent="0.25">
      <c r="A41" s="31" t="e">
        <f>VLOOKUP(Tableau2[[#This Row],[Fournisseur]],Tableau__10.231.117.20_Eaton_ENT_SUPPLIER_MASTER[[SUPPLIER_NAME]:[HOME_PAGE]],2,FALSE)</f>
        <v>#N/A</v>
      </c>
      <c r="B41" s="19"/>
      <c r="C41" s="19"/>
      <c r="D41" s="19"/>
      <c r="E41" s="19"/>
      <c r="F41" s="20"/>
      <c r="G41" s="20"/>
      <c r="H41" s="22"/>
      <c r="I41" s="44"/>
      <c r="J41" s="45"/>
      <c r="K41" s="58"/>
      <c r="M41"/>
      <c r="N41"/>
      <c r="O41"/>
      <c r="P41"/>
      <c r="Q41"/>
      <c r="R41"/>
      <c r="S41"/>
      <c r="T41"/>
      <c r="U41" s="4"/>
      <c r="V41" s="4"/>
      <c r="W41" s="4"/>
      <c r="X41" s="4"/>
      <c r="Y41" s="4"/>
      <c r="Z41" s="4"/>
      <c r="AA41" s="4"/>
      <c r="AB41" s="4"/>
      <c r="AC41" s="4"/>
      <c r="AD41" s="4"/>
      <c r="AE41" s="4"/>
      <c r="AF41" s="4"/>
      <c r="AG41" s="4"/>
      <c r="AH41" s="4"/>
      <c r="AI41" s="4"/>
      <c r="AJ41" s="4"/>
      <c r="AK41" s="4"/>
    </row>
    <row r="42" spans="1:37" s="3" customFormat="1" x14ac:dyDescent="0.25">
      <c r="A42" s="31" t="e">
        <f>VLOOKUP(Tableau2[[#This Row],[Fournisseur]],Tableau__10.231.117.20_Eaton_ENT_SUPPLIER_MASTER[[SUPPLIER_NAME]:[HOME_PAGE]],2,FALSE)</f>
        <v>#N/A</v>
      </c>
      <c r="B42" s="19"/>
      <c r="C42" s="19"/>
      <c r="D42" s="19"/>
      <c r="E42" s="19"/>
      <c r="F42" s="20"/>
      <c r="G42" s="20"/>
      <c r="H42" s="22"/>
      <c r="I42" s="44"/>
      <c r="J42" s="45"/>
      <c r="K42" s="58"/>
      <c r="M42"/>
      <c r="N42"/>
      <c r="O42"/>
      <c r="P42"/>
      <c r="Q42"/>
      <c r="R42"/>
      <c r="S42"/>
      <c r="T42"/>
      <c r="U42" s="4"/>
      <c r="V42" s="4"/>
      <c r="W42" s="4"/>
      <c r="X42" s="4"/>
      <c r="Y42" s="4"/>
      <c r="Z42" s="4"/>
      <c r="AA42" s="4"/>
      <c r="AB42" s="4"/>
      <c r="AC42" s="4"/>
      <c r="AD42" s="4"/>
      <c r="AE42" s="4"/>
      <c r="AF42" s="4"/>
      <c r="AG42" s="4"/>
      <c r="AH42" s="4"/>
      <c r="AI42" s="4"/>
      <c r="AJ42" s="4"/>
      <c r="AK42" s="4"/>
    </row>
    <row r="43" spans="1:37" s="3" customFormat="1" ht="19.5" x14ac:dyDescent="0.3">
      <c r="A43" s="31" t="e">
        <f>VLOOKUP(Tableau2[[#This Row],[Fournisseur]],Tableau__10.231.117.20_Eaton_ENT_SUPPLIER_MASTER[[SUPPLIER_NAME]:[HOME_PAGE]],2,FALSE)</f>
        <v>#N/A</v>
      </c>
      <c r="B43" s="19"/>
      <c r="C43" s="19"/>
      <c r="D43" s="19"/>
      <c r="E43" s="19"/>
      <c r="F43" s="20"/>
      <c r="G43" s="20"/>
      <c r="H43" s="22"/>
      <c r="I43" s="44"/>
      <c r="J43" s="45"/>
      <c r="K43" s="58"/>
      <c r="L43" s="30"/>
      <c r="M43"/>
      <c r="N43"/>
      <c r="O43"/>
      <c r="P43"/>
      <c r="Q43"/>
      <c r="R43"/>
      <c r="S43"/>
      <c r="T43"/>
      <c r="U43" s="4"/>
      <c r="V43" s="4"/>
      <c r="W43" s="4"/>
      <c r="X43" s="4"/>
      <c r="Y43" s="4"/>
      <c r="Z43" s="4"/>
      <c r="AA43" s="4"/>
      <c r="AB43" s="4"/>
      <c r="AC43" s="4"/>
      <c r="AD43" s="4"/>
      <c r="AE43" s="4"/>
      <c r="AF43" s="4"/>
      <c r="AG43" s="4"/>
      <c r="AH43" s="4"/>
      <c r="AI43" s="4"/>
      <c r="AJ43" s="4"/>
      <c r="AK43" s="4"/>
    </row>
    <row r="44" spans="1:37" s="3" customFormat="1" x14ac:dyDescent="0.25">
      <c r="A44" s="31" t="e">
        <f>VLOOKUP(Tableau2[[#This Row],[Fournisseur]],Tableau__10.231.117.20_Eaton_ENT_SUPPLIER_MASTER[[SUPPLIER_NAME]:[HOME_PAGE]],2,FALSE)</f>
        <v>#N/A</v>
      </c>
      <c r="B44" s="19"/>
      <c r="C44" s="19"/>
      <c r="D44" s="19"/>
      <c r="E44" s="19"/>
      <c r="F44" s="20"/>
      <c r="G44" s="20"/>
      <c r="H44" s="22"/>
      <c r="I44" s="44"/>
      <c r="J44" s="45"/>
      <c r="K44" s="58"/>
      <c r="L44" s="30"/>
      <c r="M44"/>
      <c r="N44"/>
      <c r="O44"/>
      <c r="P44"/>
      <c r="Q44"/>
      <c r="R44"/>
      <c r="S44"/>
      <c r="T44"/>
      <c r="U44" s="4"/>
      <c r="V44" s="4"/>
      <c r="W44" s="4"/>
      <c r="X44" s="4"/>
      <c r="Y44" s="4"/>
      <c r="Z44" s="4"/>
      <c r="AA44" s="4"/>
      <c r="AB44" s="4"/>
      <c r="AC44" s="4"/>
      <c r="AD44" s="4"/>
      <c r="AE44" s="4"/>
      <c r="AF44" s="4"/>
      <c r="AG44" s="4"/>
      <c r="AH44" s="4"/>
      <c r="AI44" s="4"/>
      <c r="AJ44" s="4"/>
      <c r="AK44" s="4"/>
    </row>
    <row r="45" spans="1:37" s="3" customFormat="1" x14ac:dyDescent="0.25">
      <c r="A45" s="31" t="e">
        <f>VLOOKUP(Tableau2[[#This Row],[Fournisseur]],Tableau__10.231.117.20_Eaton_ENT_SUPPLIER_MASTER[[SUPPLIER_NAME]:[HOME_PAGE]],2,FALSE)</f>
        <v>#N/A</v>
      </c>
      <c r="B45" s="19"/>
      <c r="C45" s="19"/>
      <c r="D45" s="19"/>
      <c r="E45" s="19"/>
      <c r="F45" s="20"/>
      <c r="G45" s="20"/>
      <c r="H45" s="22"/>
      <c r="I45" s="44"/>
      <c r="J45" s="45"/>
      <c r="K45" s="58"/>
      <c r="L45" s="30"/>
      <c r="M45"/>
      <c r="N45"/>
      <c r="O45"/>
      <c r="P45"/>
      <c r="Q45"/>
      <c r="R45"/>
      <c r="S45"/>
      <c r="T45"/>
      <c r="U45" s="4"/>
      <c r="V45" s="4"/>
      <c r="W45" s="4"/>
      <c r="X45" s="4"/>
      <c r="Y45" s="4"/>
      <c r="Z45" s="4"/>
      <c r="AA45" s="4"/>
      <c r="AB45" s="4"/>
      <c r="AC45" s="4"/>
      <c r="AD45" s="4"/>
      <c r="AE45" s="4"/>
      <c r="AF45" s="4"/>
      <c r="AG45" s="4"/>
      <c r="AH45" s="4"/>
      <c r="AI45" s="4"/>
      <c r="AJ45" s="4"/>
      <c r="AK45" s="4"/>
    </row>
    <row r="46" spans="1:37" s="3" customFormat="1" ht="24.95" customHeight="1" x14ac:dyDescent="0.25">
      <c r="A46" s="31" t="e">
        <f>VLOOKUP(Tableau2[[#This Row],[Fournisseur]],Tableau__10.231.117.20_Eaton_ENT_SUPPLIER_MASTER[[SUPPLIER_NAME]:[HOME_PAGE]],2,FALSE)</f>
        <v>#N/A</v>
      </c>
      <c r="B46" s="19"/>
      <c r="C46" s="19"/>
      <c r="D46" s="19"/>
      <c r="E46" s="19"/>
      <c r="F46" s="20"/>
      <c r="G46" s="20"/>
      <c r="H46" s="22"/>
      <c r="I46" s="44"/>
      <c r="J46" s="45"/>
      <c r="K46" s="58"/>
      <c r="L46" s="30"/>
      <c r="M46" s="30"/>
      <c r="N46" s="30"/>
      <c r="O46" s="30"/>
      <c r="P46" s="30"/>
      <c r="Q46" s="30"/>
      <c r="R46" s="30"/>
      <c r="S46" s="30"/>
      <c r="T46" s="30"/>
      <c r="U46" s="4"/>
      <c r="V46" s="4"/>
      <c r="W46" s="4"/>
      <c r="X46" s="4"/>
      <c r="Y46" s="4"/>
      <c r="Z46" s="4"/>
      <c r="AA46" s="4"/>
      <c r="AB46" s="4"/>
      <c r="AC46" s="4"/>
      <c r="AD46" s="4"/>
      <c r="AE46" s="4"/>
      <c r="AF46" s="4"/>
      <c r="AG46" s="4"/>
      <c r="AH46" s="4"/>
      <c r="AI46" s="4"/>
      <c r="AJ46" s="4"/>
      <c r="AK46" s="4"/>
    </row>
    <row r="47" spans="1:37" s="3" customFormat="1" ht="24.95" customHeight="1" x14ac:dyDescent="0.25">
      <c r="A47" s="31" t="e">
        <f>VLOOKUP(Tableau2[[#This Row],[Fournisseur]],Tableau__10.231.117.20_Eaton_ENT_SUPPLIER_MASTER[[SUPPLIER_NAME]:[HOME_PAGE]],2,FALSE)</f>
        <v>#N/A</v>
      </c>
      <c r="B47" s="19"/>
      <c r="C47" s="19"/>
      <c r="D47" s="19"/>
      <c r="E47" s="19"/>
      <c r="F47" s="20"/>
      <c r="G47" s="20"/>
      <c r="H47" s="22"/>
      <c r="I47" s="44"/>
      <c r="J47" s="45"/>
      <c r="K47" s="58"/>
      <c r="L47" s="30"/>
      <c r="M47" s="30"/>
      <c r="N47" s="30"/>
      <c r="O47" s="30"/>
      <c r="P47" s="30"/>
      <c r="Q47" s="30"/>
      <c r="R47" s="30"/>
      <c r="S47" s="30"/>
      <c r="T47" s="30"/>
      <c r="U47" s="4"/>
      <c r="V47" s="4"/>
      <c r="W47" s="4"/>
      <c r="X47" s="4"/>
      <c r="Y47" s="4"/>
      <c r="Z47" s="4"/>
      <c r="AA47" s="4"/>
      <c r="AB47" s="4"/>
      <c r="AC47" s="4"/>
      <c r="AD47" s="4"/>
      <c r="AE47" s="4"/>
      <c r="AF47" s="4"/>
      <c r="AG47" s="4"/>
      <c r="AH47" s="4"/>
      <c r="AI47" s="4"/>
      <c r="AJ47" s="4"/>
      <c r="AK47" s="4"/>
    </row>
    <row r="48" spans="1:37" s="3" customFormat="1" ht="24.95" customHeight="1" x14ac:dyDescent="0.25">
      <c r="A48" s="31" t="e">
        <f>VLOOKUP(Tableau2[[#This Row],[Fournisseur]],Tableau__10.231.117.20_Eaton_ENT_SUPPLIER_MASTER[[SUPPLIER_NAME]:[HOME_PAGE]],2,FALSE)</f>
        <v>#N/A</v>
      </c>
      <c r="B48" s="19"/>
      <c r="C48" s="19"/>
      <c r="D48" s="19"/>
      <c r="E48" s="19"/>
      <c r="F48" s="20"/>
      <c r="G48" s="20"/>
      <c r="H48" s="22"/>
      <c r="I48" s="44"/>
      <c r="J48" s="45"/>
      <c r="K48" s="58"/>
      <c r="L48" s="30"/>
      <c r="M48" s="30"/>
      <c r="N48" s="30"/>
      <c r="O48" s="30"/>
      <c r="P48" s="30"/>
      <c r="Q48" s="30"/>
      <c r="R48" s="30"/>
      <c r="S48" s="30"/>
      <c r="T48" s="30"/>
      <c r="U48" s="4"/>
      <c r="V48" s="4"/>
      <c r="W48" s="4"/>
      <c r="X48" s="4"/>
      <c r="Y48" s="4"/>
      <c r="Z48" s="4"/>
      <c r="AA48" s="4"/>
      <c r="AB48" s="4"/>
      <c r="AC48" s="4"/>
      <c r="AD48" s="4"/>
      <c r="AE48" s="4"/>
      <c r="AF48" s="4"/>
      <c r="AG48" s="4"/>
      <c r="AH48" s="4"/>
      <c r="AI48" s="4"/>
      <c r="AJ48" s="4"/>
      <c r="AK48" s="4"/>
    </row>
    <row r="49" spans="1:20" s="4" customFormat="1" ht="24.95" customHeight="1" x14ac:dyDescent="0.25">
      <c r="A49" s="26" t="e">
        <f>VLOOKUP(Tableau2[[#This Row],[Fournisseur]],Tableau__10.231.117.20_Eaton_ENT_SUPPLIER_MASTER[[SUPPLIER_NAME]:[HOME_PAGE]],2,FALSE)</f>
        <v>#N/A</v>
      </c>
      <c r="B49" s="19"/>
      <c r="C49" s="19"/>
      <c r="D49" s="19"/>
      <c r="E49" s="19"/>
      <c r="F49" s="20"/>
      <c r="G49" s="20"/>
      <c r="H49" s="22"/>
      <c r="I49" s="44"/>
      <c r="J49" s="45"/>
      <c r="K49" s="59"/>
      <c r="L49" s="30"/>
      <c r="M49" s="30"/>
      <c r="N49" s="30"/>
      <c r="O49" s="30"/>
      <c r="P49" s="30"/>
      <c r="Q49" s="30"/>
      <c r="R49" s="30"/>
      <c r="S49" s="30"/>
      <c r="T49" s="30"/>
    </row>
    <row r="50" spans="1:20" s="4" customFormat="1" ht="24.95" customHeight="1" x14ac:dyDescent="0.25">
      <c r="A50" s="26" t="e">
        <f>VLOOKUP(Tableau2[[#This Row],[Fournisseur]],Tableau__10.231.117.20_Eaton_ENT_SUPPLIER_MASTER[[SUPPLIER_NAME]:[HOME_PAGE]],2,FALSE)</f>
        <v>#N/A</v>
      </c>
      <c r="B50" s="19"/>
      <c r="C50" s="19"/>
      <c r="D50" s="19"/>
      <c r="E50" s="19"/>
      <c r="F50" s="20"/>
      <c r="G50" s="20"/>
      <c r="H50" s="22"/>
      <c r="I50" s="44"/>
      <c r="J50" s="45"/>
      <c r="K50" s="59"/>
      <c r="L50" s="30"/>
      <c r="M50" s="30"/>
      <c r="N50" s="30"/>
      <c r="O50" s="30"/>
      <c r="P50" s="30"/>
      <c r="Q50" s="30"/>
      <c r="R50" s="30"/>
      <c r="S50" s="30"/>
      <c r="T50" s="30"/>
    </row>
    <row r="51" spans="1:20" s="4" customFormat="1" ht="24.95" customHeight="1" x14ac:dyDescent="0.25">
      <c r="A51" s="26" t="e">
        <f>VLOOKUP(Tableau2[[#This Row],[Fournisseur]],Tableau__10.231.117.20_Eaton_ENT_SUPPLIER_MASTER[[SUPPLIER_NAME]:[HOME_PAGE]],2,FALSE)</f>
        <v>#N/A</v>
      </c>
      <c r="B51" s="19"/>
      <c r="C51" s="19"/>
      <c r="D51" s="19"/>
      <c r="E51" s="19"/>
      <c r="F51" s="20"/>
      <c r="G51" s="20"/>
      <c r="H51" s="22"/>
      <c r="I51" s="44"/>
      <c r="J51" s="45"/>
      <c r="K51" s="59"/>
      <c r="L51" s="30"/>
    </row>
    <row r="52" spans="1:20" s="4" customFormat="1" ht="24.95" customHeight="1" x14ac:dyDescent="0.25">
      <c r="A52" s="26" t="e">
        <f>VLOOKUP(Tableau2[[#This Row],[Fournisseur]],Tableau__10.231.117.20_Eaton_ENT_SUPPLIER_MASTER[[SUPPLIER_NAME]:[HOME_PAGE]],2,FALSE)</f>
        <v>#N/A</v>
      </c>
      <c r="B52" s="19"/>
      <c r="C52" s="19"/>
      <c r="D52" s="19"/>
      <c r="E52" s="19"/>
      <c r="F52" s="20"/>
      <c r="G52" s="20"/>
      <c r="H52" s="22"/>
      <c r="I52" s="44"/>
      <c r="J52" s="45"/>
      <c r="K52" s="59"/>
      <c r="L52" s="30"/>
    </row>
    <row r="53" spans="1:20" s="4" customFormat="1" ht="24.95" customHeight="1" x14ac:dyDescent="0.25">
      <c r="A53" s="26" t="e">
        <f>VLOOKUP(Tableau2[[#This Row],[Fournisseur]],Tableau__10.231.117.20_Eaton_ENT_SUPPLIER_MASTER[[SUPPLIER_NAME]:[HOME_PAGE]],2,FALSE)</f>
        <v>#N/A</v>
      </c>
      <c r="B53" s="19"/>
      <c r="C53" s="19"/>
      <c r="D53" s="19"/>
      <c r="E53" s="19"/>
      <c r="F53" s="20"/>
      <c r="G53" s="20"/>
      <c r="H53" s="22"/>
      <c r="I53" s="44"/>
      <c r="J53" s="45"/>
      <c r="K53" s="59"/>
      <c r="L53" s="30"/>
    </row>
    <row r="54" spans="1:20" s="4" customFormat="1" ht="24.95" customHeight="1" x14ac:dyDescent="0.25">
      <c r="A54" s="26" t="e">
        <f>VLOOKUP(Tableau2[[#This Row],[Fournisseur]],Tableau__10.231.117.20_Eaton_ENT_SUPPLIER_MASTER[[SUPPLIER_NAME]:[HOME_PAGE]],2,FALSE)</f>
        <v>#N/A</v>
      </c>
      <c r="B54" s="19"/>
      <c r="C54" s="19"/>
      <c r="D54" s="19"/>
      <c r="E54" s="19"/>
      <c r="F54" s="20"/>
      <c r="G54" s="20"/>
      <c r="H54" s="22"/>
      <c r="I54" s="44"/>
      <c r="J54" s="45"/>
      <c r="K54" s="59"/>
      <c r="L54" s="30"/>
    </row>
    <row r="55" spans="1:20" s="4" customFormat="1" ht="24.95" customHeight="1" x14ac:dyDescent="0.25">
      <c r="A55" s="26" t="e">
        <f>VLOOKUP(Tableau2[[#This Row],[Fournisseur]],Tableau__10.231.117.20_Eaton_ENT_SUPPLIER_MASTER[[SUPPLIER_NAME]:[HOME_PAGE]],2,FALSE)</f>
        <v>#N/A</v>
      </c>
      <c r="B55" s="19"/>
      <c r="C55" s="19"/>
      <c r="D55" s="19"/>
      <c r="E55" s="19"/>
      <c r="F55" s="20"/>
      <c r="G55" s="20"/>
      <c r="H55" s="22"/>
      <c r="I55" s="44"/>
      <c r="J55" s="45"/>
      <c r="K55" s="59"/>
      <c r="L55" s="30"/>
    </row>
    <row r="56" spans="1:20" s="4" customFormat="1" ht="24.95" customHeight="1" x14ac:dyDescent="0.25">
      <c r="A56" s="26" t="e">
        <f>VLOOKUP(Tableau2[[#This Row],[Fournisseur]],Tableau__10.231.117.20_Eaton_ENT_SUPPLIER_MASTER[[SUPPLIER_NAME]:[HOME_PAGE]],2,FALSE)</f>
        <v>#N/A</v>
      </c>
      <c r="B56" s="19"/>
      <c r="C56" s="19"/>
      <c r="D56" s="19"/>
      <c r="E56" s="19"/>
      <c r="F56" s="20"/>
      <c r="G56" s="20"/>
      <c r="H56" s="22"/>
      <c r="I56" s="44"/>
      <c r="J56" s="45"/>
      <c r="K56" s="59"/>
      <c r="L56" s="30"/>
    </row>
    <row r="57" spans="1:20" s="4" customFormat="1" ht="24.95" customHeight="1" x14ac:dyDescent="0.25">
      <c r="A57" s="26" t="e">
        <f>VLOOKUP(Tableau2[[#This Row],[Fournisseur]],Tableau__10.231.117.20_Eaton_ENT_SUPPLIER_MASTER[[SUPPLIER_NAME]:[HOME_PAGE]],2,FALSE)</f>
        <v>#N/A</v>
      </c>
      <c r="B57" s="19"/>
      <c r="C57" s="19"/>
      <c r="D57" s="19"/>
      <c r="E57" s="19"/>
      <c r="F57" s="20"/>
      <c r="G57" s="20"/>
      <c r="H57" s="22"/>
      <c r="I57" s="44"/>
      <c r="J57" s="45"/>
      <c r="K57" s="59"/>
      <c r="L57" s="30"/>
    </row>
    <row r="58" spans="1:20" s="4" customFormat="1" ht="24.95" customHeight="1" x14ac:dyDescent="0.25">
      <c r="A58" s="26" t="e">
        <f>VLOOKUP(Tableau2[[#This Row],[Fournisseur]],Tableau__10.231.117.20_Eaton_ENT_SUPPLIER_MASTER[[SUPPLIER_NAME]:[HOME_PAGE]],2,FALSE)</f>
        <v>#N/A</v>
      </c>
      <c r="B58" s="19"/>
      <c r="C58" s="19"/>
      <c r="D58" s="19"/>
      <c r="E58" s="19"/>
      <c r="F58" s="20"/>
      <c r="G58" s="20"/>
      <c r="H58" s="22"/>
      <c r="I58" s="44"/>
      <c r="J58" s="45"/>
      <c r="K58" s="59"/>
      <c r="L58" s="30"/>
    </row>
    <row r="59" spans="1:20" s="4" customFormat="1" ht="24.95" customHeight="1" x14ac:dyDescent="0.25">
      <c r="A59" s="26" t="e">
        <f>VLOOKUP(Tableau2[[#This Row],[Fournisseur]],Tableau__10.231.117.20_Eaton_ENT_SUPPLIER_MASTER[[SUPPLIER_NAME]:[HOME_PAGE]],2,FALSE)</f>
        <v>#N/A</v>
      </c>
      <c r="B59" s="19"/>
      <c r="C59" s="19"/>
      <c r="D59" s="19"/>
      <c r="E59" s="19"/>
      <c r="F59" s="20"/>
      <c r="G59" s="20"/>
      <c r="H59" s="22"/>
      <c r="I59" s="44"/>
      <c r="J59" s="45"/>
      <c r="K59" s="59"/>
      <c r="L59" s="30"/>
    </row>
    <row r="60" spans="1:20" s="4" customFormat="1" ht="24.95" customHeight="1" x14ac:dyDescent="0.25">
      <c r="A60" s="26" t="e">
        <f>VLOOKUP(Tableau2[[#This Row],[Fournisseur]],Tableau__10.231.117.20_Eaton_ENT_SUPPLIER_MASTER[[SUPPLIER_NAME]:[HOME_PAGE]],2,FALSE)</f>
        <v>#N/A</v>
      </c>
      <c r="B60" s="19"/>
      <c r="C60" s="19"/>
      <c r="D60" s="19"/>
      <c r="E60" s="19"/>
      <c r="F60" s="20"/>
      <c r="G60" s="20"/>
      <c r="H60" s="22"/>
      <c r="I60" s="44"/>
      <c r="J60" s="45"/>
      <c r="K60" s="59"/>
      <c r="L60" s="30"/>
    </row>
    <row r="61" spans="1:20" s="4" customFormat="1" ht="24.95" customHeight="1" x14ac:dyDescent="0.25">
      <c r="A61" s="26" t="e">
        <f>VLOOKUP(Tableau2[[#This Row],[Fournisseur]],Tableau__10.231.117.20_Eaton_ENT_SUPPLIER_MASTER[[SUPPLIER_NAME]:[HOME_PAGE]],2,FALSE)</f>
        <v>#N/A</v>
      </c>
      <c r="B61" s="19"/>
      <c r="C61" s="19"/>
      <c r="D61" s="19"/>
      <c r="E61" s="19"/>
      <c r="F61" s="20"/>
      <c r="G61" s="20"/>
      <c r="H61" s="22"/>
      <c r="I61" s="44"/>
      <c r="J61" s="45"/>
      <c r="K61" s="59"/>
      <c r="L61" s="30"/>
    </row>
    <row r="62" spans="1:20" s="4" customFormat="1" ht="24.95" customHeight="1" x14ac:dyDescent="0.25">
      <c r="A62" s="26" t="e">
        <f>VLOOKUP(Tableau2[[#This Row],[Fournisseur]],Tableau__10.231.117.20_Eaton_ENT_SUPPLIER_MASTER[[SUPPLIER_NAME]:[HOME_PAGE]],2,FALSE)</f>
        <v>#N/A</v>
      </c>
      <c r="B62" s="19"/>
      <c r="C62" s="19"/>
      <c r="D62" s="19"/>
      <c r="E62" s="19"/>
      <c r="F62" s="20"/>
      <c r="G62" s="20"/>
      <c r="H62" s="40"/>
      <c r="I62" s="46"/>
      <c r="J62" s="47"/>
      <c r="K62" s="59"/>
      <c r="L62" s="30"/>
    </row>
    <row r="63" spans="1:20" s="4" customFormat="1" ht="24.95" customHeight="1" x14ac:dyDescent="0.25">
      <c r="A63" s="26" t="e">
        <f>VLOOKUP(Tableau2[[#This Row],[Fournisseur]],Tableau__10.231.117.20_Eaton_ENT_SUPPLIER_MASTER[[SUPPLIER_NAME]:[HOME_PAGE]],2,FALSE)</f>
        <v>#N/A</v>
      </c>
      <c r="B63" s="19"/>
      <c r="C63" s="19"/>
      <c r="D63" s="19"/>
      <c r="E63" s="19"/>
      <c r="F63" s="20"/>
      <c r="G63" s="20"/>
      <c r="H63" s="40"/>
      <c r="I63" s="46"/>
      <c r="J63" s="47"/>
      <c r="K63" s="59"/>
      <c r="L63" s="30"/>
    </row>
    <row r="64" spans="1:20" s="4" customFormat="1" ht="24.95" customHeight="1" x14ac:dyDescent="0.25">
      <c r="A64" s="26" t="e">
        <f>VLOOKUP(Tableau2[[#This Row],[Fournisseur]],Tableau__10.231.117.20_Eaton_ENT_SUPPLIER_MASTER[[SUPPLIER_NAME]:[HOME_PAGE]],2,FALSE)</f>
        <v>#N/A</v>
      </c>
      <c r="B64" s="19"/>
      <c r="C64" s="19"/>
      <c r="D64" s="19"/>
      <c r="E64" s="19"/>
      <c r="F64" s="20"/>
      <c r="G64" s="20"/>
      <c r="H64" s="40"/>
      <c r="I64" s="46"/>
      <c r="J64" s="47"/>
      <c r="K64" s="59"/>
      <c r="L64" s="30"/>
    </row>
    <row r="65" spans="1:12" s="4" customFormat="1" ht="24.95" customHeight="1" x14ac:dyDescent="0.25">
      <c r="A65" s="26" t="e">
        <f>VLOOKUP(Tableau2[[#This Row],[Fournisseur]],Tableau__10.231.117.20_Eaton_ENT_SUPPLIER_MASTER[[SUPPLIER_NAME]:[HOME_PAGE]],2,FALSE)</f>
        <v>#N/A</v>
      </c>
      <c r="B65" s="19"/>
      <c r="C65" s="19"/>
      <c r="D65" s="19"/>
      <c r="E65" s="19"/>
      <c r="F65" s="20"/>
      <c r="G65" s="20"/>
      <c r="H65" s="40"/>
      <c r="I65" s="46"/>
      <c r="J65" s="47"/>
      <c r="K65" s="59"/>
      <c r="L65" s="30"/>
    </row>
    <row r="66" spans="1:12" s="4" customFormat="1" ht="24.95" customHeight="1" x14ac:dyDescent="0.25">
      <c r="A66" s="26" t="e">
        <f>VLOOKUP(Tableau2[[#This Row],[Fournisseur]],Tableau__10.231.117.20_Eaton_ENT_SUPPLIER_MASTER[[SUPPLIER_NAME]:[HOME_PAGE]],2,FALSE)</f>
        <v>#N/A</v>
      </c>
      <c r="B66" s="19"/>
      <c r="C66" s="19"/>
      <c r="D66" s="19"/>
      <c r="E66" s="19"/>
      <c r="F66" s="20"/>
      <c r="G66" s="20"/>
      <c r="H66" s="40"/>
      <c r="I66" s="46"/>
      <c r="J66" s="47"/>
      <c r="K66" s="59"/>
      <c r="L66" s="30"/>
    </row>
    <row r="67" spans="1:12" s="4" customFormat="1" ht="24.95" customHeight="1" x14ac:dyDescent="0.25">
      <c r="A67" s="26" t="e">
        <f>VLOOKUP(Tableau2[[#This Row],[Fournisseur]],Tableau__10.231.117.20_Eaton_ENT_SUPPLIER_MASTER[[SUPPLIER_NAME]:[HOME_PAGE]],2,FALSE)</f>
        <v>#N/A</v>
      </c>
      <c r="B67" s="19"/>
      <c r="C67" s="19"/>
      <c r="D67" s="19"/>
      <c r="E67" s="19"/>
      <c r="F67" s="20"/>
      <c r="G67" s="20"/>
      <c r="H67" s="40"/>
      <c r="I67" s="46"/>
      <c r="J67" s="47"/>
      <c r="K67" s="59"/>
      <c r="L67" s="30"/>
    </row>
    <row r="68" spans="1:12" s="4" customFormat="1" ht="24.95" customHeight="1" x14ac:dyDescent="0.25">
      <c r="A68" s="26" t="e">
        <f>VLOOKUP(Tableau2[[#This Row],[Fournisseur]],Tableau__10.231.117.20_Eaton_ENT_SUPPLIER_MASTER[[SUPPLIER_NAME]:[HOME_PAGE]],2,FALSE)</f>
        <v>#N/A</v>
      </c>
      <c r="B68" s="19"/>
      <c r="C68" s="19"/>
      <c r="D68" s="19"/>
      <c r="E68" s="19"/>
      <c r="F68" s="20"/>
      <c r="G68" s="20"/>
      <c r="H68" s="40"/>
      <c r="I68" s="46"/>
      <c r="J68" s="47"/>
      <c r="K68" s="59"/>
      <c r="L68" s="30"/>
    </row>
    <row r="69" spans="1:12" s="4" customFormat="1" ht="24.95" customHeight="1" x14ac:dyDescent="0.25">
      <c r="A69" s="26" t="e">
        <f>VLOOKUP(Tableau2[[#This Row],[Fournisseur]],Tableau__10.231.117.20_Eaton_ENT_SUPPLIER_MASTER[[SUPPLIER_NAME]:[HOME_PAGE]],2,FALSE)</f>
        <v>#N/A</v>
      </c>
      <c r="B69" s="19"/>
      <c r="C69" s="19"/>
      <c r="D69" s="19"/>
      <c r="E69" s="19"/>
      <c r="F69" s="20"/>
      <c r="G69" s="20"/>
      <c r="H69" s="40"/>
      <c r="I69" s="46"/>
      <c r="J69" s="47"/>
      <c r="K69" s="59"/>
      <c r="L69" s="30"/>
    </row>
    <row r="70" spans="1:12" s="4" customFormat="1" ht="24.95" customHeight="1" x14ac:dyDescent="0.25">
      <c r="A70" s="26" t="e">
        <f>VLOOKUP(Tableau2[[#This Row],[Fournisseur]],Tableau__10.231.117.20_Eaton_ENT_SUPPLIER_MASTER[[SUPPLIER_NAME]:[HOME_PAGE]],2,FALSE)</f>
        <v>#N/A</v>
      </c>
      <c r="B70" s="19"/>
      <c r="C70" s="19"/>
      <c r="D70" s="19"/>
      <c r="E70" s="19"/>
      <c r="F70" s="20"/>
      <c r="G70" s="20"/>
      <c r="H70" s="40"/>
      <c r="I70" s="46"/>
      <c r="J70" s="47"/>
      <c r="K70" s="59"/>
      <c r="L70" s="30"/>
    </row>
    <row r="71" spans="1:12" s="4" customFormat="1" ht="24.95" customHeight="1" x14ac:dyDescent="0.25">
      <c r="A71" s="26" t="e">
        <f>VLOOKUP(Tableau2[[#This Row],[Fournisseur]],Tableau__10.231.117.20_Eaton_ENT_SUPPLIER_MASTER[[SUPPLIER_NAME]:[HOME_PAGE]],2,FALSE)</f>
        <v>#N/A</v>
      </c>
      <c r="B71" s="19"/>
      <c r="C71" s="19"/>
      <c r="D71" s="19"/>
      <c r="E71" s="19"/>
      <c r="F71" s="20"/>
      <c r="G71" s="20"/>
      <c r="H71" s="40"/>
      <c r="I71" s="46"/>
      <c r="J71" s="47"/>
      <c r="K71" s="59"/>
      <c r="L71" s="30"/>
    </row>
    <row r="72" spans="1:12" s="4" customFormat="1" ht="24.95" customHeight="1" x14ac:dyDescent="0.25">
      <c r="A72" s="26" t="e">
        <f>VLOOKUP(Tableau2[[#This Row],[Fournisseur]],Tableau__10.231.117.20_Eaton_ENT_SUPPLIER_MASTER[[SUPPLIER_NAME]:[HOME_PAGE]],2,FALSE)</f>
        <v>#N/A</v>
      </c>
      <c r="B72" s="19"/>
      <c r="C72" s="19"/>
      <c r="D72" s="19"/>
      <c r="E72" s="19"/>
      <c r="F72" s="20"/>
      <c r="G72" s="20"/>
      <c r="H72" s="40"/>
      <c r="I72" s="46"/>
      <c r="J72" s="47"/>
      <c r="K72" s="59"/>
      <c r="L72" s="30"/>
    </row>
    <row r="73" spans="1:12" s="4" customFormat="1" ht="24.95" customHeight="1" x14ac:dyDescent="0.25">
      <c r="A73" s="26" t="e">
        <f>VLOOKUP(Tableau2[[#This Row],[Fournisseur]],Tableau__10.231.117.20_Eaton_ENT_SUPPLIER_MASTER[[SUPPLIER_NAME]:[HOME_PAGE]],2,FALSE)</f>
        <v>#N/A</v>
      </c>
      <c r="B73" s="19"/>
      <c r="C73" s="19"/>
      <c r="D73" s="19"/>
      <c r="E73" s="19"/>
      <c r="F73" s="20"/>
      <c r="G73" s="20"/>
      <c r="H73" s="40"/>
      <c r="I73" s="46"/>
      <c r="J73" s="47"/>
      <c r="K73" s="59"/>
      <c r="L73" s="30"/>
    </row>
    <row r="74" spans="1:12" s="4" customFormat="1" ht="24.95" customHeight="1" x14ac:dyDescent="0.25">
      <c r="A74" s="26" t="e">
        <f>VLOOKUP(Tableau2[[#This Row],[Fournisseur]],Tableau__10.231.117.20_Eaton_ENT_SUPPLIER_MASTER[[SUPPLIER_NAME]:[HOME_PAGE]],2,FALSE)</f>
        <v>#N/A</v>
      </c>
      <c r="B74" s="19"/>
      <c r="C74" s="19"/>
      <c r="D74" s="19"/>
      <c r="E74" s="19"/>
      <c r="F74" s="20"/>
      <c r="G74" s="20"/>
      <c r="H74" s="40"/>
      <c r="I74" s="46"/>
      <c r="J74" s="47"/>
      <c r="K74" s="59"/>
      <c r="L74" s="30"/>
    </row>
    <row r="75" spans="1:12" s="4" customFormat="1" ht="24.95" customHeight="1" x14ac:dyDescent="0.25">
      <c r="A75" s="26" t="e">
        <f>VLOOKUP(Tableau2[[#This Row],[Fournisseur]],Tableau__10.231.117.20_Eaton_ENT_SUPPLIER_MASTER[[SUPPLIER_NAME]:[HOME_PAGE]],2,FALSE)</f>
        <v>#N/A</v>
      </c>
      <c r="B75" s="19"/>
      <c r="C75" s="19"/>
      <c r="D75" s="19"/>
      <c r="E75" s="19"/>
      <c r="F75" s="20"/>
      <c r="G75" s="20"/>
      <c r="H75" s="40"/>
      <c r="I75" s="46"/>
      <c r="J75" s="47"/>
      <c r="K75" s="59"/>
      <c r="L75" s="30"/>
    </row>
    <row r="76" spans="1:12" s="4" customFormat="1" ht="24.95" customHeight="1" x14ac:dyDescent="0.25">
      <c r="A76" s="26" t="e">
        <f>VLOOKUP(Tableau2[[#This Row],[Fournisseur]],Tableau__10.231.117.20_Eaton_ENT_SUPPLIER_MASTER[[SUPPLIER_NAME]:[HOME_PAGE]],2,FALSE)</f>
        <v>#N/A</v>
      </c>
      <c r="B76" s="19"/>
      <c r="C76" s="19"/>
      <c r="D76" s="19"/>
      <c r="E76" s="19"/>
      <c r="F76" s="20"/>
      <c r="G76" s="20"/>
      <c r="H76" s="40"/>
      <c r="I76" s="46"/>
      <c r="J76" s="47"/>
      <c r="K76" s="59"/>
      <c r="L76" s="30"/>
    </row>
    <row r="77" spans="1:12" s="4" customFormat="1" ht="24.95" customHeight="1" x14ac:dyDescent="0.25">
      <c r="A77" s="26" t="e">
        <f>VLOOKUP(Tableau2[[#This Row],[Fournisseur]],Tableau__10.231.117.20_Eaton_ENT_SUPPLIER_MASTER[[SUPPLIER_NAME]:[HOME_PAGE]],2,FALSE)</f>
        <v>#N/A</v>
      </c>
      <c r="B77" s="19"/>
      <c r="C77" s="19"/>
      <c r="D77" s="19"/>
      <c r="E77" s="19"/>
      <c r="F77" s="20"/>
      <c r="G77" s="20"/>
      <c r="H77" s="40"/>
      <c r="I77" s="46"/>
      <c r="J77" s="47"/>
      <c r="K77" s="59"/>
      <c r="L77" s="30"/>
    </row>
    <row r="78" spans="1:12" s="4" customFormat="1" ht="24.95" customHeight="1" x14ac:dyDescent="0.25">
      <c r="A78" s="26" t="e">
        <f>VLOOKUP(Tableau2[[#This Row],[Fournisseur]],Tableau__10.231.117.20_Eaton_ENT_SUPPLIER_MASTER[[SUPPLIER_NAME]:[HOME_PAGE]],2,FALSE)</f>
        <v>#N/A</v>
      </c>
      <c r="B78" s="19"/>
      <c r="C78" s="19"/>
      <c r="D78" s="19"/>
      <c r="E78" s="19"/>
      <c r="F78" s="20"/>
      <c r="G78" s="20"/>
      <c r="H78" s="40"/>
      <c r="I78" s="46"/>
      <c r="J78" s="47"/>
      <c r="K78" s="59"/>
      <c r="L78" s="30"/>
    </row>
    <row r="79" spans="1:12" s="4" customFormat="1" ht="24.95" customHeight="1" x14ac:dyDescent="0.25">
      <c r="A79" s="26" t="e">
        <f>VLOOKUP(Tableau2[[#This Row],[Fournisseur]],Tableau__10.231.117.20_Eaton_ENT_SUPPLIER_MASTER[[SUPPLIER_NAME]:[HOME_PAGE]],2,FALSE)</f>
        <v>#N/A</v>
      </c>
      <c r="B79" s="19"/>
      <c r="C79" s="19"/>
      <c r="D79" s="19"/>
      <c r="E79" s="19"/>
      <c r="F79" s="20"/>
      <c r="G79" s="20"/>
      <c r="H79" s="40"/>
      <c r="I79" s="46"/>
      <c r="J79" s="47"/>
      <c r="K79" s="59"/>
      <c r="L79" s="30"/>
    </row>
    <row r="80" spans="1:12" s="4" customFormat="1" ht="24.95" customHeight="1" x14ac:dyDescent="0.25">
      <c r="A80" s="26" t="e">
        <f>VLOOKUP(Tableau2[[#This Row],[Fournisseur]],Tableau__10.231.117.20_Eaton_ENT_SUPPLIER_MASTER[[SUPPLIER_NAME]:[HOME_PAGE]],2,FALSE)</f>
        <v>#N/A</v>
      </c>
      <c r="B80" s="19"/>
      <c r="C80" s="19"/>
      <c r="D80" s="19"/>
      <c r="E80" s="19"/>
      <c r="F80" s="20"/>
      <c r="G80" s="20"/>
      <c r="H80" s="40"/>
      <c r="I80" s="46"/>
      <c r="J80" s="47"/>
      <c r="K80" s="59"/>
      <c r="L80" s="30"/>
    </row>
    <row r="81" spans="1:12" s="4" customFormat="1" ht="24.95" customHeight="1" x14ac:dyDescent="0.25">
      <c r="A81" s="26" t="e">
        <f>VLOOKUP(Tableau2[[#This Row],[Fournisseur]],Tableau__10.231.117.20_Eaton_ENT_SUPPLIER_MASTER[[SUPPLIER_NAME]:[HOME_PAGE]],2,FALSE)</f>
        <v>#N/A</v>
      </c>
      <c r="B81" s="19"/>
      <c r="C81" s="19"/>
      <c r="D81" s="19"/>
      <c r="E81" s="19"/>
      <c r="F81" s="20"/>
      <c r="G81" s="20"/>
      <c r="H81" s="40"/>
      <c r="I81" s="46"/>
      <c r="J81" s="47"/>
      <c r="K81" s="59"/>
      <c r="L81" s="30"/>
    </row>
    <row r="82" spans="1:12" s="4" customFormat="1" ht="24.95" customHeight="1" x14ac:dyDescent="0.25">
      <c r="A82" s="26" t="e">
        <f>VLOOKUP(Tableau2[[#This Row],[Fournisseur]],Tableau__10.231.117.20_Eaton_ENT_SUPPLIER_MASTER[[SUPPLIER_NAME]:[HOME_PAGE]],2,FALSE)</f>
        <v>#N/A</v>
      </c>
      <c r="B82" s="19"/>
      <c r="C82" s="19"/>
      <c r="D82" s="19"/>
      <c r="E82" s="19"/>
      <c r="F82" s="20"/>
      <c r="G82" s="20"/>
      <c r="H82" s="40"/>
      <c r="I82" s="46"/>
      <c r="J82" s="47"/>
      <c r="K82" s="59"/>
      <c r="L82" s="30"/>
    </row>
    <row r="83" spans="1:12" s="4" customFormat="1" ht="24.95" customHeight="1" x14ac:dyDescent="0.25">
      <c r="A83" s="26" t="e">
        <f>VLOOKUP(Tableau2[[#This Row],[Fournisseur]],Tableau__10.231.117.20_Eaton_ENT_SUPPLIER_MASTER[[SUPPLIER_NAME]:[HOME_PAGE]],2,FALSE)</f>
        <v>#N/A</v>
      </c>
      <c r="B83" s="19"/>
      <c r="C83" s="19"/>
      <c r="D83" s="19"/>
      <c r="E83" s="19"/>
      <c r="F83" s="20"/>
      <c r="G83" s="20"/>
      <c r="H83" s="40"/>
      <c r="I83" s="46"/>
      <c r="J83" s="47"/>
      <c r="K83" s="59"/>
      <c r="L83" s="30"/>
    </row>
    <row r="84" spans="1:12" s="4" customFormat="1" ht="24.95" customHeight="1" x14ac:dyDescent="0.25">
      <c r="A84" s="26" t="e">
        <f>VLOOKUP(Tableau2[[#This Row],[Fournisseur]],Tableau__10.231.117.20_Eaton_ENT_SUPPLIER_MASTER[[SUPPLIER_NAME]:[HOME_PAGE]],2,FALSE)</f>
        <v>#N/A</v>
      </c>
      <c r="B84" s="19"/>
      <c r="C84" s="19"/>
      <c r="D84" s="19"/>
      <c r="E84" s="19"/>
      <c r="F84" s="20"/>
      <c r="G84" s="20"/>
      <c r="H84" s="40"/>
      <c r="I84" s="46"/>
      <c r="J84" s="47"/>
      <c r="K84" s="59"/>
      <c r="L84" s="30"/>
    </row>
    <row r="85" spans="1:12" s="4" customFormat="1" ht="24.95" customHeight="1" x14ac:dyDescent="0.25">
      <c r="A85" s="26" t="e">
        <f>VLOOKUP(Tableau2[[#This Row],[Fournisseur]],Tableau__10.231.117.20_Eaton_ENT_SUPPLIER_MASTER[[SUPPLIER_NAME]:[HOME_PAGE]],2,FALSE)</f>
        <v>#N/A</v>
      </c>
      <c r="B85" s="19"/>
      <c r="C85" s="19"/>
      <c r="D85" s="19"/>
      <c r="E85" s="19"/>
      <c r="F85" s="20"/>
      <c r="G85" s="20"/>
      <c r="H85" s="40"/>
      <c r="I85" s="46"/>
      <c r="J85" s="47"/>
      <c r="K85" s="59"/>
      <c r="L85" s="30"/>
    </row>
    <row r="86" spans="1:12" s="4" customFormat="1" ht="24.95" customHeight="1" x14ac:dyDescent="0.25">
      <c r="A86" s="26" t="e">
        <f>VLOOKUP(Tableau2[[#This Row],[Fournisseur]],Tableau__10.231.117.20_Eaton_ENT_SUPPLIER_MASTER[[SUPPLIER_NAME]:[HOME_PAGE]],2,FALSE)</f>
        <v>#N/A</v>
      </c>
      <c r="B86" s="19"/>
      <c r="C86" s="19"/>
      <c r="D86" s="19"/>
      <c r="E86" s="19"/>
      <c r="F86" s="20"/>
      <c r="G86" s="20"/>
      <c r="H86" s="40"/>
      <c r="I86" s="46"/>
      <c r="J86" s="47"/>
      <c r="K86" s="59"/>
      <c r="L86" s="30"/>
    </row>
    <row r="87" spans="1:12" s="4" customFormat="1" ht="24.95" customHeight="1" x14ac:dyDescent="0.25">
      <c r="A87" s="26" t="e">
        <f>VLOOKUP(Tableau2[[#This Row],[Fournisseur]],Tableau__10.231.117.20_Eaton_ENT_SUPPLIER_MASTER[[SUPPLIER_NAME]:[HOME_PAGE]],2,FALSE)</f>
        <v>#N/A</v>
      </c>
      <c r="B87" s="19"/>
      <c r="C87" s="19"/>
      <c r="D87" s="19"/>
      <c r="E87" s="19"/>
      <c r="F87" s="20"/>
      <c r="G87" s="20"/>
      <c r="H87" s="40"/>
      <c r="I87" s="46"/>
      <c r="J87" s="47"/>
      <c r="K87" s="59"/>
      <c r="L87" s="30"/>
    </row>
    <row r="88" spans="1:12" s="4" customFormat="1" ht="24.95" customHeight="1" x14ac:dyDescent="0.25">
      <c r="A88" s="26" t="e">
        <f>VLOOKUP(Tableau2[[#This Row],[Fournisseur]],Tableau__10.231.117.20_Eaton_ENT_SUPPLIER_MASTER[[SUPPLIER_NAME]:[HOME_PAGE]],2,FALSE)</f>
        <v>#N/A</v>
      </c>
      <c r="B88" s="19"/>
      <c r="C88" s="19"/>
      <c r="D88" s="19"/>
      <c r="E88" s="19"/>
      <c r="F88" s="20"/>
      <c r="G88" s="20"/>
      <c r="H88" s="40"/>
      <c r="I88" s="46"/>
      <c r="J88" s="47"/>
      <c r="K88" s="59"/>
      <c r="L88" s="30"/>
    </row>
    <row r="89" spans="1:12" s="4" customFormat="1" ht="24.95" customHeight="1" x14ac:dyDescent="0.25">
      <c r="A89" s="26" t="e">
        <f>VLOOKUP(Tableau2[[#This Row],[Fournisseur]],Tableau__10.231.117.20_Eaton_ENT_SUPPLIER_MASTER[[SUPPLIER_NAME]:[HOME_PAGE]],2,FALSE)</f>
        <v>#N/A</v>
      </c>
      <c r="B89" s="19"/>
      <c r="C89" s="19"/>
      <c r="D89" s="19"/>
      <c r="E89" s="19"/>
      <c r="F89" s="20"/>
      <c r="G89" s="20"/>
      <c r="H89" s="40"/>
      <c r="I89" s="46"/>
      <c r="J89" s="47"/>
      <c r="K89" s="59"/>
      <c r="L89" s="30"/>
    </row>
    <row r="90" spans="1:12" s="4" customFormat="1" ht="24.95" customHeight="1" x14ac:dyDescent="0.25">
      <c r="A90" s="26" t="e">
        <f>VLOOKUP(Tableau2[[#This Row],[Fournisseur]],Tableau__10.231.117.20_Eaton_ENT_SUPPLIER_MASTER[[SUPPLIER_NAME]:[HOME_PAGE]],2,FALSE)</f>
        <v>#N/A</v>
      </c>
      <c r="B90" s="19"/>
      <c r="C90" s="19"/>
      <c r="D90" s="19"/>
      <c r="E90" s="19"/>
      <c r="F90" s="20"/>
      <c r="G90" s="20"/>
      <c r="H90" s="40"/>
      <c r="I90" s="46"/>
      <c r="J90" s="47"/>
      <c r="K90" s="59"/>
      <c r="L90" s="30"/>
    </row>
    <row r="91" spans="1:12" s="4" customFormat="1" ht="24.95" customHeight="1" x14ac:dyDescent="0.25">
      <c r="A91" s="26" t="e">
        <f>VLOOKUP(Tableau2[[#This Row],[Fournisseur]],Tableau__10.231.117.20_Eaton_ENT_SUPPLIER_MASTER[[SUPPLIER_NAME]:[HOME_PAGE]],2,FALSE)</f>
        <v>#N/A</v>
      </c>
      <c r="B91" s="19"/>
      <c r="C91" s="19"/>
      <c r="D91" s="19"/>
      <c r="E91" s="19"/>
      <c r="F91" s="20"/>
      <c r="G91" s="20"/>
      <c r="H91" s="40"/>
      <c r="I91" s="46"/>
      <c r="J91" s="47"/>
      <c r="K91" s="59"/>
      <c r="L91" s="30"/>
    </row>
    <row r="92" spans="1:12" s="4" customFormat="1" ht="24.95" customHeight="1" x14ac:dyDescent="0.25">
      <c r="A92" s="26" t="e">
        <f>VLOOKUP(Tableau2[[#This Row],[Fournisseur]],Tableau__10.231.117.20_Eaton_ENT_SUPPLIER_MASTER[[SUPPLIER_NAME]:[HOME_PAGE]],2,FALSE)</f>
        <v>#N/A</v>
      </c>
      <c r="B92" s="19"/>
      <c r="C92" s="19"/>
      <c r="D92" s="19"/>
      <c r="E92" s="19"/>
      <c r="F92" s="20"/>
      <c r="G92" s="20"/>
      <c r="H92" s="40"/>
      <c r="I92" s="46"/>
      <c r="J92" s="47"/>
      <c r="K92" s="59"/>
      <c r="L92" s="30"/>
    </row>
    <row r="93" spans="1:12" s="4" customFormat="1" ht="24.95" customHeight="1" x14ac:dyDescent="0.25">
      <c r="A93" s="26" t="e">
        <f>VLOOKUP(Tableau2[[#This Row],[Fournisseur]],Tableau__10.231.117.20_Eaton_ENT_SUPPLIER_MASTER[[SUPPLIER_NAME]:[HOME_PAGE]],2,FALSE)</f>
        <v>#N/A</v>
      </c>
      <c r="B93" s="19"/>
      <c r="C93" s="19"/>
      <c r="D93" s="19"/>
      <c r="E93" s="19"/>
      <c r="F93" s="20"/>
      <c r="G93" s="20"/>
      <c r="H93" s="40"/>
      <c r="I93" s="46"/>
      <c r="J93" s="47"/>
      <c r="K93" s="59"/>
      <c r="L93" s="30"/>
    </row>
    <row r="94" spans="1:12" s="4" customFormat="1" ht="24.95" customHeight="1" x14ac:dyDescent="0.25">
      <c r="A94" s="26" t="e">
        <f>VLOOKUP(Tableau2[[#This Row],[Fournisseur]],Tableau__10.231.117.20_Eaton_ENT_SUPPLIER_MASTER[[SUPPLIER_NAME]:[HOME_PAGE]],2,FALSE)</f>
        <v>#N/A</v>
      </c>
      <c r="B94" s="19"/>
      <c r="C94" s="19"/>
      <c r="D94" s="19"/>
      <c r="E94" s="19"/>
      <c r="F94" s="20"/>
      <c r="G94" s="20"/>
      <c r="H94" s="40"/>
      <c r="I94" s="46"/>
      <c r="J94" s="47"/>
      <c r="K94" s="59"/>
      <c r="L94" s="30"/>
    </row>
    <row r="95" spans="1:12" s="4" customFormat="1" ht="24.95" customHeight="1" x14ac:dyDescent="0.25">
      <c r="A95" s="26" t="e">
        <f>VLOOKUP(Tableau2[[#This Row],[Fournisseur]],Tableau__10.231.117.20_Eaton_ENT_SUPPLIER_MASTER[[SUPPLIER_NAME]:[HOME_PAGE]],2,FALSE)</f>
        <v>#N/A</v>
      </c>
      <c r="B95" s="19"/>
      <c r="C95" s="19"/>
      <c r="D95" s="19"/>
      <c r="E95" s="19"/>
      <c r="F95" s="20"/>
      <c r="G95" s="20"/>
      <c r="H95" s="40"/>
      <c r="I95" s="46"/>
      <c r="J95" s="47"/>
      <c r="K95" s="59"/>
      <c r="L95" s="30"/>
    </row>
    <row r="96" spans="1:12" s="4" customFormat="1" ht="24.95" customHeight="1" x14ac:dyDescent="0.25">
      <c r="A96" s="26" t="e">
        <f>VLOOKUP(Tableau2[[#This Row],[Fournisseur]],Tableau__10.231.117.20_Eaton_ENT_SUPPLIER_MASTER[[SUPPLIER_NAME]:[HOME_PAGE]],2,FALSE)</f>
        <v>#N/A</v>
      </c>
      <c r="B96" s="19"/>
      <c r="C96" s="19"/>
      <c r="D96" s="19"/>
      <c r="E96" s="19"/>
      <c r="F96" s="20"/>
      <c r="G96" s="20"/>
      <c r="H96" s="40"/>
      <c r="I96" s="46"/>
      <c r="J96" s="47"/>
      <c r="K96" s="59"/>
      <c r="L96" s="30"/>
    </row>
    <row r="97" spans="1:37" s="4" customFormat="1" ht="24.95" customHeight="1" x14ac:dyDescent="0.25">
      <c r="A97" s="26" t="e">
        <f>VLOOKUP(Tableau2[[#This Row],[Fournisseur]],Tableau__10.231.117.20_Eaton_ENT_SUPPLIER_MASTER[[SUPPLIER_NAME]:[HOME_PAGE]],2,FALSE)</f>
        <v>#N/A</v>
      </c>
      <c r="B97" s="19"/>
      <c r="C97" s="19"/>
      <c r="D97" s="19"/>
      <c r="E97" s="19"/>
      <c r="F97" s="20"/>
      <c r="G97" s="20"/>
      <c r="H97" s="40"/>
      <c r="I97" s="46"/>
      <c r="J97" s="47"/>
      <c r="K97" s="59"/>
      <c r="L97" s="30"/>
    </row>
    <row r="98" spans="1:37" s="4" customFormat="1" ht="24.95" customHeight="1" x14ac:dyDescent="0.25">
      <c r="A98" s="26" t="e">
        <f>VLOOKUP(Tableau2[[#This Row],[Fournisseur]],Tableau__10.231.117.20_Eaton_ENT_SUPPLIER_MASTER[[SUPPLIER_NAME]:[HOME_PAGE]],2,FALSE)</f>
        <v>#N/A</v>
      </c>
      <c r="B98" s="19"/>
      <c r="C98" s="19"/>
      <c r="D98" s="19"/>
      <c r="E98" s="19"/>
      <c r="F98" s="20"/>
      <c r="G98" s="20"/>
      <c r="H98" s="40"/>
      <c r="I98" s="46"/>
      <c r="J98" s="47"/>
      <c r="K98" s="59"/>
      <c r="L98" s="30"/>
    </row>
    <row r="99" spans="1:37" s="4" customFormat="1" ht="24.95" customHeight="1" x14ac:dyDescent="0.25">
      <c r="A99" s="26" t="e">
        <f>VLOOKUP(Tableau2[[#This Row],[Fournisseur]],Tableau__10.231.117.20_Eaton_ENT_SUPPLIER_MASTER[[SUPPLIER_NAME]:[HOME_PAGE]],2,FALSE)</f>
        <v>#N/A</v>
      </c>
      <c r="B99" s="19"/>
      <c r="C99" s="19"/>
      <c r="D99" s="19"/>
      <c r="E99" s="19"/>
      <c r="F99" s="20"/>
      <c r="G99" s="20"/>
      <c r="H99" s="40"/>
      <c r="I99" s="46"/>
      <c r="J99" s="47"/>
      <c r="K99" s="59"/>
      <c r="L99" s="30"/>
    </row>
    <row r="100" spans="1:37" s="4" customFormat="1" ht="24.95" customHeight="1" x14ac:dyDescent="0.25">
      <c r="A100" s="26" t="e">
        <f>VLOOKUP(Tableau2[[#This Row],[Fournisseur]],Tableau__10.231.117.20_Eaton_ENT_SUPPLIER_MASTER[[SUPPLIER_NAME]:[HOME_PAGE]],2,FALSE)</f>
        <v>#N/A</v>
      </c>
      <c r="B100" s="19"/>
      <c r="C100" s="19"/>
      <c r="D100" s="19"/>
      <c r="E100" s="19"/>
      <c r="F100" s="20"/>
      <c r="G100" s="20"/>
      <c r="H100" s="40"/>
      <c r="I100" s="46"/>
      <c r="J100" s="47"/>
      <c r="K100" s="59"/>
      <c r="L100" s="30"/>
    </row>
    <row r="101" spans="1:37" s="4" customFormat="1" ht="24.95" customHeight="1" x14ac:dyDescent="0.25">
      <c r="A101" s="26" t="e">
        <f>VLOOKUP(Tableau2[[#This Row],[Fournisseur]],Tableau__10.231.117.20_Eaton_ENT_SUPPLIER_MASTER[[SUPPLIER_NAME]:[HOME_PAGE]],2,FALSE)</f>
        <v>#N/A</v>
      </c>
      <c r="B101" s="19"/>
      <c r="C101" s="19"/>
      <c r="D101" s="19"/>
      <c r="E101" s="19"/>
      <c r="F101" s="20"/>
      <c r="G101" s="20"/>
      <c r="H101" s="40"/>
      <c r="I101" s="46"/>
      <c r="J101" s="47"/>
      <c r="K101" s="59"/>
      <c r="L101" s="30"/>
    </row>
    <row r="102" spans="1:37" s="4" customFormat="1" ht="24.95" customHeight="1" x14ac:dyDescent="0.25">
      <c r="A102" s="26" t="e">
        <f>VLOOKUP(Tableau2[[#This Row],[Fournisseur]],Tableau__10.231.117.20_Eaton_ENT_SUPPLIER_MASTER[[SUPPLIER_NAME]:[HOME_PAGE]],2,FALSE)</f>
        <v>#N/A</v>
      </c>
      <c r="B102" s="19"/>
      <c r="C102" s="19"/>
      <c r="D102" s="19"/>
      <c r="E102" s="19"/>
      <c r="F102" s="20"/>
      <c r="G102" s="20"/>
      <c r="H102" s="40"/>
      <c r="I102" s="46"/>
      <c r="J102" s="47"/>
      <c r="K102" s="59"/>
      <c r="L102" s="30"/>
    </row>
    <row r="103" spans="1:37" s="4" customFormat="1" ht="24.95" customHeight="1" x14ac:dyDescent="0.25">
      <c r="A103" s="26" t="e">
        <f>VLOOKUP(Tableau2[[#This Row],[Fournisseur]],Tableau__10.231.117.20_Eaton_ENT_SUPPLIER_MASTER[[SUPPLIER_NAME]:[HOME_PAGE]],2,FALSE)</f>
        <v>#N/A</v>
      </c>
      <c r="B103" s="19"/>
      <c r="C103" s="19"/>
      <c r="D103" s="19"/>
      <c r="E103" s="19"/>
      <c r="F103" s="20"/>
      <c r="G103" s="20"/>
      <c r="H103" s="40"/>
      <c r="I103" s="46"/>
      <c r="J103" s="47"/>
      <c r="K103" s="59"/>
      <c r="L103" s="30"/>
    </row>
    <row r="104" spans="1:37" s="4" customFormat="1" ht="24.95" customHeight="1" x14ac:dyDescent="0.25">
      <c r="A104" s="26" t="e">
        <f>VLOOKUP(Tableau2[[#This Row],[Fournisseur]],Tableau__10.231.117.20_Eaton_ENT_SUPPLIER_MASTER[[SUPPLIER_NAME]:[HOME_PAGE]],2,FALSE)</f>
        <v>#N/A</v>
      </c>
      <c r="B104" s="19"/>
      <c r="C104" s="19"/>
      <c r="D104" s="19"/>
      <c r="E104" s="19"/>
      <c r="F104" s="20"/>
      <c r="G104" s="20"/>
      <c r="H104" s="40"/>
      <c r="I104" s="46"/>
      <c r="J104" s="47"/>
      <c r="K104" s="59"/>
      <c r="L104" s="30"/>
    </row>
    <row r="105" spans="1:37" s="4" customFormat="1" ht="24.95" customHeight="1" x14ac:dyDescent="0.25">
      <c r="A105" s="26" t="e">
        <f>VLOOKUP(Tableau2[[#This Row],[Fournisseur]],Tableau__10.231.117.20_Eaton_ENT_SUPPLIER_MASTER[[SUPPLIER_NAME]:[HOME_PAGE]],2,FALSE)</f>
        <v>#N/A</v>
      </c>
      <c r="B105" s="19"/>
      <c r="C105" s="19"/>
      <c r="D105" s="19"/>
      <c r="E105" s="19"/>
      <c r="F105" s="20"/>
      <c r="G105" s="20"/>
      <c r="H105" s="40"/>
      <c r="I105" s="46"/>
      <c r="J105" s="47"/>
      <c r="K105" s="59"/>
      <c r="L105" s="30"/>
    </row>
    <row r="106" spans="1:37" s="4" customFormat="1" ht="24.95" customHeight="1" x14ac:dyDescent="0.25">
      <c r="A106" s="26" t="e">
        <f>VLOOKUP(Tableau2[[#This Row],[Fournisseur]],Tableau__10.231.117.20_Eaton_ENT_SUPPLIER_MASTER[[SUPPLIER_NAME]:[HOME_PAGE]],2,FALSE)</f>
        <v>#N/A</v>
      </c>
      <c r="B106" s="19"/>
      <c r="C106" s="19"/>
      <c r="D106" s="19"/>
      <c r="E106" s="19"/>
      <c r="F106" s="20"/>
      <c r="G106" s="20"/>
      <c r="H106" s="40"/>
      <c r="I106" s="46"/>
      <c r="J106" s="47"/>
      <c r="K106" s="59"/>
      <c r="L106" s="30"/>
      <c r="M106" s="6"/>
      <c r="N106" s="6"/>
      <c r="O106" s="6"/>
      <c r="P106" s="6"/>
      <c r="Q106" s="6"/>
      <c r="R106" s="6"/>
      <c r="S106" s="6"/>
      <c r="T106" s="6"/>
      <c r="U106" s="6"/>
      <c r="V106" s="6"/>
      <c r="W106" s="6"/>
      <c r="X106" s="6"/>
      <c r="Y106" s="6"/>
      <c r="Z106" s="6"/>
      <c r="AA106" s="6"/>
      <c r="AB106" s="6"/>
      <c r="AC106" s="6"/>
      <c r="AD106" s="6"/>
      <c r="AE106" s="6"/>
      <c r="AF106" s="6"/>
      <c r="AG106" s="6"/>
      <c r="AH106" s="6"/>
      <c r="AI106" s="6"/>
      <c r="AJ106" s="6"/>
      <c r="AK106" s="6"/>
    </row>
    <row r="107" spans="1:37" s="4" customFormat="1" ht="24.95" customHeight="1" x14ac:dyDescent="0.25">
      <c r="A107" s="26" t="e">
        <f>VLOOKUP(Tableau2[[#This Row],[Fournisseur]],Tableau__10.231.117.20_Eaton_ENT_SUPPLIER_MASTER[[SUPPLIER_NAME]:[HOME_PAGE]],2,FALSE)</f>
        <v>#N/A</v>
      </c>
      <c r="B107" s="19"/>
      <c r="C107" s="19"/>
      <c r="D107" s="19"/>
      <c r="E107" s="19"/>
      <c r="F107" s="20"/>
      <c r="G107" s="20"/>
      <c r="H107" s="40"/>
      <c r="I107" s="46"/>
      <c r="J107" s="47"/>
      <c r="K107" s="59"/>
      <c r="L107" s="30"/>
    </row>
    <row r="108" spans="1:37" s="4" customFormat="1" ht="24.95" customHeight="1" x14ac:dyDescent="0.25">
      <c r="A108" s="26" t="e">
        <f>VLOOKUP(Tableau2[[#This Row],[Fournisseur]],Tableau__10.231.117.20_Eaton_ENT_SUPPLIER_MASTER[[SUPPLIER_NAME]:[HOME_PAGE]],2,FALSE)</f>
        <v>#N/A</v>
      </c>
      <c r="B108" s="19"/>
      <c r="C108" s="19"/>
      <c r="D108" s="19"/>
      <c r="E108" s="19"/>
      <c r="F108" s="20"/>
      <c r="G108" s="20"/>
      <c r="H108" s="40"/>
      <c r="I108" s="46"/>
      <c r="J108" s="47"/>
      <c r="K108" s="59"/>
      <c r="L108" s="30"/>
    </row>
    <row r="109" spans="1:37" s="4" customFormat="1" ht="24.95" customHeight="1" x14ac:dyDescent="0.25">
      <c r="A109" s="26" t="e">
        <f>VLOOKUP(Tableau2[[#This Row],[Fournisseur]],Tableau__10.231.117.20_Eaton_ENT_SUPPLIER_MASTER[[SUPPLIER_NAME]:[HOME_PAGE]],2,FALSE)</f>
        <v>#N/A</v>
      </c>
      <c r="B109" s="19"/>
      <c r="C109" s="19"/>
      <c r="D109" s="19"/>
      <c r="E109" s="19"/>
      <c r="F109" s="20"/>
      <c r="G109" s="20"/>
      <c r="H109" s="40"/>
      <c r="I109" s="46"/>
      <c r="J109" s="47"/>
      <c r="K109" s="59"/>
      <c r="L109" s="30"/>
    </row>
    <row r="110" spans="1:37" s="4" customFormat="1" ht="24.95" customHeight="1" x14ac:dyDescent="0.25">
      <c r="A110" s="26" t="e">
        <f>VLOOKUP(Tableau2[[#This Row],[Fournisseur]],Tableau__10.231.117.20_Eaton_ENT_SUPPLIER_MASTER[[SUPPLIER_NAME]:[HOME_PAGE]],2,FALSE)</f>
        <v>#N/A</v>
      </c>
      <c r="B110" s="19"/>
      <c r="C110" s="19"/>
      <c r="D110" s="19"/>
      <c r="E110" s="19"/>
      <c r="F110" s="20"/>
      <c r="G110" s="20"/>
      <c r="H110" s="40"/>
      <c r="I110" s="46"/>
      <c r="J110" s="47"/>
      <c r="K110" s="59"/>
      <c r="L110" s="30"/>
    </row>
    <row r="111" spans="1:37" s="4" customFormat="1" ht="24.95" customHeight="1" x14ac:dyDescent="0.25">
      <c r="A111" s="26" t="e">
        <f>VLOOKUP(Tableau2[[#This Row],[Fournisseur]],Tableau__10.231.117.20_Eaton_ENT_SUPPLIER_MASTER[[SUPPLIER_NAME]:[HOME_PAGE]],2,FALSE)</f>
        <v>#N/A</v>
      </c>
      <c r="B111" s="19"/>
      <c r="C111" s="19"/>
      <c r="D111" s="19"/>
      <c r="E111" s="19"/>
      <c r="F111" s="20"/>
      <c r="G111" s="20"/>
      <c r="H111" s="40"/>
      <c r="I111" s="46"/>
      <c r="J111" s="47"/>
      <c r="K111" s="59"/>
      <c r="L111" s="30"/>
    </row>
    <row r="112" spans="1:37" s="4" customFormat="1" ht="24.95" customHeight="1" x14ac:dyDescent="0.25">
      <c r="A112" s="26" t="e">
        <f>VLOOKUP(Tableau2[[#This Row],[Fournisseur]],Tableau__10.231.117.20_Eaton_ENT_SUPPLIER_MASTER[[SUPPLIER_NAME]:[HOME_PAGE]],2,FALSE)</f>
        <v>#N/A</v>
      </c>
      <c r="B112" s="19"/>
      <c r="C112" s="19"/>
      <c r="D112" s="19"/>
      <c r="E112" s="19"/>
      <c r="F112" s="20"/>
      <c r="G112" s="20"/>
      <c r="H112" s="40"/>
      <c r="I112" s="46"/>
      <c r="J112" s="47"/>
      <c r="K112" s="59"/>
      <c r="L112" s="30"/>
    </row>
    <row r="113" spans="1:11" s="4" customFormat="1" ht="24.95" customHeight="1" x14ac:dyDescent="0.25">
      <c r="A113" s="26" t="e">
        <f>VLOOKUP(Tableau2[[#This Row],[Fournisseur]],Tableau__10.231.117.20_Eaton_ENT_SUPPLIER_MASTER[[SUPPLIER_NAME]:[HOME_PAGE]],2,FALSE)</f>
        <v>#N/A</v>
      </c>
      <c r="B113" s="19"/>
      <c r="C113" s="19"/>
      <c r="D113" s="19"/>
      <c r="E113" s="19"/>
      <c r="F113" s="20"/>
      <c r="G113" s="20"/>
      <c r="H113" s="40"/>
      <c r="I113" s="46"/>
      <c r="J113" s="47"/>
      <c r="K113" s="59"/>
    </row>
    <row r="114" spans="1:11" s="4" customFormat="1" ht="24.95" customHeight="1" x14ac:dyDescent="0.25">
      <c r="A114" s="26" t="e">
        <f>VLOOKUP(Tableau2[[#This Row],[Fournisseur]],Tableau__10.231.117.20_Eaton_ENT_SUPPLIER_MASTER[[SUPPLIER_NAME]:[HOME_PAGE]],2,FALSE)</f>
        <v>#N/A</v>
      </c>
      <c r="B114" s="19"/>
      <c r="C114" s="19"/>
      <c r="D114" s="19"/>
      <c r="E114" s="19"/>
      <c r="F114" s="20"/>
      <c r="G114" s="20"/>
      <c r="H114" s="40"/>
      <c r="I114" s="46"/>
      <c r="J114" s="47"/>
      <c r="K114" s="59"/>
    </row>
    <row r="115" spans="1:11" s="4" customFormat="1" ht="24.95" customHeight="1" x14ac:dyDescent="0.25">
      <c r="A115" s="26" t="e">
        <f>VLOOKUP(Tableau2[[#This Row],[Fournisseur]],Tableau__10.231.117.20_Eaton_ENT_SUPPLIER_MASTER[[SUPPLIER_NAME]:[HOME_PAGE]],2,FALSE)</f>
        <v>#N/A</v>
      </c>
      <c r="B115" s="19"/>
      <c r="C115" s="19"/>
      <c r="D115" s="19"/>
      <c r="E115" s="19"/>
      <c r="F115" s="20"/>
      <c r="G115" s="20"/>
      <c r="H115" s="40"/>
      <c r="I115" s="46"/>
      <c r="J115" s="47"/>
      <c r="K115" s="59"/>
    </row>
    <row r="116" spans="1:11" s="4" customFormat="1" ht="24.95" customHeight="1" x14ac:dyDescent="0.25">
      <c r="A116" s="26" t="e">
        <f>VLOOKUP(Tableau2[[#This Row],[Fournisseur]],Tableau__10.231.117.20_Eaton_ENT_SUPPLIER_MASTER[[SUPPLIER_NAME]:[HOME_PAGE]],2,FALSE)</f>
        <v>#N/A</v>
      </c>
      <c r="B116" s="19"/>
      <c r="C116" s="19"/>
      <c r="D116" s="19"/>
      <c r="E116" s="19"/>
      <c r="F116" s="20"/>
      <c r="G116" s="20"/>
      <c r="H116" s="40"/>
      <c r="I116" s="46"/>
      <c r="J116" s="47"/>
      <c r="K116" s="59"/>
    </row>
    <row r="117" spans="1:11" s="4" customFormat="1" ht="24.95" customHeight="1" x14ac:dyDescent="0.25">
      <c r="A117" s="26" t="e">
        <f>VLOOKUP(Tableau2[[#This Row],[Fournisseur]],Tableau__10.231.117.20_Eaton_ENT_SUPPLIER_MASTER[[SUPPLIER_NAME]:[HOME_PAGE]],2,FALSE)</f>
        <v>#N/A</v>
      </c>
      <c r="B117" s="19"/>
      <c r="C117" s="19"/>
      <c r="D117" s="19"/>
      <c r="E117" s="19"/>
      <c r="F117" s="20"/>
      <c r="G117" s="20"/>
      <c r="H117" s="40"/>
      <c r="I117" s="46"/>
      <c r="J117" s="47"/>
      <c r="K117" s="59"/>
    </row>
    <row r="118" spans="1:11" s="4" customFormat="1" ht="24.95" customHeight="1" x14ac:dyDescent="0.25">
      <c r="A118" s="26" t="e">
        <f>VLOOKUP(Tableau2[[#This Row],[Fournisseur]],Tableau__10.231.117.20_Eaton_ENT_SUPPLIER_MASTER[[SUPPLIER_NAME]:[HOME_PAGE]],2,FALSE)</f>
        <v>#N/A</v>
      </c>
      <c r="B118" s="19"/>
      <c r="C118" s="19"/>
      <c r="D118" s="19"/>
      <c r="E118" s="19"/>
      <c r="F118" s="20"/>
      <c r="G118" s="20"/>
      <c r="H118" s="40"/>
      <c r="I118" s="46"/>
      <c r="J118" s="47"/>
      <c r="K118" s="59"/>
    </row>
    <row r="119" spans="1:11" s="4" customFormat="1" ht="24.95" customHeight="1" x14ac:dyDescent="0.25">
      <c r="A119" s="26" t="e">
        <f>VLOOKUP(Tableau2[[#This Row],[Fournisseur]],Tableau__10.231.117.20_Eaton_ENT_SUPPLIER_MASTER[[SUPPLIER_NAME]:[HOME_PAGE]],2,FALSE)</f>
        <v>#N/A</v>
      </c>
      <c r="B119" s="19"/>
      <c r="C119" s="19"/>
      <c r="D119" s="19"/>
      <c r="E119" s="19"/>
      <c r="F119" s="20"/>
      <c r="G119" s="20"/>
      <c r="H119" s="40"/>
      <c r="I119" s="46"/>
      <c r="J119" s="47"/>
      <c r="K119" s="59"/>
    </row>
    <row r="120" spans="1:11" s="4" customFormat="1" ht="24.95" customHeight="1" x14ac:dyDescent="0.25">
      <c r="A120" s="26" t="e">
        <f>VLOOKUP(Tableau2[[#This Row],[Fournisseur]],Tableau__10.231.117.20_Eaton_ENT_SUPPLIER_MASTER[[SUPPLIER_NAME]:[HOME_PAGE]],2,FALSE)</f>
        <v>#N/A</v>
      </c>
      <c r="B120" s="19"/>
      <c r="C120" s="19"/>
      <c r="D120" s="19"/>
      <c r="E120" s="19"/>
      <c r="F120" s="20"/>
      <c r="G120" s="20"/>
      <c r="H120" s="40"/>
      <c r="I120" s="46"/>
      <c r="J120" s="47"/>
      <c r="K120" s="59"/>
    </row>
    <row r="121" spans="1:11" s="4" customFormat="1" ht="24.95" customHeight="1" x14ac:dyDescent="0.25">
      <c r="A121" s="26" t="e">
        <f>VLOOKUP(Tableau2[[#This Row],[Fournisseur]],Tableau__10.231.117.20_Eaton_ENT_SUPPLIER_MASTER[[SUPPLIER_NAME]:[HOME_PAGE]],2,FALSE)</f>
        <v>#N/A</v>
      </c>
      <c r="B121" s="19"/>
      <c r="C121" s="19"/>
      <c r="D121" s="19"/>
      <c r="E121" s="19"/>
      <c r="F121" s="20"/>
      <c r="G121" s="20"/>
      <c r="H121" s="40"/>
      <c r="I121" s="46"/>
      <c r="J121" s="47"/>
      <c r="K121" s="59"/>
    </row>
    <row r="122" spans="1:11" s="4" customFormat="1" ht="24.95" customHeight="1" x14ac:dyDescent="0.25">
      <c r="A122" s="26" t="e">
        <f>VLOOKUP(Tableau2[[#This Row],[Fournisseur]],Tableau__10.231.117.20_Eaton_ENT_SUPPLIER_MASTER[[SUPPLIER_NAME]:[HOME_PAGE]],2,FALSE)</f>
        <v>#N/A</v>
      </c>
      <c r="B122" s="19"/>
      <c r="C122" s="19"/>
      <c r="D122" s="19"/>
      <c r="E122" s="19"/>
      <c r="F122" s="20"/>
      <c r="G122" s="20"/>
      <c r="H122" s="40"/>
      <c r="I122" s="46"/>
      <c r="J122" s="47"/>
      <c r="K122" s="59"/>
    </row>
    <row r="123" spans="1:11" s="4" customFormat="1" ht="24.95" customHeight="1" x14ac:dyDescent="0.25">
      <c r="A123" s="26" t="e">
        <f>VLOOKUP(Tableau2[[#This Row],[Fournisseur]],Tableau__10.231.117.20_Eaton_ENT_SUPPLIER_MASTER[[SUPPLIER_NAME]:[HOME_PAGE]],2,FALSE)</f>
        <v>#N/A</v>
      </c>
      <c r="B123" s="19"/>
      <c r="C123" s="19"/>
      <c r="D123" s="19"/>
      <c r="E123" s="19"/>
      <c r="F123" s="20"/>
      <c r="G123" s="20"/>
      <c r="H123" s="40"/>
      <c r="I123" s="46"/>
      <c r="J123" s="47"/>
      <c r="K123" s="59"/>
    </row>
    <row r="124" spans="1:11" s="4" customFormat="1" ht="24.95" customHeight="1" x14ac:dyDescent="0.25">
      <c r="A124" s="26" t="e">
        <f>VLOOKUP(Tableau2[[#This Row],[Fournisseur]],Tableau__10.231.117.20_Eaton_ENT_SUPPLIER_MASTER[[SUPPLIER_NAME]:[HOME_PAGE]],2,FALSE)</f>
        <v>#N/A</v>
      </c>
      <c r="B124" s="19"/>
      <c r="C124" s="19"/>
      <c r="D124" s="19"/>
      <c r="E124" s="19"/>
      <c r="F124" s="20"/>
      <c r="G124" s="20"/>
      <c r="H124" s="40"/>
      <c r="I124" s="46"/>
      <c r="J124" s="47"/>
      <c r="K124" s="59"/>
    </row>
    <row r="125" spans="1:11" s="4" customFormat="1" ht="24.95" customHeight="1" x14ac:dyDescent="0.25">
      <c r="A125" s="26" t="e">
        <f>VLOOKUP(Tableau2[[#This Row],[Fournisseur]],Tableau__10.231.117.20_Eaton_ENT_SUPPLIER_MASTER[[SUPPLIER_NAME]:[HOME_PAGE]],2,FALSE)</f>
        <v>#N/A</v>
      </c>
      <c r="B125" s="19"/>
      <c r="C125" s="19"/>
      <c r="D125" s="19"/>
      <c r="E125" s="19"/>
      <c r="F125" s="20"/>
      <c r="G125" s="20"/>
      <c r="H125" s="40"/>
      <c r="I125" s="46"/>
      <c r="J125" s="47"/>
      <c r="K125" s="59"/>
    </row>
    <row r="126" spans="1:11" s="4" customFormat="1" ht="24.95" customHeight="1" x14ac:dyDescent="0.25">
      <c r="A126" s="26" t="e">
        <f>VLOOKUP(Tableau2[[#This Row],[Fournisseur]],Tableau__10.231.117.20_Eaton_ENT_SUPPLIER_MASTER[[SUPPLIER_NAME]:[HOME_PAGE]],2,FALSE)</f>
        <v>#N/A</v>
      </c>
      <c r="B126" s="19"/>
      <c r="C126" s="19"/>
      <c r="D126" s="19"/>
      <c r="E126" s="19"/>
      <c r="F126" s="20"/>
      <c r="G126" s="20"/>
      <c r="H126" s="40"/>
      <c r="I126" s="46"/>
      <c r="J126" s="47"/>
      <c r="K126" s="59"/>
    </row>
    <row r="127" spans="1:11" s="4" customFormat="1" ht="24.95" customHeight="1" x14ac:dyDescent="0.25">
      <c r="A127" s="26" t="e">
        <f>VLOOKUP(Tableau2[[#This Row],[Fournisseur]],Tableau__10.231.117.20_Eaton_ENT_SUPPLIER_MASTER[[SUPPLIER_NAME]:[HOME_PAGE]],2,FALSE)</f>
        <v>#N/A</v>
      </c>
      <c r="B127" s="19"/>
      <c r="C127" s="19"/>
      <c r="D127" s="19"/>
      <c r="E127" s="19"/>
      <c r="F127" s="20"/>
      <c r="G127" s="20"/>
      <c r="H127" s="40"/>
      <c r="I127" s="46"/>
      <c r="J127" s="47"/>
      <c r="K127" s="59"/>
    </row>
    <row r="128" spans="1:11" s="4" customFormat="1" ht="24.95" customHeight="1" x14ac:dyDescent="0.25">
      <c r="A128" s="26" t="e">
        <f>VLOOKUP(Tableau2[[#This Row],[Fournisseur]],Tableau__10.231.117.20_Eaton_ENT_SUPPLIER_MASTER[[SUPPLIER_NAME]:[HOME_PAGE]],2,FALSE)</f>
        <v>#N/A</v>
      </c>
      <c r="B128" s="19"/>
      <c r="C128" s="19"/>
      <c r="D128" s="19"/>
      <c r="E128" s="19"/>
      <c r="F128" s="20"/>
      <c r="G128" s="20"/>
      <c r="H128" s="40"/>
      <c r="I128" s="46"/>
      <c r="J128" s="47"/>
      <c r="K128" s="59"/>
    </row>
    <row r="129" spans="1:37" s="4" customFormat="1" ht="24.95" customHeight="1" x14ac:dyDescent="0.25">
      <c r="A129" s="26" t="e">
        <f>VLOOKUP(Tableau2[[#This Row],[Fournisseur]],Tableau__10.231.117.20_Eaton_ENT_SUPPLIER_MASTER[[SUPPLIER_NAME]:[HOME_PAGE]],2,FALSE)</f>
        <v>#N/A</v>
      </c>
      <c r="B129" s="19"/>
      <c r="C129" s="19"/>
      <c r="D129" s="19"/>
      <c r="E129" s="19"/>
      <c r="F129" s="20"/>
      <c r="G129" s="20"/>
      <c r="H129" s="40"/>
      <c r="I129" s="46"/>
      <c r="J129" s="47"/>
      <c r="K129" s="59"/>
    </row>
    <row r="130" spans="1:37" s="4" customFormat="1" ht="24.95" customHeight="1" x14ac:dyDescent="0.25">
      <c r="A130" s="26" t="e">
        <f>VLOOKUP(Tableau2[[#This Row],[Fournisseur]],Tableau__10.231.117.20_Eaton_ENT_SUPPLIER_MASTER[[SUPPLIER_NAME]:[HOME_PAGE]],2,FALSE)</f>
        <v>#N/A</v>
      </c>
      <c r="B130" s="19"/>
      <c r="C130" s="19"/>
      <c r="D130" s="19"/>
      <c r="E130" s="19"/>
      <c r="F130" s="20"/>
      <c r="G130" s="20"/>
      <c r="H130" s="40"/>
      <c r="I130" s="46"/>
      <c r="J130" s="47"/>
      <c r="K130" s="59"/>
    </row>
    <row r="131" spans="1:37" s="4" customFormat="1" ht="24.95" customHeight="1" x14ac:dyDescent="0.25">
      <c r="A131" s="26" t="e">
        <f>VLOOKUP(Tableau2[[#This Row],[Fournisseur]],Tableau__10.231.117.20_Eaton_ENT_SUPPLIER_MASTER[[SUPPLIER_NAME]:[HOME_PAGE]],2,FALSE)</f>
        <v>#N/A</v>
      </c>
      <c r="B131" s="19"/>
      <c r="C131" s="19"/>
      <c r="D131" s="19"/>
      <c r="E131" s="19"/>
      <c r="F131" s="20"/>
      <c r="G131" s="20"/>
      <c r="H131" s="40"/>
      <c r="I131" s="46"/>
      <c r="J131" s="47"/>
      <c r="K131" s="59"/>
    </row>
    <row r="132" spans="1:37" s="6" customFormat="1" ht="24.95" customHeight="1" x14ac:dyDescent="0.25">
      <c r="A132" s="26" t="e">
        <f>VLOOKUP(Tableau2[[#This Row],[Fournisseur]],Tableau__10.231.117.20_Eaton_ENT_SUPPLIER_MASTER[[SUPPLIER_NAME]:[HOME_PAGE]],2,FALSE)</f>
        <v>#N/A</v>
      </c>
      <c r="B132" s="19"/>
      <c r="C132" s="19"/>
      <c r="D132" s="19"/>
      <c r="E132" s="19"/>
      <c r="F132" s="20"/>
      <c r="G132" s="20"/>
      <c r="H132" s="40"/>
      <c r="I132" s="46"/>
      <c r="J132" s="47"/>
      <c r="K132" s="59"/>
      <c r="L132" s="4"/>
      <c r="M132" s="4"/>
      <c r="N132" s="4"/>
      <c r="O132" s="4"/>
      <c r="P132" s="4"/>
      <c r="Q132" s="4"/>
      <c r="R132" s="4"/>
      <c r="S132" s="4"/>
      <c r="T132" s="4"/>
      <c r="U132" s="4"/>
      <c r="V132" s="4"/>
      <c r="W132" s="4"/>
      <c r="X132" s="4"/>
      <c r="Y132" s="4"/>
      <c r="Z132" s="4"/>
      <c r="AA132" s="4"/>
      <c r="AB132" s="4"/>
      <c r="AC132" s="4"/>
      <c r="AD132" s="4"/>
      <c r="AE132" s="4"/>
      <c r="AF132" s="4"/>
      <c r="AG132" s="4"/>
      <c r="AH132" s="4"/>
      <c r="AI132" s="4"/>
      <c r="AJ132" s="4"/>
      <c r="AK132" s="4"/>
    </row>
    <row r="133" spans="1:37" s="4" customFormat="1" ht="24.95" customHeight="1" x14ac:dyDescent="0.25">
      <c r="A133" s="26" t="e">
        <f>VLOOKUP(Tableau2[[#This Row],[Fournisseur]],Tableau__10.231.117.20_Eaton_ENT_SUPPLIER_MASTER[[SUPPLIER_NAME]:[HOME_PAGE]],2,FALSE)</f>
        <v>#N/A</v>
      </c>
      <c r="B133" s="19"/>
      <c r="C133" s="19"/>
      <c r="D133" s="19"/>
      <c r="E133" s="19"/>
      <c r="F133" s="20"/>
      <c r="G133" s="20"/>
      <c r="H133" s="40"/>
      <c r="I133" s="46"/>
      <c r="J133" s="47"/>
      <c r="K133" s="59"/>
    </row>
    <row r="134" spans="1:37" s="4" customFormat="1" ht="24.95" customHeight="1" x14ac:dyDescent="0.25">
      <c r="A134" s="26" t="e">
        <f>VLOOKUP(Tableau2[[#This Row],[Fournisseur]],Tableau__10.231.117.20_Eaton_ENT_SUPPLIER_MASTER[[SUPPLIER_NAME]:[HOME_PAGE]],2,FALSE)</f>
        <v>#N/A</v>
      </c>
      <c r="B134" s="19"/>
      <c r="C134" s="19"/>
      <c r="D134" s="19"/>
      <c r="E134" s="19"/>
      <c r="F134" s="20"/>
      <c r="G134" s="20"/>
      <c r="H134" s="40"/>
      <c r="I134" s="46"/>
      <c r="J134" s="47"/>
      <c r="K134" s="59"/>
    </row>
    <row r="135" spans="1:37" s="4" customFormat="1" ht="24.95" customHeight="1" x14ac:dyDescent="0.25">
      <c r="A135" s="26" t="e">
        <f>VLOOKUP(Tableau2[[#This Row],[Fournisseur]],Tableau__10.231.117.20_Eaton_ENT_SUPPLIER_MASTER[[SUPPLIER_NAME]:[HOME_PAGE]],2,FALSE)</f>
        <v>#N/A</v>
      </c>
      <c r="B135" s="19"/>
      <c r="C135" s="19"/>
      <c r="D135" s="19"/>
      <c r="E135" s="19"/>
      <c r="F135" s="20"/>
      <c r="G135" s="20"/>
      <c r="H135" s="40"/>
      <c r="I135" s="46"/>
      <c r="J135" s="47"/>
      <c r="K135" s="59"/>
    </row>
    <row r="136" spans="1:37" s="4" customFormat="1" ht="24.95" customHeight="1" x14ac:dyDescent="0.25">
      <c r="A136" s="26" t="e">
        <f>VLOOKUP(Tableau2[[#This Row],[Fournisseur]],Tableau__10.231.117.20_Eaton_ENT_SUPPLIER_MASTER[[SUPPLIER_NAME]:[HOME_PAGE]],2,FALSE)</f>
        <v>#N/A</v>
      </c>
      <c r="B136" s="19"/>
      <c r="C136" s="19"/>
      <c r="D136" s="19"/>
      <c r="E136" s="19"/>
      <c r="F136" s="20"/>
      <c r="G136" s="20"/>
      <c r="H136" s="40"/>
      <c r="I136" s="46"/>
      <c r="J136" s="47"/>
      <c r="K136" s="59"/>
    </row>
    <row r="137" spans="1:37" s="4" customFormat="1" ht="24.95" customHeight="1" x14ac:dyDescent="0.25">
      <c r="A137" s="26" t="e">
        <f>VLOOKUP(Tableau2[[#This Row],[Fournisseur]],Tableau__10.231.117.20_Eaton_ENT_SUPPLIER_MASTER[[SUPPLIER_NAME]:[HOME_PAGE]],2,FALSE)</f>
        <v>#N/A</v>
      </c>
      <c r="B137" s="19"/>
      <c r="C137" s="19"/>
      <c r="D137" s="19"/>
      <c r="E137" s="19"/>
      <c r="F137" s="20"/>
      <c r="G137" s="20"/>
      <c r="H137" s="40"/>
      <c r="I137" s="46"/>
      <c r="J137" s="47"/>
      <c r="K137" s="59"/>
    </row>
    <row r="138" spans="1:37" s="4" customFormat="1" ht="24.95" customHeight="1" x14ac:dyDescent="0.25">
      <c r="A138" s="26" t="e">
        <f>VLOOKUP(Tableau2[[#This Row],[Fournisseur]],Tableau__10.231.117.20_Eaton_ENT_SUPPLIER_MASTER[[SUPPLIER_NAME]:[HOME_PAGE]],2,FALSE)</f>
        <v>#N/A</v>
      </c>
      <c r="B138" s="19"/>
      <c r="C138" s="19"/>
      <c r="D138" s="19"/>
      <c r="E138" s="19"/>
      <c r="F138" s="20"/>
      <c r="G138" s="20"/>
      <c r="H138" s="40"/>
      <c r="I138" s="46"/>
      <c r="J138" s="47"/>
      <c r="K138" s="59"/>
    </row>
    <row r="139" spans="1:37" s="4" customFormat="1" ht="24.95" customHeight="1" x14ac:dyDescent="0.25">
      <c r="A139" s="26" t="e">
        <f>VLOOKUP(Tableau2[[#This Row],[Fournisseur]],Tableau__10.231.117.20_Eaton_ENT_SUPPLIER_MASTER[[SUPPLIER_NAME]:[HOME_PAGE]],2,FALSE)</f>
        <v>#N/A</v>
      </c>
      <c r="B139" s="19"/>
      <c r="C139" s="19"/>
      <c r="D139" s="19"/>
      <c r="E139" s="19"/>
      <c r="F139" s="20"/>
      <c r="G139" s="20"/>
      <c r="H139" s="40"/>
      <c r="I139" s="46"/>
      <c r="J139" s="47"/>
      <c r="K139" s="59"/>
    </row>
    <row r="140" spans="1:37" s="4" customFormat="1" ht="24.95" customHeight="1" x14ac:dyDescent="0.25">
      <c r="A140" s="26" t="e">
        <f>VLOOKUP(Tableau2[[#This Row],[Fournisseur]],Tableau__10.231.117.20_Eaton_ENT_SUPPLIER_MASTER[[SUPPLIER_NAME]:[HOME_PAGE]],2,FALSE)</f>
        <v>#N/A</v>
      </c>
      <c r="B140" s="19"/>
      <c r="C140" s="19"/>
      <c r="D140" s="19"/>
      <c r="E140" s="19"/>
      <c r="F140" s="20"/>
      <c r="G140" s="20"/>
      <c r="H140" s="40"/>
      <c r="I140" s="46"/>
      <c r="J140" s="47"/>
      <c r="K140" s="59"/>
    </row>
    <row r="141" spans="1:37" s="4" customFormat="1" ht="24.95" customHeight="1" x14ac:dyDescent="0.25">
      <c r="A141" s="26" t="e">
        <f>VLOOKUP(Tableau2[[#This Row],[Fournisseur]],Tableau__10.231.117.20_Eaton_ENT_SUPPLIER_MASTER[[SUPPLIER_NAME]:[HOME_PAGE]],2,FALSE)</f>
        <v>#N/A</v>
      </c>
      <c r="B141" s="19"/>
      <c r="C141" s="19"/>
      <c r="D141" s="19"/>
      <c r="E141" s="19"/>
      <c r="F141" s="20"/>
      <c r="G141" s="20"/>
      <c r="H141" s="40"/>
      <c r="I141" s="46"/>
      <c r="J141" s="47"/>
      <c r="K141" s="59"/>
    </row>
    <row r="142" spans="1:37" s="4" customFormat="1" ht="24.95" customHeight="1" x14ac:dyDescent="0.25">
      <c r="A142" s="26" t="e">
        <f>VLOOKUP(Tableau2[[#This Row],[Fournisseur]],Tableau__10.231.117.20_Eaton_ENT_SUPPLIER_MASTER[[SUPPLIER_NAME]:[HOME_PAGE]],2,FALSE)</f>
        <v>#N/A</v>
      </c>
      <c r="B142" s="19"/>
      <c r="C142" s="19"/>
      <c r="D142" s="19"/>
      <c r="E142" s="19"/>
      <c r="F142" s="20"/>
      <c r="G142" s="20"/>
      <c r="H142" s="40"/>
      <c r="I142" s="46"/>
      <c r="J142" s="47"/>
      <c r="K142" s="59"/>
    </row>
    <row r="143" spans="1:37" s="4" customFormat="1" ht="24.95" customHeight="1" x14ac:dyDescent="0.25">
      <c r="A143" s="26" t="e">
        <f>VLOOKUP(Tableau2[[#This Row],[Fournisseur]],Tableau__10.231.117.20_Eaton_ENT_SUPPLIER_MASTER[[SUPPLIER_NAME]:[HOME_PAGE]],2,FALSE)</f>
        <v>#N/A</v>
      </c>
      <c r="B143" s="19"/>
      <c r="C143" s="19"/>
      <c r="D143" s="19"/>
      <c r="E143" s="19"/>
      <c r="F143" s="20"/>
      <c r="G143" s="20"/>
      <c r="H143" s="40"/>
      <c r="I143" s="46"/>
      <c r="J143" s="47"/>
      <c r="K143" s="59"/>
    </row>
    <row r="144" spans="1:37" s="4" customFormat="1" ht="24.95" customHeight="1" x14ac:dyDescent="0.25">
      <c r="A144" s="26" t="e">
        <f>VLOOKUP(Tableau2[[#This Row],[Fournisseur]],Tableau__10.231.117.20_Eaton_ENT_SUPPLIER_MASTER[[SUPPLIER_NAME]:[HOME_PAGE]],2,FALSE)</f>
        <v>#N/A</v>
      </c>
      <c r="B144" s="19"/>
      <c r="C144" s="19"/>
      <c r="D144" s="19"/>
      <c r="E144" s="19"/>
      <c r="F144" s="20"/>
      <c r="G144" s="20"/>
      <c r="H144" s="40"/>
      <c r="I144" s="46"/>
      <c r="J144" s="47"/>
      <c r="K144" s="59"/>
    </row>
    <row r="145" spans="1:11" s="4" customFormat="1" ht="24.95" customHeight="1" x14ac:dyDescent="0.25">
      <c r="A145" s="26" t="e">
        <f>VLOOKUP(Tableau2[[#This Row],[Fournisseur]],Tableau__10.231.117.20_Eaton_ENT_SUPPLIER_MASTER[[SUPPLIER_NAME]:[HOME_PAGE]],2,FALSE)</f>
        <v>#N/A</v>
      </c>
      <c r="B145" s="19"/>
      <c r="C145" s="19"/>
      <c r="D145" s="19"/>
      <c r="E145" s="19"/>
      <c r="F145" s="20"/>
      <c r="G145" s="20"/>
      <c r="H145" s="40"/>
      <c r="I145" s="46"/>
      <c r="J145" s="47"/>
      <c r="K145" s="59"/>
    </row>
    <row r="146" spans="1:11" s="4" customFormat="1" ht="24.95" customHeight="1" x14ac:dyDescent="0.25">
      <c r="A146" s="26" t="e">
        <f>VLOOKUP(Tableau2[[#This Row],[Fournisseur]],Tableau__10.231.117.20_Eaton_ENT_SUPPLIER_MASTER[[SUPPLIER_NAME]:[HOME_PAGE]],2,FALSE)</f>
        <v>#N/A</v>
      </c>
      <c r="B146" s="19"/>
      <c r="C146" s="19"/>
      <c r="D146" s="19"/>
      <c r="E146" s="19"/>
      <c r="F146" s="20"/>
      <c r="G146" s="20"/>
      <c r="H146" s="40"/>
      <c r="I146" s="46"/>
      <c r="J146" s="47"/>
      <c r="K146" s="59"/>
    </row>
    <row r="147" spans="1:11" s="4" customFormat="1" ht="24.95" customHeight="1" x14ac:dyDescent="0.25">
      <c r="A147" s="26" t="e">
        <f>VLOOKUP(Tableau2[[#This Row],[Fournisseur]],Tableau__10.231.117.20_Eaton_ENT_SUPPLIER_MASTER[[SUPPLIER_NAME]:[HOME_PAGE]],2,FALSE)</f>
        <v>#N/A</v>
      </c>
      <c r="B147" s="19"/>
      <c r="C147" s="19"/>
      <c r="D147" s="19"/>
      <c r="E147" s="19"/>
      <c r="F147" s="20"/>
      <c r="G147" s="20"/>
      <c r="H147" s="40"/>
      <c r="I147" s="46"/>
      <c r="J147" s="47"/>
      <c r="K147" s="59"/>
    </row>
    <row r="148" spans="1:11" s="4" customFormat="1" ht="24.95" customHeight="1" x14ac:dyDescent="0.25">
      <c r="A148" s="26" t="e">
        <f>VLOOKUP(Tableau2[[#This Row],[Fournisseur]],Tableau__10.231.117.20_Eaton_ENT_SUPPLIER_MASTER[[SUPPLIER_NAME]:[HOME_PAGE]],2,FALSE)</f>
        <v>#N/A</v>
      </c>
      <c r="B148" s="19"/>
      <c r="C148" s="19"/>
      <c r="D148" s="19"/>
      <c r="E148" s="19"/>
      <c r="F148" s="20"/>
      <c r="G148" s="20"/>
      <c r="H148" s="40"/>
      <c r="I148" s="46"/>
      <c r="J148" s="47"/>
      <c r="K148" s="59"/>
    </row>
    <row r="149" spans="1:11" s="4" customFormat="1" ht="24.95" customHeight="1" x14ac:dyDescent="0.25">
      <c r="A149" s="26" t="e">
        <f>VLOOKUP(Tableau2[[#This Row],[Fournisseur]],Tableau__10.231.117.20_Eaton_ENT_SUPPLIER_MASTER[[SUPPLIER_NAME]:[HOME_PAGE]],2,FALSE)</f>
        <v>#N/A</v>
      </c>
      <c r="B149" s="19"/>
      <c r="C149" s="19"/>
      <c r="D149" s="19"/>
      <c r="E149" s="19"/>
      <c r="F149" s="20"/>
      <c r="G149" s="20"/>
      <c r="H149" s="40"/>
      <c r="I149" s="46"/>
      <c r="J149" s="47"/>
      <c r="K149" s="59"/>
    </row>
    <row r="150" spans="1:11" s="4" customFormat="1" ht="24.95" customHeight="1" x14ac:dyDescent="0.25">
      <c r="A150" s="26" t="e">
        <f>VLOOKUP(Tableau2[[#This Row],[Fournisseur]],Tableau__10.231.117.20_Eaton_ENT_SUPPLIER_MASTER[[SUPPLIER_NAME]:[HOME_PAGE]],2,FALSE)</f>
        <v>#N/A</v>
      </c>
      <c r="B150" s="19"/>
      <c r="C150" s="19"/>
      <c r="D150" s="19"/>
      <c r="E150" s="19"/>
      <c r="F150" s="20"/>
      <c r="G150" s="20"/>
      <c r="H150" s="40"/>
      <c r="I150" s="46"/>
      <c r="J150" s="47"/>
      <c r="K150" s="59"/>
    </row>
    <row r="151" spans="1:11" s="4" customFormat="1" ht="24.95" customHeight="1" x14ac:dyDescent="0.25">
      <c r="A151" s="26" t="e">
        <f>VLOOKUP(Tableau2[[#This Row],[Fournisseur]],Tableau__10.231.117.20_Eaton_ENT_SUPPLIER_MASTER[[SUPPLIER_NAME]:[HOME_PAGE]],2,FALSE)</f>
        <v>#N/A</v>
      </c>
      <c r="B151" s="19"/>
      <c r="C151" s="19"/>
      <c r="D151" s="19"/>
      <c r="E151" s="19"/>
      <c r="F151" s="20"/>
      <c r="G151" s="20"/>
      <c r="H151" s="40"/>
      <c r="I151" s="46"/>
      <c r="J151" s="47"/>
      <c r="K151" s="59"/>
    </row>
    <row r="152" spans="1:11" s="4" customFormat="1" ht="24.95" customHeight="1" x14ac:dyDescent="0.25">
      <c r="A152" s="26" t="e">
        <f>VLOOKUP(Tableau2[[#This Row],[Fournisseur]],Tableau__10.231.117.20_Eaton_ENT_SUPPLIER_MASTER[[SUPPLIER_NAME]:[HOME_PAGE]],2,FALSE)</f>
        <v>#N/A</v>
      </c>
      <c r="B152" s="19"/>
      <c r="C152" s="19"/>
      <c r="D152" s="19"/>
      <c r="E152" s="19"/>
      <c r="F152" s="20"/>
      <c r="G152" s="20"/>
      <c r="H152" s="40"/>
      <c r="I152" s="46"/>
      <c r="J152" s="47"/>
      <c r="K152" s="59"/>
    </row>
    <row r="153" spans="1:11" s="4" customFormat="1" ht="24.95" customHeight="1" x14ac:dyDescent="0.25">
      <c r="A153" s="26" t="e">
        <f>VLOOKUP(Tableau2[[#This Row],[Fournisseur]],Tableau__10.231.117.20_Eaton_ENT_SUPPLIER_MASTER[[SUPPLIER_NAME]:[HOME_PAGE]],2,FALSE)</f>
        <v>#N/A</v>
      </c>
      <c r="B153" s="19"/>
      <c r="C153" s="19"/>
      <c r="D153" s="19"/>
      <c r="E153" s="19"/>
      <c r="F153" s="20"/>
      <c r="G153" s="20"/>
      <c r="H153" s="40"/>
      <c r="I153" s="46"/>
      <c r="J153" s="47"/>
      <c r="K153" s="59"/>
    </row>
    <row r="154" spans="1:11" s="4" customFormat="1" ht="24.95" customHeight="1" x14ac:dyDescent="0.25">
      <c r="A154" s="26" t="e">
        <f>VLOOKUP(Tableau2[[#This Row],[Fournisseur]],Tableau__10.231.117.20_Eaton_ENT_SUPPLIER_MASTER[[SUPPLIER_NAME]:[HOME_PAGE]],2,FALSE)</f>
        <v>#N/A</v>
      </c>
      <c r="B154" s="19"/>
      <c r="C154" s="19"/>
      <c r="D154" s="19"/>
      <c r="E154" s="19"/>
      <c r="F154" s="20"/>
      <c r="G154" s="20"/>
      <c r="H154" s="40"/>
      <c r="I154" s="46"/>
      <c r="J154" s="47"/>
      <c r="K154" s="59"/>
    </row>
    <row r="155" spans="1:11" s="4" customFormat="1" ht="24.95" customHeight="1" x14ac:dyDescent="0.25">
      <c r="A155" s="26" t="e">
        <f>VLOOKUP(Tableau2[[#This Row],[Fournisseur]],Tableau__10.231.117.20_Eaton_ENT_SUPPLIER_MASTER[[SUPPLIER_NAME]:[HOME_PAGE]],2,FALSE)</f>
        <v>#N/A</v>
      </c>
      <c r="B155" s="19"/>
      <c r="C155" s="19"/>
      <c r="D155" s="19"/>
      <c r="E155" s="19"/>
      <c r="F155" s="20"/>
      <c r="G155" s="20"/>
      <c r="H155" s="40"/>
      <c r="I155" s="46"/>
      <c r="J155" s="47"/>
      <c r="K155" s="59"/>
    </row>
    <row r="156" spans="1:11" s="4" customFormat="1" ht="24.95" customHeight="1" x14ac:dyDescent="0.25">
      <c r="A156" s="26" t="e">
        <f>VLOOKUP(Tableau2[[#This Row],[Fournisseur]],Tableau__10.231.117.20_Eaton_ENT_SUPPLIER_MASTER[[SUPPLIER_NAME]:[HOME_PAGE]],2,FALSE)</f>
        <v>#N/A</v>
      </c>
      <c r="B156" s="19"/>
      <c r="C156" s="19"/>
      <c r="D156" s="19"/>
      <c r="E156" s="19"/>
      <c r="F156" s="20"/>
      <c r="G156" s="20"/>
      <c r="H156" s="40"/>
      <c r="I156" s="46"/>
      <c r="J156" s="47"/>
      <c r="K156" s="59"/>
    </row>
    <row r="157" spans="1:11" s="4" customFormat="1" ht="24.95" customHeight="1" x14ac:dyDescent="0.25">
      <c r="A157" s="26" t="e">
        <f>VLOOKUP(Tableau2[[#This Row],[Fournisseur]],Tableau__10.231.117.20_Eaton_ENT_SUPPLIER_MASTER[[SUPPLIER_NAME]:[HOME_PAGE]],2,FALSE)</f>
        <v>#N/A</v>
      </c>
      <c r="B157" s="19"/>
      <c r="C157" s="19"/>
      <c r="D157" s="19"/>
      <c r="E157" s="19"/>
      <c r="F157" s="20"/>
      <c r="G157" s="20"/>
      <c r="H157" s="40"/>
      <c r="I157" s="46"/>
      <c r="J157" s="47"/>
      <c r="K157" s="59"/>
    </row>
    <row r="158" spans="1:11" s="4" customFormat="1" ht="24.95" customHeight="1" x14ac:dyDescent="0.25">
      <c r="A158" s="26" t="e">
        <f>VLOOKUP(Tableau2[[#This Row],[Fournisseur]],Tableau__10.231.117.20_Eaton_ENT_SUPPLIER_MASTER[[SUPPLIER_NAME]:[HOME_PAGE]],2,FALSE)</f>
        <v>#N/A</v>
      </c>
      <c r="B158" s="19"/>
      <c r="C158" s="19"/>
      <c r="D158" s="19"/>
      <c r="E158" s="19"/>
      <c r="F158" s="20"/>
      <c r="G158" s="20"/>
      <c r="H158" s="40"/>
      <c r="I158" s="46"/>
      <c r="J158" s="47"/>
      <c r="K158" s="59"/>
    </row>
    <row r="159" spans="1:11" s="4" customFormat="1" ht="24.95" customHeight="1" x14ac:dyDescent="0.25">
      <c r="A159" s="26" t="e">
        <f>VLOOKUP(Tableau2[[#This Row],[Fournisseur]],Tableau__10.231.117.20_Eaton_ENT_SUPPLIER_MASTER[[SUPPLIER_NAME]:[HOME_PAGE]],2,FALSE)</f>
        <v>#N/A</v>
      </c>
      <c r="B159" s="19"/>
      <c r="C159" s="19"/>
      <c r="D159" s="19"/>
      <c r="E159" s="19"/>
      <c r="F159" s="20"/>
      <c r="G159" s="20"/>
      <c r="H159" s="40"/>
      <c r="I159" s="46"/>
      <c r="J159" s="47"/>
      <c r="K159" s="59"/>
    </row>
    <row r="160" spans="1:11" s="4" customFormat="1" ht="24.95" customHeight="1" x14ac:dyDescent="0.25">
      <c r="A160" s="26" t="e">
        <f>VLOOKUP(Tableau2[[#This Row],[Fournisseur]],Tableau__10.231.117.20_Eaton_ENT_SUPPLIER_MASTER[[SUPPLIER_NAME]:[HOME_PAGE]],2,FALSE)</f>
        <v>#N/A</v>
      </c>
      <c r="B160" s="19"/>
      <c r="C160" s="19"/>
      <c r="D160" s="19"/>
      <c r="E160" s="19"/>
      <c r="F160" s="20"/>
      <c r="G160" s="20"/>
      <c r="H160" s="40"/>
      <c r="I160" s="46"/>
      <c r="J160" s="47"/>
      <c r="K160" s="59"/>
    </row>
    <row r="161" spans="1:11" s="4" customFormat="1" ht="24.95" customHeight="1" x14ac:dyDescent="0.25">
      <c r="A161" s="26" t="e">
        <f>VLOOKUP(Tableau2[[#This Row],[Fournisseur]],Tableau__10.231.117.20_Eaton_ENT_SUPPLIER_MASTER[[SUPPLIER_NAME]:[HOME_PAGE]],2,FALSE)</f>
        <v>#N/A</v>
      </c>
      <c r="B161" s="19"/>
      <c r="C161" s="19"/>
      <c r="D161" s="19"/>
      <c r="E161" s="19"/>
      <c r="F161" s="20"/>
      <c r="G161" s="20"/>
      <c r="H161" s="40"/>
      <c r="I161" s="46"/>
      <c r="J161" s="47"/>
      <c r="K161" s="59"/>
    </row>
    <row r="162" spans="1:11" s="4" customFormat="1" ht="24.95" customHeight="1" x14ac:dyDescent="0.25">
      <c r="A162" s="26" t="e">
        <f>VLOOKUP(Tableau2[[#This Row],[Fournisseur]],Tableau__10.231.117.20_Eaton_ENT_SUPPLIER_MASTER[[SUPPLIER_NAME]:[HOME_PAGE]],2,FALSE)</f>
        <v>#N/A</v>
      </c>
      <c r="B162" s="19"/>
      <c r="C162" s="19"/>
      <c r="D162" s="19"/>
      <c r="E162" s="19"/>
      <c r="F162" s="20"/>
      <c r="G162" s="20"/>
      <c r="H162" s="40"/>
      <c r="I162" s="46"/>
      <c r="J162" s="47"/>
      <c r="K162" s="59"/>
    </row>
    <row r="163" spans="1:11" s="4" customFormat="1" ht="24.95" customHeight="1" x14ac:dyDescent="0.25">
      <c r="A163" s="26" t="e">
        <f>VLOOKUP(Tableau2[[#This Row],[Fournisseur]],Tableau__10.231.117.20_Eaton_ENT_SUPPLIER_MASTER[[SUPPLIER_NAME]:[HOME_PAGE]],2,FALSE)</f>
        <v>#N/A</v>
      </c>
      <c r="B163" s="19"/>
      <c r="C163" s="19"/>
      <c r="D163" s="19"/>
      <c r="E163" s="19"/>
      <c r="F163" s="20"/>
      <c r="G163" s="20"/>
      <c r="H163" s="40"/>
      <c r="I163" s="46"/>
      <c r="J163" s="47"/>
      <c r="K163" s="59"/>
    </row>
    <row r="164" spans="1:11" s="4" customFormat="1" ht="24.95" customHeight="1" x14ac:dyDescent="0.25">
      <c r="A164" s="26" t="e">
        <f>VLOOKUP(Tableau2[[#This Row],[Fournisseur]],Tableau__10.231.117.20_Eaton_ENT_SUPPLIER_MASTER[[SUPPLIER_NAME]:[HOME_PAGE]],2,FALSE)</f>
        <v>#N/A</v>
      </c>
      <c r="B164" s="19"/>
      <c r="C164" s="19"/>
      <c r="D164" s="19"/>
      <c r="E164" s="19"/>
      <c r="F164" s="20"/>
      <c r="G164" s="20"/>
      <c r="H164" s="40"/>
      <c r="I164" s="46"/>
      <c r="J164" s="47"/>
      <c r="K164" s="59"/>
    </row>
    <row r="165" spans="1:11" s="4" customFormat="1" ht="24.95" customHeight="1" x14ac:dyDescent="0.25">
      <c r="A165" s="26" t="e">
        <f>VLOOKUP(Tableau2[[#This Row],[Fournisseur]],Tableau__10.231.117.20_Eaton_ENT_SUPPLIER_MASTER[[SUPPLIER_NAME]:[HOME_PAGE]],2,FALSE)</f>
        <v>#N/A</v>
      </c>
      <c r="B165" s="19"/>
      <c r="C165" s="19"/>
      <c r="D165" s="19"/>
      <c r="E165" s="19"/>
      <c r="F165" s="20"/>
      <c r="G165" s="20"/>
      <c r="H165" s="40"/>
      <c r="I165" s="46"/>
      <c r="J165" s="47"/>
      <c r="K165" s="59"/>
    </row>
    <row r="166" spans="1:11" s="4" customFormat="1" ht="24.95" customHeight="1" x14ac:dyDescent="0.25">
      <c r="A166" s="26" t="e">
        <f>VLOOKUP(Tableau2[[#This Row],[Fournisseur]],Tableau__10.231.117.20_Eaton_ENT_SUPPLIER_MASTER[[SUPPLIER_NAME]:[HOME_PAGE]],2,FALSE)</f>
        <v>#N/A</v>
      </c>
      <c r="B166" s="19"/>
      <c r="C166" s="19"/>
      <c r="D166" s="19"/>
      <c r="E166" s="19"/>
      <c r="F166" s="20"/>
      <c r="G166" s="20"/>
      <c r="H166" s="40"/>
      <c r="I166" s="46"/>
      <c r="J166" s="47"/>
      <c r="K166" s="59"/>
    </row>
    <row r="167" spans="1:11" s="4" customFormat="1" ht="24.95" customHeight="1" x14ac:dyDescent="0.25">
      <c r="A167" s="26" t="e">
        <f>VLOOKUP(Tableau2[[#This Row],[Fournisseur]],Tableau__10.231.117.20_Eaton_ENT_SUPPLIER_MASTER[[SUPPLIER_NAME]:[HOME_PAGE]],2,FALSE)</f>
        <v>#N/A</v>
      </c>
      <c r="B167" s="19"/>
      <c r="C167" s="19"/>
      <c r="D167" s="19"/>
      <c r="E167" s="19"/>
      <c r="F167" s="20"/>
      <c r="G167" s="20"/>
      <c r="H167" s="40"/>
      <c r="I167" s="46"/>
      <c r="J167" s="47"/>
      <c r="K167" s="59"/>
    </row>
    <row r="168" spans="1:11" s="4" customFormat="1" ht="24.95" customHeight="1" x14ac:dyDescent="0.25">
      <c r="A168" s="26" t="e">
        <f>VLOOKUP(Tableau2[[#This Row],[Fournisseur]],Tableau__10.231.117.20_Eaton_ENT_SUPPLIER_MASTER[[SUPPLIER_NAME]:[HOME_PAGE]],2,FALSE)</f>
        <v>#N/A</v>
      </c>
      <c r="B168" s="19"/>
      <c r="C168" s="19"/>
      <c r="D168" s="19"/>
      <c r="E168" s="19"/>
      <c r="F168" s="20"/>
      <c r="G168" s="20"/>
      <c r="H168" s="40"/>
      <c r="I168" s="46"/>
      <c r="J168" s="47"/>
      <c r="K168" s="59"/>
    </row>
    <row r="169" spans="1:11" s="4" customFormat="1" ht="24.95" customHeight="1" x14ac:dyDescent="0.25">
      <c r="A169" s="26" t="e">
        <f>VLOOKUP(Tableau2[[#This Row],[Fournisseur]],Tableau__10.231.117.20_Eaton_ENT_SUPPLIER_MASTER[[SUPPLIER_NAME]:[HOME_PAGE]],2,FALSE)</f>
        <v>#N/A</v>
      </c>
      <c r="B169" s="19"/>
      <c r="C169" s="19"/>
      <c r="D169" s="19"/>
      <c r="E169" s="19"/>
      <c r="F169" s="20"/>
      <c r="G169" s="20"/>
      <c r="H169" s="40"/>
      <c r="I169" s="46"/>
      <c r="J169" s="47"/>
      <c r="K169" s="59"/>
    </row>
    <row r="170" spans="1:11" s="4" customFormat="1" ht="24.95" customHeight="1" x14ac:dyDescent="0.25">
      <c r="A170" s="26" t="e">
        <f>VLOOKUP(Tableau2[[#This Row],[Fournisseur]],Tableau__10.231.117.20_Eaton_ENT_SUPPLIER_MASTER[[SUPPLIER_NAME]:[HOME_PAGE]],2,FALSE)</f>
        <v>#N/A</v>
      </c>
      <c r="B170" s="19"/>
      <c r="C170" s="19"/>
      <c r="D170" s="19"/>
      <c r="E170" s="19"/>
      <c r="F170" s="20"/>
      <c r="G170" s="20"/>
      <c r="H170" s="40"/>
      <c r="I170" s="46"/>
      <c r="J170" s="47"/>
      <c r="K170" s="59"/>
    </row>
    <row r="171" spans="1:11" s="4" customFormat="1" ht="24.95" customHeight="1" x14ac:dyDescent="0.25">
      <c r="A171" s="26" t="e">
        <f>VLOOKUP(Tableau2[[#This Row],[Fournisseur]],Tableau__10.231.117.20_Eaton_ENT_SUPPLIER_MASTER[[SUPPLIER_NAME]:[HOME_PAGE]],2,FALSE)</f>
        <v>#N/A</v>
      </c>
      <c r="B171" s="19"/>
      <c r="C171" s="19"/>
      <c r="D171" s="19"/>
      <c r="E171" s="19"/>
      <c r="F171" s="20"/>
      <c r="G171" s="20"/>
      <c r="H171" s="40"/>
      <c r="I171" s="46"/>
      <c r="J171" s="47"/>
      <c r="K171" s="59"/>
    </row>
    <row r="172" spans="1:11" s="4" customFormat="1" ht="24.95" customHeight="1" x14ac:dyDescent="0.25">
      <c r="A172" s="26" t="e">
        <f>VLOOKUP(Tableau2[[#This Row],[Fournisseur]],Tableau__10.231.117.20_Eaton_ENT_SUPPLIER_MASTER[[SUPPLIER_NAME]:[HOME_PAGE]],2,FALSE)</f>
        <v>#N/A</v>
      </c>
      <c r="B172" s="19"/>
      <c r="C172" s="19"/>
      <c r="D172" s="19"/>
      <c r="E172" s="19"/>
      <c r="F172" s="20"/>
      <c r="G172" s="20"/>
      <c r="H172" s="40"/>
      <c r="I172" s="46"/>
      <c r="J172" s="47"/>
      <c r="K172" s="59"/>
    </row>
    <row r="173" spans="1:11" s="4" customFormat="1" ht="24.95" customHeight="1" x14ac:dyDescent="0.25">
      <c r="A173" s="26" t="e">
        <f>VLOOKUP(Tableau2[[#This Row],[Fournisseur]],Tableau__10.231.117.20_Eaton_ENT_SUPPLIER_MASTER[[SUPPLIER_NAME]:[HOME_PAGE]],2,FALSE)</f>
        <v>#N/A</v>
      </c>
      <c r="B173" s="19"/>
      <c r="C173" s="19"/>
      <c r="D173" s="19"/>
      <c r="E173" s="19"/>
      <c r="F173" s="20"/>
      <c r="G173" s="20"/>
      <c r="H173" s="40"/>
      <c r="I173" s="46"/>
      <c r="J173" s="47"/>
      <c r="K173" s="59"/>
    </row>
    <row r="174" spans="1:11" s="4" customFormat="1" ht="24.95" customHeight="1" x14ac:dyDescent="0.25">
      <c r="A174" s="26" t="e">
        <f>VLOOKUP(Tableau2[[#This Row],[Fournisseur]],Tableau__10.231.117.20_Eaton_ENT_SUPPLIER_MASTER[[SUPPLIER_NAME]:[HOME_PAGE]],2,FALSE)</f>
        <v>#N/A</v>
      </c>
      <c r="B174" s="19"/>
      <c r="C174" s="19"/>
      <c r="D174" s="19"/>
      <c r="E174" s="19"/>
      <c r="F174" s="20"/>
      <c r="G174" s="20"/>
      <c r="H174" s="40"/>
      <c r="I174" s="46"/>
      <c r="J174" s="47"/>
      <c r="K174" s="59"/>
    </row>
    <row r="175" spans="1:11" s="4" customFormat="1" ht="24.95" customHeight="1" x14ac:dyDescent="0.25">
      <c r="A175" s="26" t="e">
        <f>VLOOKUP(Tableau2[[#This Row],[Fournisseur]],Tableau__10.231.117.20_Eaton_ENT_SUPPLIER_MASTER[[SUPPLIER_NAME]:[HOME_PAGE]],2,FALSE)</f>
        <v>#N/A</v>
      </c>
      <c r="B175" s="19"/>
      <c r="C175" s="19"/>
      <c r="D175" s="19"/>
      <c r="E175" s="19"/>
      <c r="F175" s="20"/>
      <c r="G175" s="20"/>
      <c r="H175" s="40"/>
      <c r="I175" s="46"/>
      <c r="J175" s="47"/>
      <c r="K175" s="59"/>
    </row>
    <row r="176" spans="1:11" s="4" customFormat="1" ht="24.95" customHeight="1" x14ac:dyDescent="0.25">
      <c r="A176" s="26" t="e">
        <f>VLOOKUP(Tableau2[[#This Row],[Fournisseur]],Tableau__10.231.117.20_Eaton_ENT_SUPPLIER_MASTER[[SUPPLIER_NAME]:[HOME_PAGE]],2,FALSE)</f>
        <v>#N/A</v>
      </c>
      <c r="B176" s="19"/>
      <c r="C176" s="19"/>
      <c r="D176" s="19"/>
      <c r="E176" s="19"/>
      <c r="F176" s="20"/>
      <c r="G176" s="20"/>
      <c r="H176" s="40"/>
      <c r="I176" s="46"/>
      <c r="J176" s="47"/>
      <c r="K176" s="59"/>
    </row>
    <row r="177" spans="1:11" s="4" customFormat="1" ht="24.95" customHeight="1" x14ac:dyDescent="0.25">
      <c r="A177" s="26" t="e">
        <f>VLOOKUP(Tableau2[[#This Row],[Fournisseur]],Tableau__10.231.117.20_Eaton_ENT_SUPPLIER_MASTER[[SUPPLIER_NAME]:[HOME_PAGE]],2,FALSE)</f>
        <v>#N/A</v>
      </c>
      <c r="B177" s="19"/>
      <c r="C177" s="19"/>
      <c r="D177" s="19"/>
      <c r="E177" s="19"/>
      <c r="F177" s="20"/>
      <c r="G177" s="20"/>
      <c r="H177" s="40"/>
      <c r="I177" s="46"/>
      <c r="J177" s="47"/>
      <c r="K177" s="59"/>
    </row>
    <row r="178" spans="1:11" s="4" customFormat="1" ht="24.95" customHeight="1" x14ac:dyDescent="0.25">
      <c r="A178" s="26" t="e">
        <f>VLOOKUP(Tableau2[[#This Row],[Fournisseur]],Tableau__10.231.117.20_Eaton_ENT_SUPPLIER_MASTER[[SUPPLIER_NAME]:[HOME_PAGE]],2,FALSE)</f>
        <v>#N/A</v>
      </c>
      <c r="B178" s="19"/>
      <c r="C178" s="19"/>
      <c r="D178" s="19"/>
      <c r="E178" s="19"/>
      <c r="F178" s="20"/>
      <c r="G178" s="20"/>
      <c r="H178" s="40"/>
      <c r="I178" s="46"/>
      <c r="J178" s="47"/>
      <c r="K178" s="59"/>
    </row>
    <row r="179" spans="1:11" s="4" customFormat="1" ht="24.95" customHeight="1" x14ac:dyDescent="0.25">
      <c r="A179" s="26" t="e">
        <f>VLOOKUP(Tableau2[[#This Row],[Fournisseur]],Tableau__10.231.117.20_Eaton_ENT_SUPPLIER_MASTER[[SUPPLIER_NAME]:[HOME_PAGE]],2,FALSE)</f>
        <v>#N/A</v>
      </c>
      <c r="B179" s="19"/>
      <c r="C179" s="19"/>
      <c r="D179" s="19"/>
      <c r="E179" s="19"/>
      <c r="F179" s="20"/>
      <c r="G179" s="20"/>
      <c r="H179" s="40"/>
      <c r="I179" s="46"/>
      <c r="J179" s="47"/>
      <c r="K179" s="59"/>
    </row>
    <row r="180" spans="1:11" s="4" customFormat="1" ht="24.95" customHeight="1" x14ac:dyDescent="0.25">
      <c r="A180" s="26" t="e">
        <f>VLOOKUP(Tableau2[[#This Row],[Fournisseur]],Tableau__10.231.117.20_Eaton_ENT_SUPPLIER_MASTER[[SUPPLIER_NAME]:[HOME_PAGE]],2,FALSE)</f>
        <v>#N/A</v>
      </c>
      <c r="B180" s="19"/>
      <c r="C180" s="19"/>
      <c r="D180" s="19"/>
      <c r="E180" s="19"/>
      <c r="F180" s="20"/>
      <c r="G180" s="20"/>
      <c r="H180" s="40"/>
      <c r="I180" s="46"/>
      <c r="J180" s="47"/>
      <c r="K180" s="59"/>
    </row>
    <row r="181" spans="1:11" s="4" customFormat="1" ht="24.95" customHeight="1" x14ac:dyDescent="0.25">
      <c r="A181" s="26" t="e">
        <f>VLOOKUP(Tableau2[[#This Row],[Fournisseur]],Tableau__10.231.117.20_Eaton_ENT_SUPPLIER_MASTER[[SUPPLIER_NAME]:[HOME_PAGE]],2,FALSE)</f>
        <v>#N/A</v>
      </c>
      <c r="B181" s="19"/>
      <c r="C181" s="19"/>
      <c r="D181" s="19"/>
      <c r="E181" s="19"/>
      <c r="F181" s="20"/>
      <c r="G181" s="20"/>
      <c r="H181" s="40"/>
      <c r="I181" s="46"/>
      <c r="J181" s="47"/>
      <c r="K181" s="59"/>
    </row>
    <row r="182" spans="1:11" s="4" customFormat="1" ht="24.95" customHeight="1" x14ac:dyDescent="0.25">
      <c r="A182" s="26" t="e">
        <f>VLOOKUP(Tableau2[[#This Row],[Fournisseur]],Tableau__10.231.117.20_Eaton_ENT_SUPPLIER_MASTER[[SUPPLIER_NAME]:[HOME_PAGE]],2,FALSE)</f>
        <v>#N/A</v>
      </c>
      <c r="B182" s="19"/>
      <c r="C182" s="19"/>
      <c r="D182" s="19"/>
      <c r="E182" s="19"/>
      <c r="F182" s="20"/>
      <c r="G182" s="20"/>
      <c r="H182" s="40"/>
      <c r="I182" s="46"/>
      <c r="J182" s="47"/>
      <c r="K182" s="59"/>
    </row>
    <row r="183" spans="1:11" s="4" customFormat="1" ht="24.95" customHeight="1" x14ac:dyDescent="0.25">
      <c r="A183" s="26" t="e">
        <f>VLOOKUP(Tableau2[[#This Row],[Fournisseur]],Tableau__10.231.117.20_Eaton_ENT_SUPPLIER_MASTER[[SUPPLIER_NAME]:[HOME_PAGE]],2,FALSE)</f>
        <v>#N/A</v>
      </c>
      <c r="B183" s="19"/>
      <c r="C183" s="19"/>
      <c r="D183" s="19"/>
      <c r="E183" s="19"/>
      <c r="F183" s="20"/>
      <c r="G183" s="20"/>
      <c r="H183" s="40"/>
      <c r="I183" s="46"/>
      <c r="J183" s="47"/>
      <c r="K183" s="59"/>
    </row>
    <row r="184" spans="1:11" s="4" customFormat="1" ht="24.95" customHeight="1" x14ac:dyDescent="0.25">
      <c r="A184" s="26" t="e">
        <f>VLOOKUP(Tableau2[[#This Row],[Fournisseur]],Tableau__10.231.117.20_Eaton_ENT_SUPPLIER_MASTER[[SUPPLIER_NAME]:[HOME_PAGE]],2,FALSE)</f>
        <v>#N/A</v>
      </c>
      <c r="B184" s="19"/>
      <c r="C184" s="19"/>
      <c r="D184" s="19"/>
      <c r="E184" s="19"/>
      <c r="F184" s="20"/>
      <c r="G184" s="20"/>
      <c r="H184" s="40"/>
      <c r="I184" s="46"/>
      <c r="J184" s="47"/>
      <c r="K184" s="59"/>
    </row>
    <row r="185" spans="1:11" s="4" customFormat="1" ht="24.95" customHeight="1" x14ac:dyDescent="0.25">
      <c r="A185" s="26" t="e">
        <f>VLOOKUP(Tableau2[[#This Row],[Fournisseur]],Tableau__10.231.117.20_Eaton_ENT_SUPPLIER_MASTER[[SUPPLIER_NAME]:[HOME_PAGE]],2,FALSE)</f>
        <v>#N/A</v>
      </c>
      <c r="B185" s="19"/>
      <c r="C185" s="19"/>
      <c r="D185" s="19"/>
      <c r="E185" s="19"/>
      <c r="F185" s="20"/>
      <c r="G185" s="20"/>
      <c r="H185" s="40"/>
      <c r="I185" s="46"/>
      <c r="J185" s="47"/>
      <c r="K185" s="59"/>
    </row>
    <row r="186" spans="1:11" s="4" customFormat="1" ht="24.95" customHeight="1" x14ac:dyDescent="0.25">
      <c r="A186" s="26" t="e">
        <f>VLOOKUP(Tableau2[[#This Row],[Fournisseur]],Tableau__10.231.117.20_Eaton_ENT_SUPPLIER_MASTER[[SUPPLIER_NAME]:[HOME_PAGE]],2,FALSE)</f>
        <v>#N/A</v>
      </c>
      <c r="B186" s="19"/>
      <c r="C186" s="19"/>
      <c r="D186" s="19"/>
      <c r="E186" s="19"/>
      <c r="F186" s="20"/>
      <c r="G186" s="20"/>
      <c r="H186" s="40"/>
      <c r="I186" s="46"/>
      <c r="J186" s="47"/>
      <c r="K186" s="59"/>
    </row>
    <row r="187" spans="1:11" s="4" customFormat="1" ht="24.95" customHeight="1" x14ac:dyDescent="0.25">
      <c r="A187" s="26" t="e">
        <f>VLOOKUP(Tableau2[[#This Row],[Fournisseur]],Tableau__10.231.117.20_Eaton_ENT_SUPPLIER_MASTER[[SUPPLIER_NAME]:[HOME_PAGE]],2,FALSE)</f>
        <v>#N/A</v>
      </c>
      <c r="B187" s="19"/>
      <c r="C187" s="19"/>
      <c r="D187" s="19"/>
      <c r="E187" s="19"/>
      <c r="F187" s="20"/>
      <c r="G187" s="20"/>
      <c r="H187" s="40"/>
      <c r="I187" s="46"/>
      <c r="J187" s="47"/>
      <c r="K187" s="59"/>
    </row>
    <row r="188" spans="1:11" s="4" customFormat="1" ht="24.95" customHeight="1" x14ac:dyDescent="0.25">
      <c r="A188" s="26" t="e">
        <f>VLOOKUP(Tableau2[[#This Row],[Fournisseur]],Tableau__10.231.117.20_Eaton_ENT_SUPPLIER_MASTER[[SUPPLIER_NAME]:[HOME_PAGE]],2,FALSE)</f>
        <v>#N/A</v>
      </c>
      <c r="B188" s="19"/>
      <c r="C188" s="19"/>
      <c r="D188" s="19"/>
      <c r="E188" s="19"/>
      <c r="F188" s="20"/>
      <c r="G188" s="20"/>
      <c r="H188" s="40"/>
      <c r="I188" s="46"/>
      <c r="J188" s="47"/>
      <c r="K188" s="59"/>
    </row>
    <row r="189" spans="1:11" s="4" customFormat="1" ht="24.95" customHeight="1" x14ac:dyDescent="0.25">
      <c r="A189" s="26" t="e">
        <f>VLOOKUP(Tableau2[[#This Row],[Fournisseur]],Tableau__10.231.117.20_Eaton_ENT_SUPPLIER_MASTER[[SUPPLIER_NAME]:[HOME_PAGE]],2,FALSE)</f>
        <v>#N/A</v>
      </c>
      <c r="B189" s="19"/>
      <c r="C189" s="19"/>
      <c r="D189" s="19"/>
      <c r="E189" s="19"/>
      <c r="F189" s="20"/>
      <c r="G189" s="20"/>
      <c r="H189" s="40"/>
      <c r="I189" s="46"/>
      <c r="J189" s="47"/>
      <c r="K189" s="59"/>
    </row>
    <row r="190" spans="1:11" s="4" customFormat="1" ht="24.95" customHeight="1" x14ac:dyDescent="0.25">
      <c r="A190" s="26" t="e">
        <f>VLOOKUP(Tableau2[[#This Row],[Fournisseur]],Tableau__10.231.117.20_Eaton_ENT_SUPPLIER_MASTER[[SUPPLIER_NAME]:[HOME_PAGE]],2,FALSE)</f>
        <v>#N/A</v>
      </c>
      <c r="B190" s="19"/>
      <c r="C190" s="19"/>
      <c r="D190" s="19"/>
      <c r="E190" s="19"/>
      <c r="F190" s="20"/>
      <c r="G190" s="20"/>
      <c r="H190" s="40"/>
      <c r="I190" s="46"/>
      <c r="J190" s="47"/>
      <c r="K190" s="59"/>
    </row>
    <row r="191" spans="1:11" s="4" customFormat="1" ht="24.95" customHeight="1" x14ac:dyDescent="0.25">
      <c r="A191" s="26" t="e">
        <f>VLOOKUP(Tableau2[[#This Row],[Fournisseur]],Tableau__10.231.117.20_Eaton_ENT_SUPPLIER_MASTER[[SUPPLIER_NAME]:[HOME_PAGE]],2,FALSE)</f>
        <v>#N/A</v>
      </c>
      <c r="B191" s="19"/>
      <c r="C191" s="19"/>
      <c r="D191" s="19"/>
      <c r="E191" s="19"/>
      <c r="F191" s="20"/>
      <c r="G191" s="20"/>
      <c r="H191" s="40"/>
      <c r="I191" s="46"/>
      <c r="J191" s="47"/>
      <c r="K191" s="59"/>
    </row>
    <row r="192" spans="1:11" s="4" customFormat="1" ht="24.95" customHeight="1" x14ac:dyDescent="0.25">
      <c r="A192" s="26" t="e">
        <f>VLOOKUP(Tableau2[[#This Row],[Fournisseur]],Tableau__10.231.117.20_Eaton_ENT_SUPPLIER_MASTER[[SUPPLIER_NAME]:[HOME_PAGE]],2,FALSE)</f>
        <v>#N/A</v>
      </c>
      <c r="B192" s="19"/>
      <c r="C192" s="19"/>
      <c r="D192" s="19"/>
      <c r="E192" s="19"/>
      <c r="F192" s="20"/>
      <c r="G192" s="20"/>
      <c r="H192" s="40"/>
      <c r="I192" s="46"/>
      <c r="J192" s="47"/>
      <c r="K192" s="59"/>
    </row>
    <row r="193" spans="1:11" s="4" customFormat="1" ht="24.95" customHeight="1" x14ac:dyDescent="0.25">
      <c r="A193" s="26" t="e">
        <f>VLOOKUP(Tableau2[[#This Row],[Fournisseur]],Tableau__10.231.117.20_Eaton_ENT_SUPPLIER_MASTER[[SUPPLIER_NAME]:[HOME_PAGE]],2,FALSE)</f>
        <v>#N/A</v>
      </c>
      <c r="B193" s="19"/>
      <c r="C193" s="19"/>
      <c r="D193" s="19"/>
      <c r="E193" s="19"/>
      <c r="F193" s="20"/>
      <c r="G193" s="20"/>
      <c r="H193" s="40"/>
      <c r="I193" s="46"/>
      <c r="J193" s="47"/>
      <c r="K193" s="59"/>
    </row>
    <row r="194" spans="1:11" s="4" customFormat="1" ht="24.95" customHeight="1" x14ac:dyDescent="0.25">
      <c r="A194" s="26" t="e">
        <f>VLOOKUP(Tableau2[[#This Row],[Fournisseur]],Tableau__10.231.117.20_Eaton_ENT_SUPPLIER_MASTER[[SUPPLIER_NAME]:[HOME_PAGE]],2,FALSE)</f>
        <v>#N/A</v>
      </c>
      <c r="B194" s="19"/>
      <c r="C194" s="19"/>
      <c r="D194" s="19"/>
      <c r="E194" s="19"/>
      <c r="F194" s="20"/>
      <c r="G194" s="20"/>
      <c r="H194" s="40"/>
      <c r="I194" s="46"/>
      <c r="J194" s="47"/>
      <c r="K194" s="59"/>
    </row>
    <row r="195" spans="1:11" s="4" customFormat="1" ht="24.95" customHeight="1" x14ac:dyDescent="0.25">
      <c r="A195" s="26" t="e">
        <f>VLOOKUP(Tableau2[[#This Row],[Fournisseur]],Tableau__10.231.117.20_Eaton_ENT_SUPPLIER_MASTER[[SUPPLIER_NAME]:[HOME_PAGE]],2,FALSE)</f>
        <v>#N/A</v>
      </c>
      <c r="B195" s="19"/>
      <c r="C195" s="19"/>
      <c r="D195" s="19"/>
      <c r="E195" s="19"/>
      <c r="F195" s="20"/>
      <c r="G195" s="20"/>
      <c r="H195" s="40"/>
      <c r="I195" s="46"/>
      <c r="J195" s="47"/>
      <c r="K195" s="59"/>
    </row>
    <row r="196" spans="1:11" s="4" customFormat="1" ht="24.95" customHeight="1" x14ac:dyDescent="0.25">
      <c r="A196" s="26" t="e">
        <f>VLOOKUP(Tableau2[[#This Row],[Fournisseur]],Tableau__10.231.117.20_Eaton_ENT_SUPPLIER_MASTER[[SUPPLIER_NAME]:[HOME_PAGE]],2,FALSE)</f>
        <v>#N/A</v>
      </c>
      <c r="B196" s="19"/>
      <c r="C196" s="19"/>
      <c r="D196" s="19"/>
      <c r="E196" s="19"/>
      <c r="F196" s="20"/>
      <c r="G196" s="20"/>
      <c r="H196" s="40"/>
      <c r="I196" s="46"/>
      <c r="J196" s="47"/>
      <c r="K196" s="59"/>
    </row>
    <row r="197" spans="1:11" s="4" customFormat="1" ht="24.95" customHeight="1" x14ac:dyDescent="0.25">
      <c r="A197" s="26" t="e">
        <f>VLOOKUP(Tableau2[[#This Row],[Fournisseur]],Tableau__10.231.117.20_Eaton_ENT_SUPPLIER_MASTER[[SUPPLIER_NAME]:[HOME_PAGE]],2,FALSE)</f>
        <v>#N/A</v>
      </c>
      <c r="B197" s="19"/>
      <c r="C197" s="19"/>
      <c r="D197" s="19"/>
      <c r="E197" s="19"/>
      <c r="F197" s="20"/>
      <c r="G197" s="20"/>
      <c r="H197" s="40"/>
      <c r="I197" s="46"/>
      <c r="J197" s="47"/>
      <c r="K197" s="59"/>
    </row>
    <row r="198" spans="1:11" s="4" customFormat="1" ht="24.95" customHeight="1" x14ac:dyDescent="0.25">
      <c r="A198" s="26" t="e">
        <f>VLOOKUP(Tableau2[[#This Row],[Fournisseur]],Tableau__10.231.117.20_Eaton_ENT_SUPPLIER_MASTER[[SUPPLIER_NAME]:[HOME_PAGE]],2,FALSE)</f>
        <v>#N/A</v>
      </c>
      <c r="B198" s="19"/>
      <c r="C198" s="19"/>
      <c r="D198" s="19"/>
      <c r="E198" s="19"/>
      <c r="F198" s="20"/>
      <c r="G198" s="20"/>
      <c r="H198" s="40"/>
      <c r="I198" s="46"/>
      <c r="J198" s="47"/>
      <c r="K198" s="59"/>
    </row>
    <row r="199" spans="1:11" s="4" customFormat="1" ht="24.95" customHeight="1" x14ac:dyDescent="0.25">
      <c r="A199" s="26" t="e">
        <f>VLOOKUP(Tableau2[[#This Row],[Fournisseur]],Tableau__10.231.117.20_Eaton_ENT_SUPPLIER_MASTER[[SUPPLIER_NAME]:[HOME_PAGE]],2,FALSE)</f>
        <v>#N/A</v>
      </c>
      <c r="B199" s="19"/>
      <c r="C199" s="19"/>
      <c r="D199" s="19"/>
      <c r="E199" s="19"/>
      <c r="F199" s="20"/>
      <c r="G199" s="20"/>
      <c r="H199" s="40"/>
      <c r="I199" s="46"/>
      <c r="J199" s="47"/>
      <c r="K199" s="59"/>
    </row>
    <row r="200" spans="1:11" s="4" customFormat="1" ht="24.95" customHeight="1" x14ac:dyDescent="0.25">
      <c r="A200" s="26" t="e">
        <f>VLOOKUP(Tableau2[[#This Row],[Fournisseur]],Tableau__10.231.117.20_Eaton_ENT_SUPPLIER_MASTER[[SUPPLIER_NAME]:[HOME_PAGE]],2,FALSE)</f>
        <v>#N/A</v>
      </c>
      <c r="B200" s="19"/>
      <c r="C200" s="19"/>
      <c r="D200" s="19"/>
      <c r="E200" s="19"/>
      <c r="F200" s="20"/>
      <c r="G200" s="20"/>
      <c r="H200" s="40"/>
      <c r="I200" s="46"/>
      <c r="J200" s="47"/>
      <c r="K200" s="59"/>
    </row>
    <row r="201" spans="1:11" s="4" customFormat="1" ht="24.95" customHeight="1" x14ac:dyDescent="0.25">
      <c r="A201" s="26" t="e">
        <f>VLOOKUP(Tableau2[[#This Row],[Fournisseur]],Tableau__10.231.117.20_Eaton_ENT_SUPPLIER_MASTER[[SUPPLIER_NAME]:[HOME_PAGE]],2,FALSE)</f>
        <v>#N/A</v>
      </c>
      <c r="B201" s="19"/>
      <c r="C201" s="19"/>
      <c r="D201" s="19"/>
      <c r="E201" s="19"/>
      <c r="F201" s="20"/>
      <c r="G201" s="20"/>
      <c r="H201" s="40"/>
      <c r="I201" s="46"/>
      <c r="J201" s="47"/>
      <c r="K201" s="59"/>
    </row>
    <row r="202" spans="1:11" s="4" customFormat="1" ht="24.95" customHeight="1" x14ac:dyDescent="0.25">
      <c r="A202" s="26" t="e">
        <f>VLOOKUP(Tableau2[[#This Row],[Fournisseur]],Tableau__10.231.117.20_Eaton_ENT_SUPPLIER_MASTER[[SUPPLIER_NAME]:[HOME_PAGE]],2,FALSE)</f>
        <v>#N/A</v>
      </c>
      <c r="B202" s="19"/>
      <c r="C202" s="19"/>
      <c r="D202" s="19"/>
      <c r="E202" s="19"/>
      <c r="F202" s="20"/>
      <c r="G202" s="20"/>
      <c r="H202" s="40"/>
      <c r="I202" s="46"/>
      <c r="J202" s="47"/>
      <c r="K202" s="59"/>
    </row>
    <row r="203" spans="1:11" s="4" customFormat="1" ht="24.95" customHeight="1" x14ac:dyDescent="0.25">
      <c r="A203" s="26" t="e">
        <f>VLOOKUP(Tableau2[[#This Row],[Fournisseur]],Tableau__10.231.117.20_Eaton_ENT_SUPPLIER_MASTER[[SUPPLIER_NAME]:[HOME_PAGE]],2,FALSE)</f>
        <v>#N/A</v>
      </c>
      <c r="B203" s="19"/>
      <c r="C203" s="19"/>
      <c r="D203" s="19"/>
      <c r="E203" s="19"/>
      <c r="F203" s="20"/>
      <c r="G203" s="20"/>
      <c r="H203" s="40"/>
      <c r="I203" s="46"/>
      <c r="J203" s="47"/>
      <c r="K203" s="59"/>
    </row>
    <row r="204" spans="1:11" s="4" customFormat="1" ht="24.95" customHeight="1" x14ac:dyDescent="0.25">
      <c r="A204" s="26" t="e">
        <f>VLOOKUP(Tableau2[[#This Row],[Fournisseur]],Tableau__10.231.117.20_Eaton_ENT_SUPPLIER_MASTER[[SUPPLIER_NAME]:[HOME_PAGE]],2,FALSE)</f>
        <v>#N/A</v>
      </c>
      <c r="B204" s="19"/>
      <c r="C204" s="19"/>
      <c r="D204" s="19"/>
      <c r="E204" s="19"/>
      <c r="F204" s="20"/>
      <c r="G204" s="20"/>
      <c r="H204" s="40"/>
      <c r="I204" s="46"/>
      <c r="J204" s="47"/>
      <c r="K204" s="59"/>
    </row>
    <row r="205" spans="1:11" s="4" customFormat="1" ht="24.95" customHeight="1" x14ac:dyDescent="0.25">
      <c r="A205" s="26" t="e">
        <f>VLOOKUP(Tableau2[[#This Row],[Fournisseur]],Tableau__10.231.117.20_Eaton_ENT_SUPPLIER_MASTER[[SUPPLIER_NAME]:[HOME_PAGE]],2,FALSE)</f>
        <v>#N/A</v>
      </c>
      <c r="B205" s="19"/>
      <c r="C205" s="19"/>
      <c r="D205" s="19"/>
      <c r="E205" s="19"/>
      <c r="F205" s="20"/>
      <c r="G205" s="20"/>
      <c r="H205" s="40"/>
      <c r="I205" s="46"/>
      <c r="J205" s="47"/>
      <c r="K205" s="59"/>
    </row>
    <row r="206" spans="1:11" s="4" customFormat="1" ht="24.95" customHeight="1" x14ac:dyDescent="0.25">
      <c r="A206" s="26" t="e">
        <f>VLOOKUP(Tableau2[[#This Row],[Fournisseur]],Tableau__10.231.117.20_Eaton_ENT_SUPPLIER_MASTER[[SUPPLIER_NAME]:[HOME_PAGE]],2,FALSE)</f>
        <v>#N/A</v>
      </c>
      <c r="B206" s="19"/>
      <c r="C206" s="19"/>
      <c r="D206" s="19"/>
      <c r="E206" s="19"/>
      <c r="F206" s="20"/>
      <c r="G206" s="20"/>
      <c r="H206" s="40"/>
      <c r="I206" s="46"/>
      <c r="J206" s="47"/>
      <c r="K206" s="59"/>
    </row>
    <row r="207" spans="1:11" s="4" customFormat="1" ht="24.95" customHeight="1" x14ac:dyDescent="0.25">
      <c r="A207" s="26" t="e">
        <f>VLOOKUP(Tableau2[[#This Row],[Fournisseur]],Tableau__10.231.117.20_Eaton_ENT_SUPPLIER_MASTER[[SUPPLIER_NAME]:[HOME_PAGE]],2,FALSE)</f>
        <v>#N/A</v>
      </c>
      <c r="B207" s="19"/>
      <c r="C207" s="19"/>
      <c r="D207" s="19"/>
      <c r="E207" s="19"/>
      <c r="F207" s="20"/>
      <c r="G207" s="20"/>
      <c r="H207" s="40"/>
      <c r="I207" s="46"/>
      <c r="J207" s="47"/>
      <c r="K207" s="59"/>
    </row>
    <row r="208" spans="1:11" s="4" customFormat="1" ht="24.95" customHeight="1" x14ac:dyDescent="0.25">
      <c r="A208" s="26" t="e">
        <f>VLOOKUP(Tableau2[[#This Row],[Fournisseur]],Tableau__10.231.117.20_Eaton_ENT_SUPPLIER_MASTER[[SUPPLIER_NAME]:[HOME_PAGE]],2,FALSE)</f>
        <v>#N/A</v>
      </c>
      <c r="B208" s="19"/>
      <c r="C208" s="19"/>
      <c r="D208" s="19"/>
      <c r="E208" s="19"/>
      <c r="F208" s="20"/>
      <c r="G208" s="20"/>
      <c r="H208" s="40"/>
      <c r="I208" s="46"/>
      <c r="J208" s="47"/>
      <c r="K208" s="59"/>
    </row>
    <row r="209" spans="1:11" s="4" customFormat="1" ht="24.95" customHeight="1" x14ac:dyDescent="0.25">
      <c r="A209" s="26" t="e">
        <f>VLOOKUP(Tableau2[[#This Row],[Fournisseur]],Tableau__10.231.117.20_Eaton_ENT_SUPPLIER_MASTER[[SUPPLIER_NAME]:[HOME_PAGE]],2,FALSE)</f>
        <v>#N/A</v>
      </c>
      <c r="B209" s="19"/>
      <c r="C209" s="19"/>
      <c r="D209" s="19"/>
      <c r="E209" s="19"/>
      <c r="F209" s="20"/>
      <c r="G209" s="20"/>
      <c r="H209" s="40"/>
      <c r="I209" s="46"/>
      <c r="J209" s="47"/>
      <c r="K209" s="59"/>
    </row>
    <row r="210" spans="1:11" s="4" customFormat="1" ht="24.95" customHeight="1" x14ac:dyDescent="0.25">
      <c r="A210" s="26" t="e">
        <f>VLOOKUP(Tableau2[[#This Row],[Fournisseur]],Tableau__10.231.117.20_Eaton_ENT_SUPPLIER_MASTER[[SUPPLIER_NAME]:[HOME_PAGE]],2,FALSE)</f>
        <v>#N/A</v>
      </c>
      <c r="B210" s="19"/>
      <c r="C210" s="19"/>
      <c r="D210" s="19"/>
      <c r="E210" s="19"/>
      <c r="F210" s="20"/>
      <c r="G210" s="20"/>
      <c r="H210" s="40"/>
      <c r="I210" s="46"/>
      <c r="J210" s="47"/>
      <c r="K210" s="59"/>
    </row>
    <row r="211" spans="1:11" s="4" customFormat="1" ht="24.95" customHeight="1" x14ac:dyDescent="0.25">
      <c r="A211" s="26" t="e">
        <f>VLOOKUP(Tableau2[[#This Row],[Fournisseur]],Tableau__10.231.117.20_Eaton_ENT_SUPPLIER_MASTER[[SUPPLIER_NAME]:[HOME_PAGE]],2,FALSE)</f>
        <v>#N/A</v>
      </c>
      <c r="B211" s="19"/>
      <c r="C211" s="19"/>
      <c r="D211" s="19"/>
      <c r="E211" s="19"/>
      <c r="F211" s="20"/>
      <c r="G211" s="20"/>
      <c r="H211" s="40"/>
      <c r="I211" s="46"/>
      <c r="J211" s="47"/>
      <c r="K211" s="59"/>
    </row>
    <row r="212" spans="1:11" s="4" customFormat="1" ht="24.95" customHeight="1" x14ac:dyDescent="0.25">
      <c r="A212" s="26" t="e">
        <f>VLOOKUP(Tableau2[[#This Row],[Fournisseur]],Tableau__10.231.117.20_Eaton_ENT_SUPPLIER_MASTER[[SUPPLIER_NAME]:[HOME_PAGE]],2,FALSE)</f>
        <v>#N/A</v>
      </c>
      <c r="B212" s="19"/>
      <c r="C212" s="19"/>
      <c r="D212" s="19"/>
      <c r="E212" s="19"/>
      <c r="F212" s="20"/>
      <c r="G212" s="20"/>
      <c r="H212" s="40"/>
      <c r="I212" s="46"/>
      <c r="J212" s="47"/>
      <c r="K212" s="59"/>
    </row>
    <row r="213" spans="1:11" s="4" customFormat="1" ht="24.95" customHeight="1" x14ac:dyDescent="0.25">
      <c r="A213" s="26" t="e">
        <f>VLOOKUP(Tableau2[[#This Row],[Fournisseur]],Tableau__10.231.117.20_Eaton_ENT_SUPPLIER_MASTER[[SUPPLIER_NAME]:[HOME_PAGE]],2,FALSE)</f>
        <v>#N/A</v>
      </c>
      <c r="B213" s="19"/>
      <c r="C213" s="19"/>
      <c r="D213" s="19"/>
      <c r="E213" s="19"/>
      <c r="F213" s="20"/>
      <c r="G213" s="20"/>
      <c r="H213" s="40"/>
      <c r="I213" s="46"/>
      <c r="J213" s="47"/>
      <c r="K213" s="59"/>
    </row>
    <row r="214" spans="1:11" s="4" customFormat="1" ht="24.95" customHeight="1" x14ac:dyDescent="0.25">
      <c r="A214" s="26" t="e">
        <f>VLOOKUP(Tableau2[[#This Row],[Fournisseur]],Tableau__10.231.117.20_Eaton_ENT_SUPPLIER_MASTER[[SUPPLIER_NAME]:[HOME_PAGE]],2,FALSE)</f>
        <v>#N/A</v>
      </c>
      <c r="B214" s="19"/>
      <c r="C214" s="19"/>
      <c r="D214" s="19"/>
      <c r="E214" s="19"/>
      <c r="F214" s="20"/>
      <c r="G214" s="20"/>
      <c r="H214" s="40"/>
      <c r="I214" s="46"/>
      <c r="J214" s="47"/>
      <c r="K214" s="59"/>
    </row>
    <row r="215" spans="1:11" s="4" customFormat="1" ht="24.95" customHeight="1" x14ac:dyDescent="0.25">
      <c r="A215" s="26" t="e">
        <f>VLOOKUP(Tableau2[[#This Row],[Fournisseur]],Tableau__10.231.117.20_Eaton_ENT_SUPPLIER_MASTER[[SUPPLIER_NAME]:[HOME_PAGE]],2,FALSE)</f>
        <v>#N/A</v>
      </c>
      <c r="B215" s="19"/>
      <c r="C215" s="19"/>
      <c r="D215" s="19"/>
      <c r="E215" s="19"/>
      <c r="F215" s="20"/>
      <c r="G215" s="20"/>
      <c r="H215" s="40"/>
      <c r="I215" s="46"/>
      <c r="J215" s="47"/>
      <c r="K215" s="59"/>
    </row>
    <row r="216" spans="1:11" s="4" customFormat="1" ht="24.95" customHeight="1" x14ac:dyDescent="0.25">
      <c r="A216" s="26" t="e">
        <f>VLOOKUP(Tableau2[[#This Row],[Fournisseur]],Tableau__10.231.117.20_Eaton_ENT_SUPPLIER_MASTER[[SUPPLIER_NAME]:[HOME_PAGE]],2,FALSE)</f>
        <v>#N/A</v>
      </c>
      <c r="B216" s="19"/>
      <c r="C216" s="19"/>
      <c r="D216" s="19"/>
      <c r="E216" s="19"/>
      <c r="F216" s="20"/>
      <c r="G216" s="20"/>
      <c r="H216" s="40"/>
      <c r="I216" s="46"/>
      <c r="J216" s="47"/>
      <c r="K216" s="59"/>
    </row>
    <row r="217" spans="1:11" s="4" customFormat="1" ht="24.95" customHeight="1" x14ac:dyDescent="0.25">
      <c r="A217" s="26" t="e">
        <f>VLOOKUP(Tableau2[[#This Row],[Fournisseur]],Tableau__10.231.117.20_Eaton_ENT_SUPPLIER_MASTER[[SUPPLIER_NAME]:[HOME_PAGE]],2,FALSE)</f>
        <v>#N/A</v>
      </c>
      <c r="B217" s="19"/>
      <c r="C217" s="19"/>
      <c r="D217" s="19"/>
      <c r="E217" s="19"/>
      <c r="F217" s="20"/>
      <c r="G217" s="20"/>
      <c r="H217" s="40"/>
      <c r="I217" s="46"/>
      <c r="J217" s="47"/>
      <c r="K217" s="59"/>
    </row>
    <row r="218" spans="1:11" s="4" customFormat="1" ht="24.95" customHeight="1" x14ac:dyDescent="0.25">
      <c r="A218" s="26" t="e">
        <f>VLOOKUP(Tableau2[[#This Row],[Fournisseur]],Tableau__10.231.117.20_Eaton_ENT_SUPPLIER_MASTER[[SUPPLIER_NAME]:[HOME_PAGE]],2,FALSE)</f>
        <v>#N/A</v>
      </c>
      <c r="B218" s="19"/>
      <c r="C218" s="19"/>
      <c r="D218" s="19"/>
      <c r="E218" s="19"/>
      <c r="F218" s="20"/>
      <c r="G218" s="20"/>
      <c r="H218" s="40"/>
      <c r="I218" s="46"/>
      <c r="J218" s="47"/>
      <c r="K218" s="59"/>
    </row>
    <row r="219" spans="1:11" s="4" customFormat="1" ht="24.95" customHeight="1" x14ac:dyDescent="0.25">
      <c r="A219" s="26" t="e">
        <f>VLOOKUP(Tableau2[[#This Row],[Fournisseur]],Tableau__10.231.117.20_Eaton_ENT_SUPPLIER_MASTER[[SUPPLIER_NAME]:[HOME_PAGE]],2,FALSE)</f>
        <v>#N/A</v>
      </c>
      <c r="B219" s="19"/>
      <c r="C219" s="19"/>
      <c r="D219" s="19"/>
      <c r="E219" s="19"/>
      <c r="F219" s="20"/>
      <c r="G219" s="20"/>
      <c r="H219" s="40"/>
      <c r="I219" s="46"/>
      <c r="J219" s="47"/>
      <c r="K219" s="59"/>
    </row>
    <row r="220" spans="1:11" s="4" customFormat="1" ht="24.95" customHeight="1" x14ac:dyDescent="0.25">
      <c r="A220" s="26" t="e">
        <f>VLOOKUP(Tableau2[[#This Row],[Fournisseur]],Tableau__10.231.117.20_Eaton_ENT_SUPPLIER_MASTER[[SUPPLIER_NAME]:[HOME_PAGE]],2,FALSE)</f>
        <v>#N/A</v>
      </c>
      <c r="B220" s="19"/>
      <c r="C220" s="19"/>
      <c r="D220" s="19"/>
      <c r="E220" s="19"/>
      <c r="F220" s="20"/>
      <c r="G220" s="20"/>
      <c r="H220" s="40"/>
      <c r="I220" s="46"/>
      <c r="J220" s="47"/>
      <c r="K220" s="59"/>
    </row>
    <row r="221" spans="1:11" s="4" customFormat="1" ht="24.95" customHeight="1" x14ac:dyDescent="0.25">
      <c r="A221" s="26" t="e">
        <f>VLOOKUP(Tableau2[[#This Row],[Fournisseur]],Tableau__10.231.117.20_Eaton_ENT_SUPPLIER_MASTER[[SUPPLIER_NAME]:[HOME_PAGE]],2,FALSE)</f>
        <v>#N/A</v>
      </c>
      <c r="B221" s="19"/>
      <c r="C221" s="19"/>
      <c r="D221" s="19"/>
      <c r="E221" s="19"/>
      <c r="F221" s="20"/>
      <c r="G221" s="20"/>
      <c r="H221" s="40"/>
      <c r="I221" s="46"/>
      <c r="J221" s="47"/>
      <c r="K221" s="59"/>
    </row>
    <row r="222" spans="1:11" s="4" customFormat="1" ht="24.95" customHeight="1" x14ac:dyDescent="0.25">
      <c r="A222" s="26" t="e">
        <f>VLOOKUP(Tableau2[[#This Row],[Fournisseur]],Tableau__10.231.117.20_Eaton_ENT_SUPPLIER_MASTER[[SUPPLIER_NAME]:[HOME_PAGE]],2,FALSE)</f>
        <v>#N/A</v>
      </c>
      <c r="B222" s="19"/>
      <c r="C222" s="19"/>
      <c r="D222" s="19"/>
      <c r="E222" s="19"/>
      <c r="F222" s="20"/>
      <c r="G222" s="20"/>
      <c r="H222" s="40"/>
      <c r="I222" s="46"/>
      <c r="J222" s="47"/>
      <c r="K222" s="59"/>
    </row>
    <row r="223" spans="1:11" s="4" customFormat="1" ht="24.95" customHeight="1" x14ac:dyDescent="0.25">
      <c r="A223" s="26" t="e">
        <f>VLOOKUP(Tableau2[[#This Row],[Fournisseur]],Tableau__10.231.117.20_Eaton_ENT_SUPPLIER_MASTER[[SUPPLIER_NAME]:[HOME_PAGE]],2,FALSE)</f>
        <v>#N/A</v>
      </c>
      <c r="B223" s="19"/>
      <c r="C223" s="19"/>
      <c r="D223" s="19"/>
      <c r="E223" s="19"/>
      <c r="F223" s="20"/>
      <c r="G223" s="20"/>
      <c r="H223" s="40"/>
      <c r="I223" s="46"/>
      <c r="J223" s="47"/>
      <c r="K223" s="59"/>
    </row>
    <row r="224" spans="1:11" s="4" customFormat="1" ht="24.95" customHeight="1" x14ac:dyDescent="0.25">
      <c r="A224" s="26" t="e">
        <f>VLOOKUP(Tableau2[[#This Row],[Fournisseur]],Tableau__10.231.117.20_Eaton_ENT_SUPPLIER_MASTER[[SUPPLIER_NAME]:[HOME_PAGE]],2,FALSE)</f>
        <v>#N/A</v>
      </c>
      <c r="B224" s="19"/>
      <c r="C224" s="19"/>
      <c r="D224" s="19"/>
      <c r="E224" s="19"/>
      <c r="F224" s="20"/>
      <c r="G224" s="20"/>
      <c r="H224" s="40"/>
      <c r="I224" s="46"/>
      <c r="J224" s="47"/>
      <c r="K224" s="59"/>
    </row>
    <row r="225" spans="1:11" s="4" customFormat="1" ht="24.95" customHeight="1" x14ac:dyDescent="0.25">
      <c r="A225" s="26" t="e">
        <f>VLOOKUP(Tableau2[[#This Row],[Fournisseur]],Tableau__10.231.117.20_Eaton_ENT_SUPPLIER_MASTER[[SUPPLIER_NAME]:[HOME_PAGE]],2,FALSE)</f>
        <v>#N/A</v>
      </c>
      <c r="B225" s="19"/>
      <c r="C225" s="19"/>
      <c r="D225" s="19"/>
      <c r="E225" s="19"/>
      <c r="F225" s="20"/>
      <c r="G225" s="20"/>
      <c r="H225" s="40"/>
      <c r="I225" s="46"/>
      <c r="J225" s="47"/>
      <c r="K225" s="59"/>
    </row>
    <row r="226" spans="1:11" s="4" customFormat="1" ht="24.95" customHeight="1" x14ac:dyDescent="0.25">
      <c r="A226" s="26" t="e">
        <f>VLOOKUP(Tableau2[[#This Row],[Fournisseur]],Tableau__10.231.117.20_Eaton_ENT_SUPPLIER_MASTER[[SUPPLIER_NAME]:[HOME_PAGE]],2,FALSE)</f>
        <v>#N/A</v>
      </c>
      <c r="B226" s="19"/>
      <c r="C226" s="19"/>
      <c r="D226" s="19"/>
      <c r="E226" s="19"/>
      <c r="F226" s="20"/>
      <c r="G226" s="20"/>
      <c r="H226" s="40"/>
      <c r="I226" s="46"/>
      <c r="J226" s="47"/>
      <c r="K226" s="59"/>
    </row>
    <row r="227" spans="1:11" s="4" customFormat="1" ht="24.95" customHeight="1" x14ac:dyDescent="0.25">
      <c r="A227" s="26" t="e">
        <f>VLOOKUP(Tableau2[[#This Row],[Fournisseur]],Tableau__10.231.117.20_Eaton_ENT_SUPPLIER_MASTER[[SUPPLIER_NAME]:[HOME_PAGE]],2,FALSE)</f>
        <v>#N/A</v>
      </c>
      <c r="B227" s="19"/>
      <c r="C227" s="19"/>
      <c r="D227" s="19"/>
      <c r="E227" s="19"/>
      <c r="F227" s="20"/>
      <c r="G227" s="20"/>
      <c r="H227" s="40"/>
      <c r="I227" s="46"/>
      <c r="J227" s="47"/>
      <c r="K227" s="59"/>
    </row>
    <row r="228" spans="1:11" s="4" customFormat="1" ht="24.95" customHeight="1" x14ac:dyDescent="0.25">
      <c r="A228" s="26" t="e">
        <f>VLOOKUP(Tableau2[[#This Row],[Fournisseur]],Tableau__10.231.117.20_Eaton_ENT_SUPPLIER_MASTER[[SUPPLIER_NAME]:[HOME_PAGE]],2,FALSE)</f>
        <v>#N/A</v>
      </c>
      <c r="B228" s="19"/>
      <c r="C228" s="19"/>
      <c r="D228" s="19"/>
      <c r="E228" s="19"/>
      <c r="F228" s="20"/>
      <c r="G228" s="20"/>
      <c r="H228" s="40"/>
      <c r="I228" s="46"/>
      <c r="J228" s="47"/>
      <c r="K228" s="59"/>
    </row>
    <row r="229" spans="1:11" s="4" customFormat="1" ht="24.95" customHeight="1" x14ac:dyDescent="0.25">
      <c r="A229" s="26" t="e">
        <f>VLOOKUP(Tableau2[[#This Row],[Fournisseur]],Tableau__10.231.117.20_Eaton_ENT_SUPPLIER_MASTER[[SUPPLIER_NAME]:[HOME_PAGE]],2,FALSE)</f>
        <v>#N/A</v>
      </c>
      <c r="B229" s="19"/>
      <c r="C229" s="19"/>
      <c r="D229" s="19"/>
      <c r="E229" s="19"/>
      <c r="F229" s="20"/>
      <c r="G229" s="20"/>
      <c r="H229" s="40"/>
      <c r="I229" s="46"/>
      <c r="J229" s="47"/>
      <c r="K229" s="59"/>
    </row>
    <row r="230" spans="1:11" s="4" customFormat="1" ht="24.95" customHeight="1" x14ac:dyDescent="0.25">
      <c r="A230" s="26" t="e">
        <f>VLOOKUP(Tableau2[[#This Row],[Fournisseur]],Tableau__10.231.117.20_Eaton_ENT_SUPPLIER_MASTER[[SUPPLIER_NAME]:[HOME_PAGE]],2,FALSE)</f>
        <v>#N/A</v>
      </c>
      <c r="B230" s="19"/>
      <c r="C230" s="19"/>
      <c r="D230" s="19"/>
      <c r="E230" s="19"/>
      <c r="F230" s="20"/>
      <c r="G230" s="20"/>
      <c r="H230" s="40"/>
      <c r="I230" s="46"/>
      <c r="J230" s="47"/>
      <c r="K230" s="59"/>
    </row>
    <row r="231" spans="1:11" s="4" customFormat="1" ht="24.95" customHeight="1" x14ac:dyDescent="0.25">
      <c r="A231" s="26" t="e">
        <f>VLOOKUP(Tableau2[[#This Row],[Fournisseur]],Tableau__10.231.117.20_Eaton_ENT_SUPPLIER_MASTER[[SUPPLIER_NAME]:[HOME_PAGE]],2,FALSE)</f>
        <v>#N/A</v>
      </c>
      <c r="B231" s="19"/>
      <c r="C231" s="19"/>
      <c r="D231" s="19"/>
      <c r="E231" s="19"/>
      <c r="F231" s="20"/>
      <c r="G231" s="20"/>
      <c r="H231" s="40"/>
      <c r="I231" s="46"/>
      <c r="J231" s="47"/>
      <c r="K231" s="59"/>
    </row>
    <row r="232" spans="1:11" s="4" customFormat="1" ht="24.95" customHeight="1" x14ac:dyDescent="0.25">
      <c r="A232" s="26" t="e">
        <f>VLOOKUP(Tableau2[[#This Row],[Fournisseur]],Tableau__10.231.117.20_Eaton_ENT_SUPPLIER_MASTER[[SUPPLIER_NAME]:[HOME_PAGE]],2,FALSE)</f>
        <v>#N/A</v>
      </c>
      <c r="B232" s="19"/>
      <c r="C232" s="19"/>
      <c r="D232" s="19"/>
      <c r="E232" s="19"/>
      <c r="F232" s="20"/>
      <c r="G232" s="20"/>
      <c r="H232" s="40"/>
      <c r="I232" s="46"/>
      <c r="J232" s="47"/>
      <c r="K232" s="59"/>
    </row>
    <row r="233" spans="1:11" s="4" customFormat="1" ht="24.95" customHeight="1" x14ac:dyDescent="0.25">
      <c r="A233" s="26" t="e">
        <f>VLOOKUP(Tableau2[[#This Row],[Fournisseur]],Tableau__10.231.117.20_Eaton_ENT_SUPPLIER_MASTER[[SUPPLIER_NAME]:[HOME_PAGE]],2,FALSE)</f>
        <v>#N/A</v>
      </c>
      <c r="B233" s="19"/>
      <c r="C233" s="19"/>
      <c r="D233" s="19"/>
      <c r="E233" s="19"/>
      <c r="F233" s="20"/>
      <c r="G233" s="20"/>
      <c r="H233" s="40"/>
      <c r="I233" s="46"/>
      <c r="J233" s="47"/>
      <c r="K233" s="59"/>
    </row>
    <row r="234" spans="1:11" s="4" customFormat="1" ht="24.95" customHeight="1" x14ac:dyDescent="0.25">
      <c r="A234" s="26" t="e">
        <f>VLOOKUP(Tableau2[[#This Row],[Fournisseur]],Tableau__10.231.117.20_Eaton_ENT_SUPPLIER_MASTER[[SUPPLIER_NAME]:[HOME_PAGE]],2,FALSE)</f>
        <v>#N/A</v>
      </c>
      <c r="B234" s="19"/>
      <c r="C234" s="19"/>
      <c r="D234" s="19"/>
      <c r="E234" s="19"/>
      <c r="F234" s="20"/>
      <c r="G234" s="20"/>
      <c r="H234" s="40"/>
      <c r="I234" s="46"/>
      <c r="J234" s="47"/>
      <c r="K234" s="59"/>
    </row>
    <row r="235" spans="1:11" s="4" customFormat="1" ht="24.95" customHeight="1" x14ac:dyDescent="0.25">
      <c r="A235" s="26" t="e">
        <f>VLOOKUP(Tableau2[[#This Row],[Fournisseur]],Tableau__10.231.117.20_Eaton_ENT_SUPPLIER_MASTER[[SUPPLIER_NAME]:[HOME_PAGE]],2,FALSE)</f>
        <v>#N/A</v>
      </c>
      <c r="B235" s="19"/>
      <c r="C235" s="19"/>
      <c r="D235" s="19"/>
      <c r="E235" s="19"/>
      <c r="F235" s="20"/>
      <c r="G235" s="20"/>
      <c r="H235" s="40"/>
      <c r="I235" s="46"/>
      <c r="J235" s="47"/>
      <c r="K235" s="59"/>
    </row>
    <row r="236" spans="1:11" s="4" customFormat="1" ht="24.95" customHeight="1" x14ac:dyDescent="0.25">
      <c r="A236" s="26" t="e">
        <f>VLOOKUP(Tableau2[[#This Row],[Fournisseur]],Tableau__10.231.117.20_Eaton_ENT_SUPPLIER_MASTER[[SUPPLIER_NAME]:[HOME_PAGE]],2,FALSE)</f>
        <v>#N/A</v>
      </c>
      <c r="B236" s="19"/>
      <c r="C236" s="19"/>
      <c r="D236" s="19"/>
      <c r="E236" s="19"/>
      <c r="F236" s="20"/>
      <c r="G236" s="20"/>
      <c r="H236" s="40"/>
      <c r="I236" s="46"/>
      <c r="J236" s="47"/>
      <c r="K236" s="59"/>
    </row>
    <row r="237" spans="1:11" s="4" customFormat="1" ht="24.95" customHeight="1" x14ac:dyDescent="0.25">
      <c r="A237" s="26" t="e">
        <f>VLOOKUP(Tableau2[[#This Row],[Fournisseur]],Tableau__10.231.117.20_Eaton_ENT_SUPPLIER_MASTER[[SUPPLIER_NAME]:[HOME_PAGE]],2,FALSE)</f>
        <v>#N/A</v>
      </c>
      <c r="B237" s="19"/>
      <c r="C237" s="19"/>
      <c r="D237" s="19"/>
      <c r="E237" s="19"/>
      <c r="F237" s="20"/>
      <c r="G237" s="20"/>
      <c r="H237" s="40"/>
      <c r="I237" s="46"/>
      <c r="J237" s="47"/>
      <c r="K237" s="59"/>
    </row>
    <row r="238" spans="1:11" s="4" customFormat="1" ht="24.95" customHeight="1" x14ac:dyDescent="0.25">
      <c r="A238" s="26" t="e">
        <f>VLOOKUP(Tableau2[[#This Row],[Fournisseur]],Tableau__10.231.117.20_Eaton_ENT_SUPPLIER_MASTER[[SUPPLIER_NAME]:[HOME_PAGE]],2,FALSE)</f>
        <v>#N/A</v>
      </c>
      <c r="B238" s="19"/>
      <c r="C238" s="19"/>
      <c r="D238" s="19"/>
      <c r="E238" s="19"/>
      <c r="F238" s="20"/>
      <c r="G238" s="20"/>
      <c r="H238" s="40"/>
      <c r="I238" s="46"/>
      <c r="J238" s="47"/>
      <c r="K238" s="59"/>
    </row>
    <row r="239" spans="1:11" s="4" customFormat="1" ht="24.95" customHeight="1" x14ac:dyDescent="0.25">
      <c r="A239" s="26" t="e">
        <f>VLOOKUP(Tableau2[[#This Row],[Fournisseur]],Tableau__10.231.117.20_Eaton_ENT_SUPPLIER_MASTER[[SUPPLIER_NAME]:[HOME_PAGE]],2,FALSE)</f>
        <v>#N/A</v>
      </c>
      <c r="B239" s="19"/>
      <c r="C239" s="19"/>
      <c r="D239" s="19"/>
      <c r="E239" s="19"/>
      <c r="F239" s="20"/>
      <c r="G239" s="20"/>
      <c r="H239" s="40"/>
      <c r="I239" s="46"/>
      <c r="J239" s="47"/>
      <c r="K239" s="59"/>
    </row>
    <row r="240" spans="1:11" s="4" customFormat="1" ht="24.95" customHeight="1" x14ac:dyDescent="0.25">
      <c r="A240" s="26" t="e">
        <f>VLOOKUP(Tableau2[[#This Row],[Fournisseur]],Tableau__10.231.117.20_Eaton_ENT_SUPPLIER_MASTER[[SUPPLIER_NAME]:[HOME_PAGE]],2,FALSE)</f>
        <v>#N/A</v>
      </c>
      <c r="B240" s="19"/>
      <c r="C240" s="19"/>
      <c r="D240" s="19"/>
      <c r="E240" s="19"/>
      <c r="F240" s="20"/>
      <c r="G240" s="20"/>
      <c r="H240" s="40"/>
      <c r="I240" s="46"/>
      <c r="J240" s="47"/>
      <c r="K240" s="59"/>
    </row>
    <row r="241" spans="1:11" s="4" customFormat="1" ht="24.95" customHeight="1" x14ac:dyDescent="0.25">
      <c r="A241" s="26" t="e">
        <f>VLOOKUP(Tableau2[[#This Row],[Fournisseur]],Tableau__10.231.117.20_Eaton_ENT_SUPPLIER_MASTER[[SUPPLIER_NAME]:[HOME_PAGE]],2,FALSE)</f>
        <v>#N/A</v>
      </c>
      <c r="B241" s="19"/>
      <c r="C241" s="19"/>
      <c r="D241" s="19"/>
      <c r="E241" s="19"/>
      <c r="F241" s="20"/>
      <c r="G241" s="20"/>
      <c r="H241" s="40"/>
      <c r="I241" s="46"/>
      <c r="J241" s="47"/>
      <c r="K241" s="59"/>
    </row>
    <row r="242" spans="1:11" s="4" customFormat="1" ht="24.95" customHeight="1" x14ac:dyDescent="0.25">
      <c r="A242" s="26" t="e">
        <f>VLOOKUP(Tableau2[[#This Row],[Fournisseur]],Tableau__10.231.117.20_Eaton_ENT_SUPPLIER_MASTER[[SUPPLIER_NAME]:[HOME_PAGE]],2,FALSE)</f>
        <v>#N/A</v>
      </c>
      <c r="B242" s="19"/>
      <c r="C242" s="19"/>
      <c r="D242" s="19"/>
      <c r="E242" s="19"/>
      <c r="F242" s="20"/>
      <c r="G242" s="20"/>
      <c r="H242" s="40"/>
      <c r="I242" s="46"/>
      <c r="J242" s="47"/>
      <c r="K242" s="59"/>
    </row>
    <row r="243" spans="1:11" s="4" customFormat="1" ht="24.95" customHeight="1" x14ac:dyDescent="0.25">
      <c r="A243" s="26" t="e">
        <f>VLOOKUP(Tableau2[[#This Row],[Fournisseur]],Tableau__10.231.117.20_Eaton_ENT_SUPPLIER_MASTER[[SUPPLIER_NAME]:[HOME_PAGE]],2,FALSE)</f>
        <v>#N/A</v>
      </c>
      <c r="B243" s="19"/>
      <c r="C243" s="19"/>
      <c r="D243" s="19"/>
      <c r="E243" s="19"/>
      <c r="F243" s="20"/>
      <c r="G243" s="20"/>
      <c r="H243" s="40"/>
      <c r="I243" s="46"/>
      <c r="J243" s="47"/>
      <c r="K243" s="59"/>
    </row>
    <row r="244" spans="1:11" s="4" customFormat="1" ht="24.95" customHeight="1" x14ac:dyDescent="0.25">
      <c r="A244" s="26" t="e">
        <f>VLOOKUP(Tableau2[[#This Row],[Fournisseur]],Tableau__10.231.117.20_Eaton_ENT_SUPPLIER_MASTER[[SUPPLIER_NAME]:[HOME_PAGE]],2,FALSE)</f>
        <v>#N/A</v>
      </c>
      <c r="B244" s="19"/>
      <c r="C244" s="19"/>
      <c r="D244" s="19"/>
      <c r="E244" s="19"/>
      <c r="F244" s="20"/>
      <c r="G244" s="20"/>
      <c r="H244" s="40"/>
      <c r="I244" s="46"/>
      <c r="J244" s="47"/>
      <c r="K244" s="59"/>
    </row>
    <row r="245" spans="1:11" s="4" customFormat="1" ht="24.95" customHeight="1" x14ac:dyDescent="0.25">
      <c r="A245" s="26" t="e">
        <f>VLOOKUP(Tableau2[[#This Row],[Fournisseur]],Tableau__10.231.117.20_Eaton_ENT_SUPPLIER_MASTER[[SUPPLIER_NAME]:[HOME_PAGE]],2,FALSE)</f>
        <v>#N/A</v>
      </c>
      <c r="B245" s="19"/>
      <c r="C245" s="19"/>
      <c r="D245" s="19"/>
      <c r="E245" s="19"/>
      <c r="F245" s="20"/>
      <c r="G245" s="20"/>
      <c r="H245" s="40"/>
      <c r="I245" s="46"/>
      <c r="J245" s="47"/>
      <c r="K245" s="59"/>
    </row>
    <row r="246" spans="1:11" s="4" customFormat="1" ht="24.95" customHeight="1" x14ac:dyDescent="0.25">
      <c r="A246" s="26" t="e">
        <f>VLOOKUP(Tableau2[[#This Row],[Fournisseur]],Tableau__10.231.117.20_Eaton_ENT_SUPPLIER_MASTER[[SUPPLIER_NAME]:[HOME_PAGE]],2,FALSE)</f>
        <v>#N/A</v>
      </c>
      <c r="B246" s="19"/>
      <c r="C246" s="19"/>
      <c r="D246" s="19"/>
      <c r="E246" s="19"/>
      <c r="F246" s="20"/>
      <c r="G246" s="20"/>
      <c r="H246" s="40"/>
      <c r="I246" s="46"/>
      <c r="J246" s="47"/>
      <c r="K246" s="59"/>
    </row>
    <row r="247" spans="1:11" s="4" customFormat="1" ht="24.95" customHeight="1" x14ac:dyDescent="0.25">
      <c r="A247" s="26" t="e">
        <f>VLOOKUP(Tableau2[[#This Row],[Fournisseur]],Tableau__10.231.117.20_Eaton_ENT_SUPPLIER_MASTER[[SUPPLIER_NAME]:[HOME_PAGE]],2,FALSE)</f>
        <v>#N/A</v>
      </c>
      <c r="B247" s="19"/>
      <c r="C247" s="19"/>
      <c r="D247" s="19"/>
      <c r="E247" s="19"/>
      <c r="F247" s="20"/>
      <c r="G247" s="20"/>
      <c r="H247" s="40"/>
      <c r="I247" s="46"/>
      <c r="J247" s="47"/>
      <c r="K247" s="59"/>
    </row>
    <row r="248" spans="1:11" s="4" customFormat="1" ht="24.95" customHeight="1" x14ac:dyDescent="0.25">
      <c r="A248" s="26" t="e">
        <f>VLOOKUP(Tableau2[[#This Row],[Fournisseur]],Tableau__10.231.117.20_Eaton_ENT_SUPPLIER_MASTER[[SUPPLIER_NAME]:[HOME_PAGE]],2,FALSE)</f>
        <v>#N/A</v>
      </c>
      <c r="B248" s="19"/>
      <c r="C248" s="19"/>
      <c r="D248" s="19"/>
      <c r="E248" s="19"/>
      <c r="F248" s="20"/>
      <c r="G248" s="20"/>
      <c r="H248" s="40"/>
      <c r="I248" s="46"/>
      <c r="J248" s="47"/>
      <c r="K248" s="59"/>
    </row>
    <row r="249" spans="1:11" s="4" customFormat="1" ht="24.95" customHeight="1" x14ac:dyDescent="0.25">
      <c r="A249" s="26" t="e">
        <f>VLOOKUP(Tableau2[[#This Row],[Fournisseur]],Tableau__10.231.117.20_Eaton_ENT_SUPPLIER_MASTER[[SUPPLIER_NAME]:[HOME_PAGE]],2,FALSE)</f>
        <v>#N/A</v>
      </c>
      <c r="B249" s="19"/>
      <c r="C249" s="19"/>
      <c r="D249" s="19"/>
      <c r="E249" s="19"/>
      <c r="F249" s="20"/>
      <c r="G249" s="20"/>
      <c r="H249" s="40"/>
      <c r="I249" s="46"/>
      <c r="J249" s="47"/>
      <c r="K249" s="59"/>
    </row>
    <row r="250" spans="1:11" s="4" customFormat="1" ht="24.95" customHeight="1" x14ac:dyDescent="0.25">
      <c r="A250" s="26" t="e">
        <f>VLOOKUP(Tableau2[[#This Row],[Fournisseur]],Tableau__10.231.117.20_Eaton_ENT_SUPPLIER_MASTER[[SUPPLIER_NAME]:[HOME_PAGE]],2,FALSE)</f>
        <v>#N/A</v>
      </c>
      <c r="B250" s="19"/>
      <c r="C250" s="19"/>
      <c r="D250" s="19"/>
      <c r="E250" s="19"/>
      <c r="F250" s="20"/>
      <c r="G250" s="20"/>
      <c r="H250" s="40"/>
      <c r="I250" s="46"/>
      <c r="J250" s="47"/>
      <c r="K250" s="59"/>
    </row>
    <row r="251" spans="1:11" s="4" customFormat="1" ht="24.95" customHeight="1" x14ac:dyDescent="0.25">
      <c r="A251" s="26" t="e">
        <f>VLOOKUP(Tableau2[[#This Row],[Fournisseur]],Tableau__10.231.117.20_Eaton_ENT_SUPPLIER_MASTER[[SUPPLIER_NAME]:[HOME_PAGE]],2,FALSE)</f>
        <v>#N/A</v>
      </c>
      <c r="B251" s="19"/>
      <c r="C251" s="19"/>
      <c r="D251" s="19"/>
      <c r="E251" s="19"/>
      <c r="F251" s="20"/>
      <c r="G251" s="20"/>
      <c r="H251" s="40"/>
      <c r="I251" s="46"/>
      <c r="J251" s="47"/>
      <c r="K251" s="59"/>
    </row>
    <row r="252" spans="1:11" s="4" customFormat="1" ht="24.95" customHeight="1" x14ac:dyDescent="0.25">
      <c r="A252" s="26" t="e">
        <f>VLOOKUP(Tableau2[[#This Row],[Fournisseur]],Tableau__10.231.117.20_Eaton_ENT_SUPPLIER_MASTER[[SUPPLIER_NAME]:[HOME_PAGE]],2,FALSE)</f>
        <v>#N/A</v>
      </c>
      <c r="B252" s="19"/>
      <c r="C252" s="19"/>
      <c r="D252" s="19"/>
      <c r="E252" s="19"/>
      <c r="F252" s="20"/>
      <c r="G252" s="20"/>
      <c r="H252" s="40"/>
      <c r="I252" s="46"/>
      <c r="J252" s="47"/>
      <c r="K252" s="59"/>
    </row>
    <row r="253" spans="1:11" s="4" customFormat="1" ht="24.75" customHeight="1" x14ac:dyDescent="0.25">
      <c r="A253" s="26" t="e">
        <f>VLOOKUP(Tableau2[[#This Row],[Fournisseur]],Tableau__10.231.117.20_Eaton_ENT_SUPPLIER_MASTER[[SUPPLIER_NAME]:[HOME_PAGE]],2,FALSE)</f>
        <v>#N/A</v>
      </c>
      <c r="B253" s="27"/>
      <c r="C253" s="27"/>
      <c r="D253" s="27"/>
      <c r="E253" s="17"/>
      <c r="F253" s="17"/>
      <c r="G253" s="17"/>
      <c r="H253" s="17"/>
      <c r="I253" s="59"/>
      <c r="J253" s="59"/>
      <c r="K253" s="59"/>
    </row>
    <row r="254" spans="1:11" s="4" customFormat="1" ht="24.75" customHeight="1" x14ac:dyDescent="0.25">
      <c r="A254" s="26" t="e">
        <f>VLOOKUP(Tableau2[[#This Row],[Fournisseur]],Tableau__10.231.117.20_Eaton_ENT_SUPPLIER_MASTER[[SUPPLIER_NAME]:[HOME_PAGE]],2,FALSE)</f>
        <v>#N/A</v>
      </c>
      <c r="B254" s="27"/>
      <c r="C254" s="27"/>
      <c r="D254" s="27"/>
      <c r="E254" s="17"/>
      <c r="F254" s="17"/>
      <c r="G254" s="17"/>
      <c r="H254" s="17"/>
      <c r="I254" s="59"/>
      <c r="J254" s="59"/>
      <c r="K254" s="59"/>
    </row>
    <row r="255" spans="1:11" s="4" customFormat="1" ht="24.75" customHeight="1" x14ac:dyDescent="0.25">
      <c r="A255" s="26" t="e">
        <f>VLOOKUP(Tableau2[[#This Row],[Fournisseur]],Tableau__10.231.117.20_Eaton_ENT_SUPPLIER_MASTER[[SUPPLIER_NAME]:[HOME_PAGE]],2,FALSE)</f>
        <v>#N/A</v>
      </c>
      <c r="B255" s="27"/>
      <c r="C255" s="27"/>
      <c r="D255" s="27"/>
      <c r="E255" s="17"/>
      <c r="F255" s="17"/>
      <c r="G255" s="17"/>
      <c r="H255" s="17"/>
      <c r="I255" s="59"/>
      <c r="J255" s="59"/>
      <c r="K255" s="59"/>
    </row>
    <row r="256" spans="1:11" s="4" customFormat="1" ht="24.75" customHeight="1" x14ac:dyDescent="0.25">
      <c r="A256" s="26" t="e">
        <f>VLOOKUP(Tableau2[[#This Row],[Fournisseur]],Tableau__10.231.117.20_Eaton_ENT_SUPPLIER_MASTER[[SUPPLIER_NAME]:[HOME_PAGE]],2,FALSE)</f>
        <v>#N/A</v>
      </c>
      <c r="B256" s="27"/>
      <c r="C256" s="27"/>
      <c r="D256" s="27"/>
      <c r="E256" s="17"/>
      <c r="F256" s="17"/>
      <c r="G256" s="17"/>
      <c r="H256" s="17"/>
      <c r="I256" s="59"/>
      <c r="J256" s="59"/>
      <c r="K256" s="59"/>
    </row>
    <row r="257" spans="1:11" s="4" customFormat="1" ht="24.75" customHeight="1" x14ac:dyDescent="0.25">
      <c r="A257" s="26" t="e">
        <f>VLOOKUP(Tableau2[[#This Row],[Fournisseur]],Tableau__10.231.117.20_Eaton_ENT_SUPPLIER_MASTER[[SUPPLIER_NAME]:[HOME_PAGE]],2,FALSE)</f>
        <v>#N/A</v>
      </c>
      <c r="B257" s="27"/>
      <c r="C257" s="27"/>
      <c r="D257" s="27"/>
      <c r="E257" s="17"/>
      <c r="F257" s="17"/>
      <c r="G257" s="17"/>
      <c r="H257" s="17"/>
      <c r="I257" s="59"/>
      <c r="J257" s="59"/>
      <c r="K257" s="59"/>
    </row>
    <row r="258" spans="1:11" s="4" customFormat="1" ht="24.75" customHeight="1" x14ac:dyDescent="0.25">
      <c r="A258" s="26" t="e">
        <f>VLOOKUP(Tableau2[[#This Row],[Fournisseur]],Tableau__10.231.117.20_Eaton_ENT_SUPPLIER_MASTER[[SUPPLIER_NAME]:[HOME_PAGE]],2,FALSE)</f>
        <v>#N/A</v>
      </c>
      <c r="B258" s="27"/>
      <c r="C258" s="27"/>
      <c r="D258" s="27"/>
      <c r="E258" s="17"/>
      <c r="F258" s="17"/>
      <c r="G258" s="17"/>
      <c r="H258" s="17"/>
      <c r="I258" s="59"/>
      <c r="J258" s="59"/>
      <c r="K258" s="59"/>
    </row>
    <row r="259" spans="1:11" s="4" customFormat="1" ht="24.75" customHeight="1" x14ac:dyDescent="0.25">
      <c r="A259" s="26" t="e">
        <f>VLOOKUP(Tableau2[[#This Row],[Fournisseur]],Tableau__10.231.117.20_Eaton_ENT_SUPPLIER_MASTER[[SUPPLIER_NAME]:[HOME_PAGE]],2,FALSE)</f>
        <v>#N/A</v>
      </c>
      <c r="B259" s="27"/>
      <c r="C259" s="27"/>
      <c r="D259" s="27"/>
      <c r="E259" s="17"/>
      <c r="F259" s="17"/>
      <c r="G259" s="17"/>
      <c r="H259" s="17"/>
      <c r="I259" s="59"/>
      <c r="J259" s="59"/>
      <c r="K259" s="59"/>
    </row>
    <row r="260" spans="1:11" s="4" customFormat="1" ht="24.75" customHeight="1" x14ac:dyDescent="0.25">
      <c r="A260" s="26" t="e">
        <f>VLOOKUP(Tableau2[[#This Row],[Fournisseur]],Tableau__10.231.117.20_Eaton_ENT_SUPPLIER_MASTER[[SUPPLIER_NAME]:[HOME_PAGE]],2,FALSE)</f>
        <v>#N/A</v>
      </c>
      <c r="B260" s="27"/>
      <c r="C260" s="27"/>
      <c r="D260" s="27"/>
      <c r="E260" s="17"/>
      <c r="F260" s="17"/>
      <c r="G260" s="17"/>
      <c r="H260" s="17"/>
      <c r="I260" s="59"/>
      <c r="J260" s="59"/>
      <c r="K260" s="59"/>
    </row>
    <row r="261" spans="1:11" s="4" customFormat="1" ht="24.75" customHeight="1" x14ac:dyDescent="0.25">
      <c r="A261" s="26" t="e">
        <f>VLOOKUP(Tableau2[[#This Row],[Fournisseur]],Tableau__10.231.117.20_Eaton_ENT_SUPPLIER_MASTER[[SUPPLIER_NAME]:[HOME_PAGE]],2,FALSE)</f>
        <v>#N/A</v>
      </c>
      <c r="B261" s="27"/>
      <c r="C261" s="27"/>
      <c r="D261" s="27"/>
      <c r="E261" s="17"/>
      <c r="F261" s="17"/>
      <c r="G261" s="17"/>
      <c r="H261" s="17"/>
      <c r="I261" s="59"/>
      <c r="J261" s="59"/>
      <c r="K261" s="59"/>
    </row>
    <row r="262" spans="1:11" s="4" customFormat="1" ht="24.75" customHeight="1" x14ac:dyDescent="0.25">
      <c r="A262" s="26" t="e">
        <f>VLOOKUP(Tableau2[[#This Row],[Fournisseur]],Tableau__10.231.117.20_Eaton_ENT_SUPPLIER_MASTER[[SUPPLIER_NAME]:[HOME_PAGE]],2,FALSE)</f>
        <v>#N/A</v>
      </c>
      <c r="B262" s="27"/>
      <c r="C262" s="27"/>
      <c r="D262" s="27"/>
      <c r="E262" s="17"/>
      <c r="F262" s="17"/>
      <c r="G262" s="17"/>
      <c r="H262" s="17"/>
      <c r="I262" s="59"/>
      <c r="J262" s="59"/>
      <c r="K262" s="59"/>
    </row>
    <row r="263" spans="1:11" s="4" customFormat="1" ht="24.75" customHeight="1" x14ac:dyDescent="0.25">
      <c r="A263" s="26" t="e">
        <f>VLOOKUP(Tableau2[[#This Row],[Fournisseur]],Tableau__10.231.117.20_Eaton_ENT_SUPPLIER_MASTER[[SUPPLIER_NAME]:[HOME_PAGE]],2,FALSE)</f>
        <v>#N/A</v>
      </c>
      <c r="B263" s="27"/>
      <c r="C263" s="27"/>
      <c r="D263" s="27"/>
      <c r="E263" s="17"/>
      <c r="F263" s="17"/>
      <c r="G263" s="17"/>
      <c r="H263" s="17"/>
      <c r="I263" s="59"/>
      <c r="J263" s="59"/>
      <c r="K263" s="59"/>
    </row>
    <row r="264" spans="1:11" s="4" customFormat="1" ht="24.75" customHeight="1" x14ac:dyDescent="0.25">
      <c r="A264" s="26" t="e">
        <f>VLOOKUP(Tableau2[[#This Row],[Fournisseur]],Tableau__10.231.117.20_Eaton_ENT_SUPPLIER_MASTER[[SUPPLIER_NAME]:[HOME_PAGE]],2,FALSE)</f>
        <v>#N/A</v>
      </c>
      <c r="B264" s="27"/>
      <c r="C264" s="27"/>
      <c r="D264" s="27"/>
      <c r="E264" s="17"/>
      <c r="F264" s="17"/>
      <c r="G264" s="17"/>
      <c r="H264" s="17"/>
      <c r="I264" s="59"/>
      <c r="J264" s="59"/>
      <c r="K264" s="59"/>
    </row>
    <row r="265" spans="1:11" s="4" customFormat="1" ht="24.75" customHeight="1" x14ac:dyDescent="0.25">
      <c r="A265" s="26" t="e">
        <f>VLOOKUP(Tableau2[[#This Row],[Fournisseur]],Tableau__10.231.117.20_Eaton_ENT_SUPPLIER_MASTER[[SUPPLIER_NAME]:[HOME_PAGE]],2,FALSE)</f>
        <v>#N/A</v>
      </c>
      <c r="B265" s="27"/>
      <c r="C265" s="27"/>
      <c r="D265" s="27"/>
      <c r="E265" s="17"/>
      <c r="F265" s="17"/>
      <c r="G265" s="17"/>
      <c r="H265" s="17"/>
      <c r="I265" s="59"/>
      <c r="J265" s="59"/>
      <c r="K265" s="59"/>
    </row>
    <row r="266" spans="1:11" s="4" customFormat="1" ht="24.75" customHeight="1" x14ac:dyDescent="0.25">
      <c r="A266" s="26" t="e">
        <f>VLOOKUP(Tableau2[[#This Row],[Fournisseur]],Tableau__10.231.117.20_Eaton_ENT_SUPPLIER_MASTER[[SUPPLIER_NAME]:[HOME_PAGE]],2,FALSE)</f>
        <v>#N/A</v>
      </c>
      <c r="B266" s="27"/>
      <c r="C266" s="27"/>
      <c r="D266" s="27"/>
      <c r="E266" s="17"/>
      <c r="F266" s="17"/>
      <c r="G266" s="17"/>
      <c r="H266" s="17"/>
      <c r="I266" s="59"/>
      <c r="J266" s="59"/>
      <c r="K266" s="59"/>
    </row>
    <row r="267" spans="1:11" s="4" customFormat="1" ht="24.75" customHeight="1" x14ac:dyDescent="0.25">
      <c r="A267" s="26" t="e">
        <f>VLOOKUP(Tableau2[[#This Row],[Fournisseur]],Tableau__10.231.117.20_Eaton_ENT_SUPPLIER_MASTER[[SUPPLIER_NAME]:[HOME_PAGE]],2,FALSE)</f>
        <v>#N/A</v>
      </c>
      <c r="B267" s="27"/>
      <c r="C267" s="27"/>
      <c r="D267" s="27"/>
      <c r="E267" s="17"/>
      <c r="F267" s="17"/>
      <c r="G267" s="17"/>
      <c r="H267" s="17"/>
      <c r="I267" s="59"/>
      <c r="J267" s="59"/>
      <c r="K267" s="59"/>
    </row>
    <row r="268" spans="1:11" s="4" customFormat="1" ht="24.75" customHeight="1" x14ac:dyDescent="0.25">
      <c r="A268" s="26" t="e">
        <f>VLOOKUP(Tableau2[[#This Row],[Fournisseur]],Tableau__10.231.117.20_Eaton_ENT_SUPPLIER_MASTER[[SUPPLIER_NAME]:[HOME_PAGE]],2,FALSE)</f>
        <v>#N/A</v>
      </c>
      <c r="B268" s="27"/>
      <c r="C268" s="27"/>
      <c r="D268" s="27"/>
      <c r="E268" s="17"/>
      <c r="F268" s="17"/>
      <c r="G268" s="17"/>
      <c r="H268" s="17"/>
      <c r="I268" s="59"/>
      <c r="J268" s="59"/>
      <c r="K268" s="59"/>
    </row>
    <row r="269" spans="1:11" s="4" customFormat="1" ht="24.75" customHeight="1" x14ac:dyDescent="0.25">
      <c r="A269" s="26" t="e">
        <f>VLOOKUP(Tableau2[[#This Row],[Fournisseur]],Tableau__10.231.117.20_Eaton_ENT_SUPPLIER_MASTER[[SUPPLIER_NAME]:[HOME_PAGE]],2,FALSE)</f>
        <v>#N/A</v>
      </c>
      <c r="B269" s="27"/>
      <c r="C269" s="27"/>
      <c r="D269" s="27"/>
      <c r="E269" s="17"/>
      <c r="F269" s="17"/>
      <c r="G269" s="17"/>
      <c r="H269" s="17"/>
      <c r="I269" s="59"/>
      <c r="J269" s="59"/>
      <c r="K269" s="59"/>
    </row>
    <row r="270" spans="1:11" s="4" customFormat="1" ht="24.75" customHeight="1" x14ac:dyDescent="0.25">
      <c r="A270" s="26" t="e">
        <f>VLOOKUP(Tableau2[[#This Row],[Fournisseur]],Tableau__10.231.117.20_Eaton_ENT_SUPPLIER_MASTER[[SUPPLIER_NAME]:[HOME_PAGE]],2,FALSE)</f>
        <v>#N/A</v>
      </c>
      <c r="B270" s="27"/>
      <c r="C270" s="27"/>
      <c r="D270" s="27"/>
      <c r="E270" s="17"/>
      <c r="F270" s="17"/>
      <c r="G270" s="17"/>
      <c r="H270" s="17"/>
      <c r="I270" s="59"/>
      <c r="J270" s="59"/>
      <c r="K270" s="59"/>
    </row>
    <row r="271" spans="1:11" s="4" customFormat="1" ht="24.75" customHeight="1" x14ac:dyDescent="0.25">
      <c r="A271" s="26" t="e">
        <f>VLOOKUP(Tableau2[[#This Row],[Fournisseur]],Tableau__10.231.117.20_Eaton_ENT_SUPPLIER_MASTER[[SUPPLIER_NAME]:[HOME_PAGE]],2,FALSE)</f>
        <v>#N/A</v>
      </c>
      <c r="B271" s="27"/>
      <c r="C271" s="27"/>
      <c r="D271" s="27"/>
      <c r="E271" s="17"/>
      <c r="F271" s="17"/>
      <c r="G271" s="17"/>
      <c r="H271" s="17"/>
      <c r="I271" s="59"/>
      <c r="J271" s="59"/>
      <c r="K271" s="59"/>
    </row>
    <row r="272" spans="1:11" s="4" customFormat="1" ht="24.75" customHeight="1" x14ac:dyDescent="0.25">
      <c r="A272" s="26" t="e">
        <f>VLOOKUP(Tableau2[[#This Row],[Fournisseur]],Tableau__10.231.117.20_Eaton_ENT_SUPPLIER_MASTER[[SUPPLIER_NAME]:[HOME_PAGE]],2,FALSE)</f>
        <v>#N/A</v>
      </c>
      <c r="B272" s="27"/>
      <c r="C272" s="27"/>
      <c r="D272" s="27"/>
      <c r="E272" s="17"/>
      <c r="F272" s="17"/>
      <c r="G272" s="17"/>
      <c r="H272" s="17"/>
      <c r="I272" s="59"/>
      <c r="J272" s="59"/>
      <c r="K272" s="59"/>
    </row>
    <row r="273" spans="1:11" s="4" customFormat="1" ht="24.75" customHeight="1" x14ac:dyDescent="0.25">
      <c r="A273" s="26" t="e">
        <f>VLOOKUP(Tableau2[[#This Row],[Fournisseur]],Tableau__10.231.117.20_Eaton_ENT_SUPPLIER_MASTER[[SUPPLIER_NAME]:[HOME_PAGE]],2,FALSE)</f>
        <v>#N/A</v>
      </c>
      <c r="B273" s="27"/>
      <c r="C273" s="27"/>
      <c r="D273" s="27"/>
      <c r="E273" s="17"/>
      <c r="F273" s="17"/>
      <c r="G273" s="17"/>
      <c r="H273" s="17"/>
      <c r="I273" s="59"/>
      <c r="J273" s="59"/>
      <c r="K273" s="59"/>
    </row>
    <row r="274" spans="1:11" s="4" customFormat="1" ht="24.75" customHeight="1" x14ac:dyDescent="0.25">
      <c r="A274" s="26" t="e">
        <f>VLOOKUP(Tableau2[[#This Row],[Fournisseur]],Tableau__10.231.117.20_Eaton_ENT_SUPPLIER_MASTER[[SUPPLIER_NAME]:[HOME_PAGE]],2,FALSE)</f>
        <v>#N/A</v>
      </c>
      <c r="B274" s="27"/>
      <c r="C274" s="27"/>
      <c r="D274" s="27"/>
      <c r="E274" s="17"/>
      <c r="F274" s="17"/>
      <c r="G274" s="17"/>
      <c r="H274" s="17"/>
      <c r="I274" s="59"/>
      <c r="J274" s="59"/>
      <c r="K274" s="59"/>
    </row>
    <row r="275" spans="1:11" s="4" customFormat="1" ht="24.75" customHeight="1" x14ac:dyDescent="0.25">
      <c r="A275" s="26" t="e">
        <f>VLOOKUP(Tableau2[[#This Row],[Fournisseur]],Tableau__10.231.117.20_Eaton_ENT_SUPPLIER_MASTER[[SUPPLIER_NAME]:[HOME_PAGE]],2,FALSE)</f>
        <v>#N/A</v>
      </c>
      <c r="B275" s="27"/>
      <c r="C275" s="27"/>
      <c r="D275" s="27"/>
      <c r="E275" s="17"/>
      <c r="F275" s="17"/>
      <c r="G275" s="17"/>
      <c r="H275" s="17"/>
      <c r="I275" s="59"/>
      <c r="J275" s="59"/>
      <c r="K275" s="59"/>
    </row>
    <row r="276" spans="1:11" s="4" customFormat="1" ht="24.75" customHeight="1" x14ac:dyDescent="0.25">
      <c r="A276" s="26" t="e">
        <f>VLOOKUP(Tableau2[[#This Row],[Fournisseur]],Tableau__10.231.117.20_Eaton_ENT_SUPPLIER_MASTER[[SUPPLIER_NAME]:[HOME_PAGE]],2,FALSE)</f>
        <v>#N/A</v>
      </c>
      <c r="B276" s="27"/>
      <c r="C276" s="27"/>
      <c r="D276" s="27"/>
      <c r="E276" s="17"/>
      <c r="F276" s="17"/>
      <c r="G276" s="17"/>
      <c r="H276" s="17"/>
      <c r="I276" s="59"/>
      <c r="J276" s="59"/>
      <c r="K276" s="59"/>
    </row>
    <row r="277" spans="1:11" s="4" customFormat="1" ht="24.75" customHeight="1" x14ac:dyDescent="0.25">
      <c r="A277" s="26" t="e">
        <f>VLOOKUP(Tableau2[[#This Row],[Fournisseur]],Tableau__10.231.117.20_Eaton_ENT_SUPPLIER_MASTER[[SUPPLIER_NAME]:[HOME_PAGE]],2,FALSE)</f>
        <v>#N/A</v>
      </c>
      <c r="B277" s="27"/>
      <c r="C277" s="27"/>
      <c r="D277" s="27"/>
      <c r="E277" s="17"/>
      <c r="F277" s="17"/>
      <c r="G277" s="17"/>
      <c r="H277" s="17"/>
      <c r="I277" s="59"/>
      <c r="J277" s="59"/>
      <c r="K277" s="59"/>
    </row>
    <row r="278" spans="1:11" s="4" customFormat="1" ht="24.75" customHeight="1" x14ac:dyDescent="0.25">
      <c r="A278" s="26" t="e">
        <f>VLOOKUP(Tableau2[[#This Row],[Fournisseur]],Tableau__10.231.117.20_Eaton_ENT_SUPPLIER_MASTER[[SUPPLIER_NAME]:[HOME_PAGE]],2,FALSE)</f>
        <v>#N/A</v>
      </c>
      <c r="B278" s="27"/>
      <c r="C278" s="27"/>
      <c r="D278" s="27"/>
      <c r="E278" s="17"/>
      <c r="F278" s="17"/>
      <c r="G278" s="17"/>
      <c r="H278" s="17"/>
      <c r="I278" s="59"/>
      <c r="J278" s="59"/>
      <c r="K278" s="59"/>
    </row>
    <row r="279" spans="1:11" s="4" customFormat="1" ht="24.75" customHeight="1" x14ac:dyDescent="0.25">
      <c r="A279" s="26" t="e">
        <f>VLOOKUP(Tableau2[[#This Row],[Fournisseur]],Tableau__10.231.117.20_Eaton_ENT_SUPPLIER_MASTER[[SUPPLIER_NAME]:[HOME_PAGE]],2,FALSE)</f>
        <v>#N/A</v>
      </c>
      <c r="B279" s="27"/>
      <c r="C279" s="27"/>
      <c r="D279" s="27"/>
      <c r="E279" s="17"/>
      <c r="F279" s="17"/>
      <c r="G279" s="17"/>
      <c r="H279" s="17"/>
      <c r="I279" s="59"/>
      <c r="J279" s="59"/>
      <c r="K279" s="59"/>
    </row>
    <row r="280" spans="1:11" s="4" customFormat="1" ht="24.75" customHeight="1" x14ac:dyDescent="0.25">
      <c r="A280" s="26" t="e">
        <f>VLOOKUP(Tableau2[[#This Row],[Fournisseur]],Tableau__10.231.117.20_Eaton_ENT_SUPPLIER_MASTER[[SUPPLIER_NAME]:[HOME_PAGE]],2,FALSE)</f>
        <v>#N/A</v>
      </c>
      <c r="B280" s="27"/>
      <c r="C280" s="27"/>
      <c r="D280" s="27"/>
      <c r="E280" s="17"/>
      <c r="F280" s="17"/>
      <c r="G280" s="17"/>
      <c r="H280" s="17"/>
      <c r="I280" s="59"/>
      <c r="J280" s="59"/>
      <c r="K280" s="59"/>
    </row>
    <row r="281" spans="1:11" s="4" customFormat="1" ht="24.75" customHeight="1" x14ac:dyDescent="0.25">
      <c r="A281" s="26" t="e">
        <f>VLOOKUP(Tableau2[[#This Row],[Fournisseur]],Tableau__10.231.117.20_Eaton_ENT_SUPPLIER_MASTER[[SUPPLIER_NAME]:[HOME_PAGE]],2,FALSE)</f>
        <v>#N/A</v>
      </c>
      <c r="B281" s="27"/>
      <c r="C281" s="27"/>
      <c r="D281" s="27"/>
      <c r="E281" s="17"/>
      <c r="F281" s="17"/>
      <c r="G281" s="17"/>
      <c r="H281" s="17"/>
      <c r="I281" s="59"/>
      <c r="J281" s="59"/>
      <c r="K281" s="59"/>
    </row>
    <row r="282" spans="1:11" s="4" customFormat="1" ht="24.75" customHeight="1" x14ac:dyDescent="0.25">
      <c r="A282" s="26" t="e">
        <f>VLOOKUP(Tableau2[[#This Row],[Fournisseur]],Tableau__10.231.117.20_Eaton_ENT_SUPPLIER_MASTER[[SUPPLIER_NAME]:[HOME_PAGE]],2,FALSE)</f>
        <v>#N/A</v>
      </c>
      <c r="B282" s="27"/>
      <c r="C282" s="27"/>
      <c r="D282" s="27"/>
      <c r="E282" s="17"/>
      <c r="F282" s="17"/>
      <c r="G282" s="17"/>
      <c r="H282" s="17"/>
      <c r="I282" s="59"/>
      <c r="J282" s="59"/>
      <c r="K282" s="59"/>
    </row>
    <row r="283" spans="1:11" s="4" customFormat="1" ht="24.75" customHeight="1" x14ac:dyDescent="0.25">
      <c r="A283" s="26" t="e">
        <f>VLOOKUP(Tableau2[[#This Row],[Fournisseur]],Tableau__10.231.117.20_Eaton_ENT_SUPPLIER_MASTER[[SUPPLIER_NAME]:[HOME_PAGE]],2,FALSE)</f>
        <v>#N/A</v>
      </c>
      <c r="B283" s="27"/>
      <c r="C283" s="27"/>
      <c r="D283" s="27"/>
      <c r="E283" s="17"/>
      <c r="F283" s="17"/>
      <c r="G283" s="17"/>
      <c r="H283" s="17"/>
      <c r="I283" s="59"/>
      <c r="J283" s="59"/>
      <c r="K283" s="59"/>
    </row>
    <row r="284" spans="1:11" s="4" customFormat="1" ht="24.75" customHeight="1" x14ac:dyDescent="0.25">
      <c r="A284" s="26" t="e">
        <f>VLOOKUP(Tableau2[[#This Row],[Fournisseur]],Tableau__10.231.117.20_Eaton_ENT_SUPPLIER_MASTER[[SUPPLIER_NAME]:[HOME_PAGE]],2,FALSE)</f>
        <v>#N/A</v>
      </c>
      <c r="B284" s="27"/>
      <c r="C284" s="27"/>
      <c r="D284" s="27"/>
      <c r="E284" s="17"/>
      <c r="F284" s="17"/>
      <c r="G284" s="17"/>
      <c r="H284" s="17"/>
      <c r="I284" s="59"/>
      <c r="J284" s="59"/>
      <c r="K284" s="59"/>
    </row>
    <row r="285" spans="1:11" s="4" customFormat="1" ht="24.75" customHeight="1" x14ac:dyDescent="0.25">
      <c r="A285" s="26" t="e">
        <f>VLOOKUP(Tableau2[[#This Row],[Fournisseur]],Tableau__10.231.117.20_Eaton_ENT_SUPPLIER_MASTER[[SUPPLIER_NAME]:[HOME_PAGE]],2,FALSE)</f>
        <v>#N/A</v>
      </c>
      <c r="B285" s="27"/>
      <c r="C285" s="27"/>
      <c r="D285" s="27"/>
      <c r="E285" s="17"/>
      <c r="F285" s="17"/>
      <c r="G285" s="17"/>
      <c r="H285" s="17"/>
      <c r="I285" s="59"/>
      <c r="J285" s="59"/>
      <c r="K285" s="59"/>
    </row>
    <row r="286" spans="1:11" s="4" customFormat="1" ht="24.75" customHeight="1" x14ac:dyDescent="0.25">
      <c r="A286" s="26" t="e">
        <f>VLOOKUP(Tableau2[[#This Row],[Fournisseur]],Tableau__10.231.117.20_Eaton_ENT_SUPPLIER_MASTER[[SUPPLIER_NAME]:[HOME_PAGE]],2,FALSE)</f>
        <v>#N/A</v>
      </c>
      <c r="B286" s="27"/>
      <c r="C286" s="27"/>
      <c r="D286" s="27"/>
      <c r="E286" s="17"/>
      <c r="F286" s="17"/>
      <c r="G286" s="17"/>
      <c r="H286" s="17"/>
      <c r="I286" s="59"/>
      <c r="J286" s="59"/>
      <c r="K286" s="59"/>
    </row>
    <row r="287" spans="1:11" s="4" customFormat="1" ht="24.75" customHeight="1" x14ac:dyDescent="0.25">
      <c r="A287" s="26" t="e">
        <f>VLOOKUP(Tableau2[[#This Row],[Fournisseur]],Tableau__10.231.117.20_Eaton_ENT_SUPPLIER_MASTER[[SUPPLIER_NAME]:[HOME_PAGE]],2,FALSE)</f>
        <v>#N/A</v>
      </c>
      <c r="B287" s="27"/>
      <c r="C287" s="27"/>
      <c r="D287" s="27"/>
      <c r="E287" s="17"/>
      <c r="F287" s="17"/>
      <c r="G287" s="17"/>
      <c r="H287" s="17"/>
      <c r="I287" s="59"/>
      <c r="J287" s="59"/>
      <c r="K287" s="59"/>
    </row>
    <row r="288" spans="1:11" s="4" customFormat="1" ht="24.75" customHeight="1" x14ac:dyDescent="0.25">
      <c r="A288" s="26" t="e">
        <f>VLOOKUP(Tableau2[[#This Row],[Fournisseur]],Tableau__10.231.117.20_Eaton_ENT_SUPPLIER_MASTER[[SUPPLIER_NAME]:[HOME_PAGE]],2,FALSE)</f>
        <v>#N/A</v>
      </c>
      <c r="B288" s="27"/>
      <c r="C288" s="27"/>
      <c r="D288" s="27"/>
      <c r="E288" s="17"/>
      <c r="F288" s="17"/>
      <c r="G288" s="17"/>
      <c r="H288" s="17"/>
      <c r="I288" s="59"/>
      <c r="J288" s="59"/>
      <c r="K288" s="59"/>
    </row>
    <row r="289" spans="1:11" s="4" customFormat="1" ht="24.75" customHeight="1" x14ac:dyDescent="0.25">
      <c r="A289" s="26" t="e">
        <f>VLOOKUP(Tableau2[[#This Row],[Fournisseur]],Tableau__10.231.117.20_Eaton_ENT_SUPPLIER_MASTER[[SUPPLIER_NAME]:[HOME_PAGE]],2,FALSE)</f>
        <v>#N/A</v>
      </c>
      <c r="B289" s="27"/>
      <c r="C289" s="27"/>
      <c r="D289" s="27"/>
      <c r="E289" s="17"/>
      <c r="F289" s="17"/>
      <c r="G289" s="17"/>
      <c r="H289" s="17"/>
      <c r="I289" s="59"/>
      <c r="J289" s="59"/>
      <c r="K289" s="59"/>
    </row>
    <row r="290" spans="1:11" s="4" customFormat="1" ht="24.75" customHeight="1" x14ac:dyDescent="0.25">
      <c r="A290" s="26" t="e">
        <f>VLOOKUP(Tableau2[[#This Row],[Fournisseur]],Tableau__10.231.117.20_Eaton_ENT_SUPPLIER_MASTER[[SUPPLIER_NAME]:[HOME_PAGE]],2,FALSE)</f>
        <v>#N/A</v>
      </c>
      <c r="B290" s="27"/>
      <c r="C290" s="27"/>
      <c r="D290" s="27"/>
      <c r="E290" s="17"/>
      <c r="F290" s="17"/>
      <c r="G290" s="17"/>
      <c r="H290" s="17"/>
      <c r="I290" s="59"/>
      <c r="J290" s="59"/>
      <c r="K290" s="59"/>
    </row>
    <row r="291" spans="1:11" s="4" customFormat="1" ht="24.75" customHeight="1" x14ac:dyDescent="0.25">
      <c r="A291" s="26" t="e">
        <f>VLOOKUP(Tableau2[[#This Row],[Fournisseur]],Tableau__10.231.117.20_Eaton_ENT_SUPPLIER_MASTER[[SUPPLIER_NAME]:[HOME_PAGE]],2,FALSE)</f>
        <v>#N/A</v>
      </c>
      <c r="B291" s="27"/>
      <c r="C291" s="27"/>
      <c r="D291" s="27"/>
      <c r="E291" s="17"/>
      <c r="F291" s="17"/>
      <c r="G291" s="17"/>
      <c r="H291" s="17"/>
      <c r="I291" s="59"/>
      <c r="J291" s="59"/>
      <c r="K291" s="59"/>
    </row>
    <row r="292" spans="1:11" s="4" customFormat="1" ht="24.75" customHeight="1" x14ac:dyDescent="0.25">
      <c r="A292" s="26" t="e">
        <f>VLOOKUP(Tableau2[[#This Row],[Fournisseur]],Tableau__10.231.117.20_Eaton_ENT_SUPPLIER_MASTER[[SUPPLIER_NAME]:[HOME_PAGE]],2,FALSE)</f>
        <v>#N/A</v>
      </c>
      <c r="B292" s="27"/>
      <c r="C292" s="27"/>
      <c r="D292" s="27"/>
      <c r="E292" s="17"/>
      <c r="F292" s="17"/>
      <c r="G292" s="17"/>
      <c r="H292" s="17"/>
      <c r="I292" s="59"/>
      <c r="J292" s="59"/>
      <c r="K292" s="59"/>
    </row>
    <row r="293" spans="1:11" s="4" customFormat="1" ht="24.75" customHeight="1" x14ac:dyDescent="0.25">
      <c r="A293" s="26" t="e">
        <f>VLOOKUP(Tableau2[[#This Row],[Fournisseur]],Tableau__10.231.117.20_Eaton_ENT_SUPPLIER_MASTER[[SUPPLIER_NAME]:[HOME_PAGE]],2,FALSE)</f>
        <v>#N/A</v>
      </c>
      <c r="B293" s="27"/>
      <c r="C293" s="27"/>
      <c r="D293" s="27"/>
      <c r="E293" s="17"/>
      <c r="F293" s="17"/>
      <c r="G293" s="17"/>
      <c r="H293" s="17"/>
      <c r="I293" s="59"/>
      <c r="J293" s="59"/>
      <c r="K293" s="59"/>
    </row>
    <row r="294" spans="1:11" s="4" customFormat="1" ht="24.75" customHeight="1" x14ac:dyDescent="0.25">
      <c r="A294" s="26" t="e">
        <f>VLOOKUP(Tableau2[[#This Row],[Fournisseur]],Tableau__10.231.117.20_Eaton_ENT_SUPPLIER_MASTER[[SUPPLIER_NAME]:[HOME_PAGE]],2,FALSE)</f>
        <v>#N/A</v>
      </c>
      <c r="B294" s="27"/>
      <c r="C294" s="27"/>
      <c r="D294" s="27"/>
      <c r="E294" s="17"/>
      <c r="F294" s="17"/>
      <c r="G294" s="17"/>
      <c r="H294" s="17"/>
      <c r="I294" s="59"/>
      <c r="J294" s="59"/>
      <c r="K294" s="59"/>
    </row>
    <row r="295" spans="1:11" s="4" customFormat="1" ht="24.75" customHeight="1" x14ac:dyDescent="0.25">
      <c r="A295" s="26" t="e">
        <f>VLOOKUP(Tableau2[[#This Row],[Fournisseur]],Tableau__10.231.117.20_Eaton_ENT_SUPPLIER_MASTER[[SUPPLIER_NAME]:[HOME_PAGE]],2,FALSE)</f>
        <v>#N/A</v>
      </c>
      <c r="B295" s="27"/>
      <c r="C295" s="27"/>
      <c r="D295" s="27"/>
      <c r="E295" s="17"/>
      <c r="F295" s="17"/>
      <c r="G295" s="17"/>
      <c r="H295" s="17"/>
      <c r="I295" s="59"/>
      <c r="J295" s="59"/>
      <c r="K295" s="59"/>
    </row>
    <row r="296" spans="1:11" s="4" customFormat="1" ht="24.75" customHeight="1" x14ac:dyDescent="0.25">
      <c r="A296" s="26" t="e">
        <f>VLOOKUP(Tableau2[[#This Row],[Fournisseur]],Tableau__10.231.117.20_Eaton_ENT_SUPPLIER_MASTER[[SUPPLIER_NAME]:[HOME_PAGE]],2,FALSE)</f>
        <v>#N/A</v>
      </c>
      <c r="B296" s="27"/>
      <c r="C296" s="27"/>
      <c r="D296" s="27"/>
      <c r="E296" s="17"/>
      <c r="F296" s="17"/>
      <c r="G296" s="17"/>
      <c r="H296" s="17"/>
      <c r="I296" s="59"/>
      <c r="J296" s="59"/>
      <c r="K296" s="59"/>
    </row>
    <row r="297" spans="1:11" s="4" customFormat="1" ht="24.75" customHeight="1" x14ac:dyDescent="0.25">
      <c r="A297" s="26" t="e">
        <f>VLOOKUP(Tableau2[[#This Row],[Fournisseur]],Tableau__10.231.117.20_Eaton_ENT_SUPPLIER_MASTER[[SUPPLIER_NAME]:[HOME_PAGE]],2,FALSE)</f>
        <v>#N/A</v>
      </c>
      <c r="B297" s="27"/>
      <c r="C297" s="27"/>
      <c r="D297" s="27"/>
      <c r="E297" s="17"/>
      <c r="F297" s="17"/>
      <c r="G297" s="17"/>
      <c r="H297" s="17"/>
      <c r="I297" s="59"/>
      <c r="J297" s="59"/>
      <c r="K297" s="59"/>
    </row>
    <row r="298" spans="1:11" s="4" customFormat="1" ht="24.75" customHeight="1" x14ac:dyDescent="0.25">
      <c r="A298" s="26" t="e">
        <f>VLOOKUP(Tableau2[[#This Row],[Fournisseur]],Tableau__10.231.117.20_Eaton_ENT_SUPPLIER_MASTER[[SUPPLIER_NAME]:[HOME_PAGE]],2,FALSE)</f>
        <v>#N/A</v>
      </c>
      <c r="B298" s="27"/>
      <c r="C298" s="27"/>
      <c r="D298" s="27"/>
      <c r="E298" s="17"/>
      <c r="F298" s="17"/>
      <c r="G298" s="17"/>
      <c r="H298" s="17"/>
      <c r="I298" s="59"/>
      <c r="J298" s="59"/>
      <c r="K298" s="59"/>
    </row>
    <row r="299" spans="1:11" s="4" customFormat="1" ht="24.75" customHeight="1" x14ac:dyDescent="0.25">
      <c r="A299" s="26" t="e">
        <f>VLOOKUP(Tableau2[[#This Row],[Fournisseur]],Tableau__10.231.117.20_Eaton_ENT_SUPPLIER_MASTER[[SUPPLIER_NAME]:[HOME_PAGE]],2,FALSE)</f>
        <v>#N/A</v>
      </c>
      <c r="B299" s="27"/>
      <c r="C299" s="27"/>
      <c r="D299" s="27"/>
      <c r="E299" s="17"/>
      <c r="F299" s="17"/>
      <c r="G299" s="17"/>
      <c r="H299" s="17"/>
      <c r="I299" s="59"/>
      <c r="J299" s="59"/>
      <c r="K299" s="59"/>
    </row>
    <row r="300" spans="1:11" s="4" customFormat="1" ht="24.75" customHeight="1" x14ac:dyDescent="0.25">
      <c r="A300" s="26" t="e">
        <f>VLOOKUP(Tableau2[[#This Row],[Fournisseur]],Tableau__10.231.117.20_Eaton_ENT_SUPPLIER_MASTER[[SUPPLIER_NAME]:[HOME_PAGE]],2,FALSE)</f>
        <v>#N/A</v>
      </c>
      <c r="B300" s="27"/>
      <c r="C300" s="27"/>
      <c r="D300" s="27"/>
      <c r="E300" s="17"/>
      <c r="F300" s="17"/>
      <c r="G300" s="17"/>
      <c r="H300" s="17"/>
      <c r="I300" s="59"/>
      <c r="J300" s="59"/>
      <c r="K300" s="59"/>
    </row>
    <row r="301" spans="1:11" s="4" customFormat="1" ht="24.75" customHeight="1" x14ac:dyDescent="0.25">
      <c r="A301" s="26" t="e">
        <f>VLOOKUP(Tableau2[[#This Row],[Fournisseur]],Tableau__10.231.117.20_Eaton_ENT_SUPPLIER_MASTER[[SUPPLIER_NAME]:[HOME_PAGE]],2,FALSE)</f>
        <v>#N/A</v>
      </c>
      <c r="B301" s="27"/>
      <c r="C301" s="27"/>
      <c r="D301" s="27"/>
      <c r="E301" s="17"/>
      <c r="F301" s="17"/>
      <c r="G301" s="17"/>
      <c r="H301" s="17"/>
      <c r="I301" s="59"/>
      <c r="J301" s="59"/>
      <c r="K301" s="59"/>
    </row>
    <row r="302" spans="1:11" s="4" customFormat="1" ht="24.75" customHeight="1" x14ac:dyDescent="0.25">
      <c r="A302" s="26" t="e">
        <f>VLOOKUP(Tableau2[[#This Row],[Fournisseur]],Tableau__10.231.117.20_Eaton_ENT_SUPPLIER_MASTER[[SUPPLIER_NAME]:[HOME_PAGE]],2,FALSE)</f>
        <v>#N/A</v>
      </c>
      <c r="B302" s="27"/>
      <c r="C302" s="27"/>
      <c r="D302" s="27"/>
      <c r="E302" s="17"/>
      <c r="F302" s="17"/>
      <c r="G302" s="17"/>
      <c r="H302" s="17"/>
      <c r="I302" s="59"/>
      <c r="J302" s="59"/>
      <c r="K302" s="59"/>
    </row>
    <row r="303" spans="1:11" s="4" customFormat="1" ht="24.75" customHeight="1" x14ac:dyDescent="0.25">
      <c r="A303" s="26" t="e">
        <f>VLOOKUP(Tableau2[[#This Row],[Fournisseur]],Tableau__10.231.117.20_Eaton_ENT_SUPPLIER_MASTER[[SUPPLIER_NAME]:[HOME_PAGE]],2,FALSE)</f>
        <v>#N/A</v>
      </c>
      <c r="B303" s="27"/>
      <c r="C303" s="27"/>
      <c r="D303" s="27"/>
      <c r="E303" s="17"/>
      <c r="F303" s="17"/>
      <c r="G303" s="17"/>
      <c r="H303" s="17"/>
      <c r="I303" s="59"/>
      <c r="J303" s="59"/>
      <c r="K303" s="59"/>
    </row>
    <row r="304" spans="1:11" s="4" customFormat="1" ht="24.75" customHeight="1" x14ac:dyDescent="0.25">
      <c r="A304" s="26" t="e">
        <f>VLOOKUP(Tableau2[[#This Row],[Fournisseur]],Tableau__10.231.117.20_Eaton_ENT_SUPPLIER_MASTER[[SUPPLIER_NAME]:[HOME_PAGE]],2,FALSE)</f>
        <v>#N/A</v>
      </c>
      <c r="B304" s="27"/>
      <c r="C304" s="27"/>
      <c r="D304" s="27"/>
      <c r="E304" s="17"/>
      <c r="F304" s="17"/>
      <c r="G304" s="17"/>
      <c r="H304" s="17"/>
      <c r="I304" s="59"/>
      <c r="J304" s="59"/>
      <c r="K304" s="59"/>
    </row>
    <row r="305" spans="1:11" s="4" customFormat="1" ht="24.75" customHeight="1" x14ac:dyDescent="0.25">
      <c r="A305" s="26" t="e">
        <f>VLOOKUP(Tableau2[[#This Row],[Fournisseur]],Tableau__10.231.117.20_Eaton_ENT_SUPPLIER_MASTER[[SUPPLIER_NAME]:[HOME_PAGE]],2,FALSE)</f>
        <v>#N/A</v>
      </c>
      <c r="B305" s="27"/>
      <c r="C305" s="27"/>
      <c r="D305" s="27"/>
      <c r="E305" s="17"/>
      <c r="F305" s="17"/>
      <c r="G305" s="17"/>
      <c r="H305" s="17"/>
      <c r="I305" s="59"/>
      <c r="J305" s="59"/>
      <c r="K305" s="59"/>
    </row>
    <row r="306" spans="1:11" s="4" customFormat="1" ht="24.75" customHeight="1" x14ac:dyDescent="0.25">
      <c r="A306" s="26" t="e">
        <f>VLOOKUP(Tableau2[[#This Row],[Fournisseur]],Tableau__10.231.117.20_Eaton_ENT_SUPPLIER_MASTER[[SUPPLIER_NAME]:[HOME_PAGE]],2,FALSE)</f>
        <v>#N/A</v>
      </c>
      <c r="B306" s="27"/>
      <c r="C306" s="27"/>
      <c r="D306" s="27"/>
      <c r="E306" s="17"/>
      <c r="F306" s="17"/>
      <c r="G306" s="17"/>
      <c r="H306" s="17"/>
      <c r="I306" s="59"/>
      <c r="J306" s="59"/>
      <c r="K306" s="59"/>
    </row>
    <row r="307" spans="1:11" s="4" customFormat="1" ht="24.75" customHeight="1" x14ac:dyDescent="0.25">
      <c r="A307" s="26" t="e">
        <f>VLOOKUP(Tableau2[[#This Row],[Fournisseur]],Tableau__10.231.117.20_Eaton_ENT_SUPPLIER_MASTER[[SUPPLIER_NAME]:[HOME_PAGE]],2,FALSE)</f>
        <v>#N/A</v>
      </c>
      <c r="B307" s="27"/>
      <c r="C307" s="27"/>
      <c r="D307" s="27"/>
      <c r="E307" s="17"/>
      <c r="F307" s="17"/>
      <c r="G307" s="17"/>
      <c r="H307" s="17"/>
      <c r="I307" s="59"/>
      <c r="J307" s="59"/>
      <c r="K307" s="59"/>
    </row>
    <row r="308" spans="1:11" s="4" customFormat="1" ht="24.75" customHeight="1" x14ac:dyDescent="0.25">
      <c r="A308" s="26" t="e">
        <f>VLOOKUP(Tableau2[[#This Row],[Fournisseur]],Tableau__10.231.117.20_Eaton_ENT_SUPPLIER_MASTER[[SUPPLIER_NAME]:[HOME_PAGE]],2,FALSE)</f>
        <v>#N/A</v>
      </c>
      <c r="B308" s="27"/>
      <c r="C308" s="27"/>
      <c r="D308" s="27"/>
      <c r="E308" s="17"/>
      <c r="F308" s="17"/>
      <c r="G308" s="17"/>
      <c r="H308" s="17"/>
      <c r="I308" s="59"/>
      <c r="J308" s="59"/>
      <c r="K308" s="59"/>
    </row>
    <row r="309" spans="1:11" s="4" customFormat="1" ht="24.75" customHeight="1" x14ac:dyDescent="0.25">
      <c r="A309" s="26" t="e">
        <f>VLOOKUP(Tableau2[[#This Row],[Fournisseur]],Tableau__10.231.117.20_Eaton_ENT_SUPPLIER_MASTER[[SUPPLIER_NAME]:[HOME_PAGE]],2,FALSE)</f>
        <v>#N/A</v>
      </c>
      <c r="B309" s="27"/>
      <c r="C309" s="27"/>
      <c r="D309" s="27"/>
      <c r="E309" s="17"/>
      <c r="F309" s="17"/>
      <c r="G309" s="17"/>
      <c r="H309" s="17"/>
      <c r="I309" s="59"/>
      <c r="J309" s="59"/>
      <c r="K309" s="59"/>
    </row>
    <row r="310" spans="1:11" s="4" customFormat="1" ht="24.75" customHeight="1" x14ac:dyDescent="0.25">
      <c r="A310" s="26" t="e">
        <f>VLOOKUP(Tableau2[[#This Row],[Fournisseur]],Tableau__10.231.117.20_Eaton_ENT_SUPPLIER_MASTER[[SUPPLIER_NAME]:[HOME_PAGE]],2,FALSE)</f>
        <v>#N/A</v>
      </c>
      <c r="B310" s="27"/>
      <c r="C310" s="27"/>
      <c r="D310" s="27"/>
      <c r="E310" s="17"/>
      <c r="F310" s="17"/>
      <c r="G310" s="17"/>
      <c r="H310" s="17"/>
      <c r="I310" s="59"/>
      <c r="J310" s="59"/>
      <c r="K310" s="59"/>
    </row>
    <row r="311" spans="1:11" s="4" customFormat="1" ht="24.75" customHeight="1" x14ac:dyDescent="0.25">
      <c r="A311" s="26" t="e">
        <f>VLOOKUP(Tableau2[[#This Row],[Fournisseur]],Tableau__10.231.117.20_Eaton_ENT_SUPPLIER_MASTER[[SUPPLIER_NAME]:[HOME_PAGE]],2,FALSE)</f>
        <v>#N/A</v>
      </c>
      <c r="B311" s="27"/>
      <c r="C311" s="27"/>
      <c r="D311" s="27"/>
      <c r="E311" s="17"/>
      <c r="F311" s="17"/>
      <c r="G311" s="17"/>
      <c r="H311" s="17"/>
      <c r="I311" s="59"/>
      <c r="J311" s="59"/>
      <c r="K311" s="59"/>
    </row>
    <row r="312" spans="1:11" s="4" customFormat="1" ht="24.75" customHeight="1" x14ac:dyDescent="0.25">
      <c r="A312" s="26" t="e">
        <f>VLOOKUP(Tableau2[[#This Row],[Fournisseur]],Tableau__10.231.117.20_Eaton_ENT_SUPPLIER_MASTER[[SUPPLIER_NAME]:[HOME_PAGE]],2,FALSE)</f>
        <v>#N/A</v>
      </c>
      <c r="B312" s="27"/>
      <c r="C312" s="27"/>
      <c r="D312" s="27"/>
      <c r="E312" s="17"/>
      <c r="F312" s="17"/>
      <c r="G312" s="17"/>
      <c r="H312" s="17"/>
      <c r="I312" s="59"/>
      <c r="J312" s="59"/>
      <c r="K312" s="59"/>
    </row>
    <row r="313" spans="1:11" s="4" customFormat="1" ht="24.75" customHeight="1" x14ac:dyDescent="0.25">
      <c r="A313" s="26" t="e">
        <f>VLOOKUP(Tableau2[[#This Row],[Fournisseur]],Tableau__10.231.117.20_Eaton_ENT_SUPPLIER_MASTER[[SUPPLIER_NAME]:[HOME_PAGE]],2,FALSE)</f>
        <v>#N/A</v>
      </c>
      <c r="B313" s="27"/>
      <c r="C313" s="27"/>
      <c r="D313" s="27"/>
      <c r="E313" s="17"/>
      <c r="F313" s="17"/>
      <c r="G313" s="17"/>
      <c r="H313" s="17"/>
      <c r="I313" s="59"/>
      <c r="J313" s="59"/>
      <c r="K313" s="59"/>
    </row>
    <row r="314" spans="1:11" s="4" customFormat="1" ht="24.75" customHeight="1" x14ac:dyDescent="0.25">
      <c r="A314" s="26" t="e">
        <f>VLOOKUP(Tableau2[[#This Row],[Fournisseur]],Tableau__10.231.117.20_Eaton_ENT_SUPPLIER_MASTER[[SUPPLIER_NAME]:[HOME_PAGE]],2,FALSE)</f>
        <v>#N/A</v>
      </c>
      <c r="B314" s="17"/>
      <c r="C314" s="27"/>
      <c r="D314" s="27"/>
      <c r="E314" s="17"/>
      <c r="F314" s="17"/>
      <c r="G314" s="17"/>
      <c r="H314" s="17"/>
      <c r="I314" s="59"/>
      <c r="J314" s="59"/>
      <c r="K314" s="59"/>
    </row>
    <row r="315" spans="1:11" s="4" customFormat="1" ht="24.75" customHeight="1" x14ac:dyDescent="0.25">
      <c r="A315" s="26" t="e">
        <f>VLOOKUP(Tableau2[[#This Row],[Fournisseur]],Tableau__10.231.117.20_Eaton_ENT_SUPPLIER_MASTER[[SUPPLIER_NAME]:[HOME_PAGE]],2,FALSE)</f>
        <v>#N/A</v>
      </c>
      <c r="B315" s="17"/>
      <c r="C315" s="27"/>
      <c r="D315" s="27"/>
      <c r="E315" s="17"/>
      <c r="F315" s="17"/>
      <c r="G315" s="17"/>
      <c r="H315" s="17"/>
      <c r="I315" s="59"/>
      <c r="J315" s="59"/>
      <c r="K315" s="59"/>
    </row>
    <row r="316" spans="1:11" s="4" customFormat="1" ht="24.75" customHeight="1" x14ac:dyDescent="0.25">
      <c r="A316" s="26" t="e">
        <f>VLOOKUP(Tableau2[[#This Row],[Fournisseur]],Tableau__10.231.117.20_Eaton_ENT_SUPPLIER_MASTER[[SUPPLIER_NAME]:[HOME_PAGE]],2,FALSE)</f>
        <v>#N/A</v>
      </c>
      <c r="B316" s="17"/>
      <c r="C316" s="27"/>
      <c r="D316" s="27"/>
      <c r="E316" s="17"/>
      <c r="F316" s="17"/>
      <c r="G316" s="17"/>
      <c r="H316" s="17"/>
      <c r="I316" s="59"/>
      <c r="J316" s="59"/>
      <c r="K316" s="59"/>
    </row>
    <row r="317" spans="1:11" s="4" customFormat="1" ht="24.75" customHeight="1" x14ac:dyDescent="0.25">
      <c r="A317" s="26" t="e">
        <f>VLOOKUP(Tableau2[[#This Row],[Fournisseur]],Tableau__10.231.117.20_Eaton_ENT_SUPPLIER_MASTER[[SUPPLIER_NAME]:[HOME_PAGE]],2,FALSE)</f>
        <v>#N/A</v>
      </c>
      <c r="B317" s="17"/>
      <c r="C317" s="27"/>
      <c r="D317" s="27"/>
      <c r="E317" s="17"/>
      <c r="F317" s="17"/>
      <c r="G317" s="17"/>
      <c r="H317" s="17"/>
      <c r="I317" s="59"/>
      <c r="J317" s="59"/>
      <c r="K317" s="59"/>
    </row>
    <row r="318" spans="1:11" s="4" customFormat="1" ht="24.75" customHeight="1" x14ac:dyDescent="0.25">
      <c r="A318" s="26" t="e">
        <f>VLOOKUP(Tableau2[[#This Row],[Fournisseur]],Tableau__10.231.117.20_Eaton_ENT_SUPPLIER_MASTER[[SUPPLIER_NAME]:[HOME_PAGE]],2,FALSE)</f>
        <v>#N/A</v>
      </c>
      <c r="B318" s="17"/>
      <c r="C318" s="27"/>
      <c r="D318" s="27"/>
      <c r="E318" s="17"/>
      <c r="F318" s="17"/>
      <c r="G318" s="17"/>
      <c r="H318" s="17"/>
      <c r="I318" s="59"/>
      <c r="J318" s="59"/>
      <c r="K318" s="59"/>
    </row>
    <row r="319" spans="1:11" s="4" customFormat="1" ht="24.75" customHeight="1" x14ac:dyDescent="0.25">
      <c r="A319" s="26" t="e">
        <f>VLOOKUP(Tableau2[[#This Row],[Fournisseur]],Tableau__10.231.117.20_Eaton_ENT_SUPPLIER_MASTER[[SUPPLIER_NAME]:[HOME_PAGE]],2,FALSE)</f>
        <v>#N/A</v>
      </c>
      <c r="B319" s="17"/>
      <c r="C319" s="27"/>
      <c r="D319" s="27"/>
      <c r="E319" s="17"/>
      <c r="F319" s="17"/>
      <c r="G319" s="17"/>
      <c r="H319" s="17"/>
      <c r="I319" s="59"/>
      <c r="J319" s="59"/>
      <c r="K319" s="59"/>
    </row>
    <row r="320" spans="1:11" s="4" customFormat="1" ht="24.75" customHeight="1" x14ac:dyDescent="0.25">
      <c r="A320" s="26" t="e">
        <f>VLOOKUP(Tableau2[[#This Row],[Fournisseur]],Tableau__10.231.117.20_Eaton_ENT_SUPPLIER_MASTER[[SUPPLIER_NAME]:[HOME_PAGE]],2,FALSE)</f>
        <v>#N/A</v>
      </c>
      <c r="B320" s="17"/>
      <c r="C320" s="27"/>
      <c r="D320" s="27"/>
      <c r="E320" s="17"/>
      <c r="F320" s="17"/>
      <c r="G320" s="17"/>
      <c r="H320" s="17"/>
      <c r="I320" s="59"/>
      <c r="J320" s="59"/>
      <c r="K320" s="59"/>
    </row>
    <row r="321" spans="1:11" s="4" customFormat="1" ht="24.75" customHeight="1" x14ac:dyDescent="0.25">
      <c r="A321" s="26" t="e">
        <f>VLOOKUP(Tableau2[[#This Row],[Fournisseur]],Tableau__10.231.117.20_Eaton_ENT_SUPPLIER_MASTER[[SUPPLIER_NAME]:[HOME_PAGE]],2,FALSE)</f>
        <v>#N/A</v>
      </c>
      <c r="B321" s="17"/>
      <c r="C321" s="27"/>
      <c r="D321" s="27"/>
      <c r="E321" s="17"/>
      <c r="F321" s="17"/>
      <c r="G321" s="17"/>
      <c r="H321" s="17"/>
      <c r="I321" s="59"/>
      <c r="J321" s="59"/>
      <c r="K321" s="59"/>
    </row>
    <row r="322" spans="1:11" s="4" customFormat="1" ht="24.75" customHeight="1" x14ac:dyDescent="0.25">
      <c r="A322" s="26" t="e">
        <f>VLOOKUP(Tableau2[[#This Row],[Fournisseur]],Tableau__10.231.117.20_Eaton_ENT_SUPPLIER_MASTER[[SUPPLIER_NAME]:[HOME_PAGE]],2,FALSE)</f>
        <v>#N/A</v>
      </c>
      <c r="B322" s="17"/>
      <c r="C322" s="27"/>
      <c r="D322" s="27"/>
      <c r="E322" s="17"/>
      <c r="F322" s="17"/>
      <c r="G322" s="17"/>
      <c r="H322" s="17"/>
      <c r="I322" s="59"/>
      <c r="J322" s="59"/>
      <c r="K322" s="59"/>
    </row>
    <row r="323" spans="1:11" s="4" customFormat="1" ht="24.75" customHeight="1" x14ac:dyDescent="0.25">
      <c r="A323" s="26" t="e">
        <f>VLOOKUP(Tableau2[[#This Row],[Fournisseur]],Tableau__10.231.117.20_Eaton_ENT_SUPPLIER_MASTER[[SUPPLIER_NAME]:[HOME_PAGE]],2,FALSE)</f>
        <v>#N/A</v>
      </c>
      <c r="B323" s="17"/>
      <c r="C323" s="27"/>
      <c r="D323" s="27"/>
      <c r="E323" s="17"/>
      <c r="F323" s="17"/>
      <c r="G323" s="17"/>
      <c r="H323" s="17"/>
      <c r="I323" s="59"/>
      <c r="J323" s="59"/>
      <c r="K323" s="59"/>
    </row>
    <row r="324" spans="1:11" s="4" customFormat="1" ht="24.75" customHeight="1" x14ac:dyDescent="0.25">
      <c r="A324" s="26" t="e">
        <f>VLOOKUP(Tableau2[[#This Row],[Fournisseur]],Tableau__10.231.117.20_Eaton_ENT_SUPPLIER_MASTER[[SUPPLIER_NAME]:[HOME_PAGE]],2,FALSE)</f>
        <v>#N/A</v>
      </c>
      <c r="B324" s="17"/>
      <c r="C324" s="27"/>
      <c r="D324" s="27"/>
      <c r="E324" s="17"/>
      <c r="F324" s="17"/>
      <c r="G324" s="17"/>
      <c r="H324" s="17"/>
      <c r="I324" s="59"/>
      <c r="J324" s="59"/>
      <c r="K324" s="59"/>
    </row>
    <row r="325" spans="1:11" s="4" customFormat="1" ht="24.75" customHeight="1" x14ac:dyDescent="0.25">
      <c r="A325" s="26" t="e">
        <f>VLOOKUP(Tableau2[[#This Row],[Fournisseur]],Tableau__10.231.117.20_Eaton_ENT_SUPPLIER_MASTER[[SUPPLIER_NAME]:[HOME_PAGE]],2,FALSE)</f>
        <v>#N/A</v>
      </c>
      <c r="B325" s="17"/>
      <c r="C325" s="27"/>
      <c r="D325" s="27"/>
      <c r="E325" s="17"/>
      <c r="F325" s="17"/>
      <c r="G325" s="17"/>
      <c r="H325" s="17"/>
      <c r="I325" s="59"/>
      <c r="J325" s="59"/>
      <c r="K325" s="59"/>
    </row>
    <row r="326" spans="1:11" s="4" customFormat="1" ht="24.75" customHeight="1" x14ac:dyDescent="0.25">
      <c r="A326" s="26" t="e">
        <f>VLOOKUP(Tableau2[[#This Row],[Fournisseur]],Tableau__10.231.117.20_Eaton_ENT_SUPPLIER_MASTER[[SUPPLIER_NAME]:[HOME_PAGE]],2,FALSE)</f>
        <v>#N/A</v>
      </c>
      <c r="B326" s="17"/>
      <c r="C326" s="27"/>
      <c r="D326" s="27"/>
      <c r="E326" s="17"/>
      <c r="F326" s="17"/>
      <c r="G326" s="17"/>
      <c r="H326" s="17"/>
      <c r="I326" s="59"/>
      <c r="J326" s="59"/>
      <c r="K326" s="59"/>
    </row>
    <row r="327" spans="1:11" s="4" customFormat="1" ht="24.75" customHeight="1" x14ac:dyDescent="0.25">
      <c r="A327" s="26" t="e">
        <f>VLOOKUP(Tableau2[[#This Row],[Fournisseur]],Tableau__10.231.117.20_Eaton_ENT_SUPPLIER_MASTER[[SUPPLIER_NAME]:[HOME_PAGE]],2,FALSE)</f>
        <v>#N/A</v>
      </c>
      <c r="B327" s="17"/>
      <c r="C327" s="27"/>
      <c r="D327" s="27"/>
      <c r="E327" s="17"/>
      <c r="F327" s="17"/>
      <c r="G327" s="17"/>
      <c r="H327" s="17"/>
      <c r="I327" s="59"/>
      <c r="J327" s="59"/>
      <c r="K327" s="59"/>
    </row>
    <row r="328" spans="1:11" s="4" customFormat="1" ht="24.75" customHeight="1" x14ac:dyDescent="0.25">
      <c r="A328" s="26" t="e">
        <f>VLOOKUP(Tableau2[[#This Row],[Fournisseur]],Tableau__10.231.117.20_Eaton_ENT_SUPPLIER_MASTER[[SUPPLIER_NAME]:[HOME_PAGE]],2,FALSE)</f>
        <v>#N/A</v>
      </c>
      <c r="B328" s="17"/>
      <c r="C328" s="27"/>
      <c r="D328" s="27"/>
      <c r="E328" s="17"/>
      <c r="F328" s="17"/>
      <c r="G328" s="17"/>
      <c r="H328" s="17"/>
      <c r="I328" s="59"/>
      <c r="J328" s="59"/>
      <c r="K328" s="59"/>
    </row>
    <row r="329" spans="1:11" s="4" customFormat="1" ht="24.75" customHeight="1" x14ac:dyDescent="0.25">
      <c r="A329" s="26" t="e">
        <f>VLOOKUP(Tableau2[[#This Row],[Fournisseur]],Tableau__10.231.117.20_Eaton_ENT_SUPPLIER_MASTER[[SUPPLIER_NAME]:[HOME_PAGE]],2,FALSE)</f>
        <v>#N/A</v>
      </c>
      <c r="B329" s="17"/>
      <c r="C329" s="27"/>
      <c r="D329" s="27"/>
      <c r="E329" s="17"/>
      <c r="F329" s="17"/>
      <c r="G329" s="17"/>
      <c r="H329" s="17"/>
      <c r="I329" s="59"/>
      <c r="J329" s="59"/>
      <c r="K329" s="59"/>
    </row>
    <row r="330" spans="1:11" s="4" customFormat="1" ht="24.75" customHeight="1" x14ac:dyDescent="0.25">
      <c r="A330" s="26" t="e">
        <f>VLOOKUP(Tableau2[[#This Row],[Fournisseur]],Tableau__10.231.117.20_Eaton_ENT_SUPPLIER_MASTER[[SUPPLIER_NAME]:[HOME_PAGE]],2,FALSE)</f>
        <v>#N/A</v>
      </c>
      <c r="B330" s="17"/>
      <c r="C330" s="27"/>
      <c r="D330" s="27"/>
      <c r="E330" s="17"/>
      <c r="F330" s="17"/>
      <c r="G330" s="17"/>
      <c r="H330" s="17"/>
      <c r="I330" s="59"/>
      <c r="J330" s="59"/>
      <c r="K330" s="59"/>
    </row>
    <row r="331" spans="1:11" s="4" customFormat="1" ht="24.75" customHeight="1" x14ac:dyDescent="0.25">
      <c r="A331" s="26" t="e">
        <f>VLOOKUP(Tableau2[[#This Row],[Fournisseur]],Tableau__10.231.117.20_Eaton_ENT_SUPPLIER_MASTER[[SUPPLIER_NAME]:[HOME_PAGE]],2,FALSE)</f>
        <v>#N/A</v>
      </c>
      <c r="B331" s="17"/>
      <c r="C331" s="27"/>
      <c r="D331" s="27"/>
      <c r="E331" s="17"/>
      <c r="F331" s="17"/>
      <c r="G331" s="17"/>
      <c r="H331" s="17"/>
      <c r="I331" s="59"/>
      <c r="J331" s="59"/>
      <c r="K331" s="59"/>
    </row>
    <row r="332" spans="1:11" s="4" customFormat="1" ht="24.75" customHeight="1" x14ac:dyDescent="0.25">
      <c r="A332" s="26" t="e">
        <f>VLOOKUP(Tableau2[[#This Row],[Fournisseur]],Tableau__10.231.117.20_Eaton_ENT_SUPPLIER_MASTER[[SUPPLIER_NAME]:[HOME_PAGE]],2,FALSE)</f>
        <v>#N/A</v>
      </c>
      <c r="B332" s="17"/>
      <c r="C332" s="27"/>
      <c r="D332" s="27"/>
      <c r="E332" s="17"/>
      <c r="F332" s="17"/>
      <c r="G332" s="17"/>
      <c r="H332" s="17"/>
      <c r="I332" s="59"/>
      <c r="J332" s="59"/>
      <c r="K332" s="59"/>
    </row>
    <row r="333" spans="1:11" s="4" customFormat="1" ht="24.75" customHeight="1" x14ac:dyDescent="0.25">
      <c r="A333" s="26" t="e">
        <f>VLOOKUP(Tableau2[[#This Row],[Fournisseur]],Tableau__10.231.117.20_Eaton_ENT_SUPPLIER_MASTER[[SUPPLIER_NAME]:[HOME_PAGE]],2,FALSE)</f>
        <v>#N/A</v>
      </c>
      <c r="B333" s="17"/>
      <c r="C333" s="27"/>
      <c r="D333" s="27"/>
      <c r="E333" s="17"/>
      <c r="F333" s="17"/>
      <c r="G333" s="17"/>
      <c r="H333" s="17"/>
      <c r="I333" s="59"/>
      <c r="J333" s="59"/>
      <c r="K333" s="59"/>
    </row>
    <row r="334" spans="1:11" s="4" customFormat="1" ht="24.75" customHeight="1" x14ac:dyDescent="0.25">
      <c r="A334" s="26" t="e">
        <f>VLOOKUP(Tableau2[[#This Row],[Fournisseur]],Tableau__10.231.117.20_Eaton_ENT_SUPPLIER_MASTER[[SUPPLIER_NAME]:[HOME_PAGE]],2,FALSE)</f>
        <v>#N/A</v>
      </c>
      <c r="B334" s="17"/>
      <c r="C334" s="27"/>
      <c r="D334" s="27"/>
      <c r="E334" s="17"/>
      <c r="F334" s="17"/>
      <c r="G334" s="17"/>
      <c r="H334" s="17"/>
      <c r="I334" s="59"/>
      <c r="J334" s="59"/>
      <c r="K334" s="59"/>
    </row>
    <row r="335" spans="1:11" s="4" customFormat="1" ht="24.75" customHeight="1" x14ac:dyDescent="0.25">
      <c r="A335" s="26" t="e">
        <f>VLOOKUP(Tableau2[[#This Row],[Fournisseur]],Tableau__10.231.117.20_Eaton_ENT_SUPPLIER_MASTER[[SUPPLIER_NAME]:[HOME_PAGE]],2,FALSE)</f>
        <v>#N/A</v>
      </c>
      <c r="B335" s="17"/>
      <c r="C335" s="27"/>
      <c r="D335" s="27"/>
      <c r="E335" s="17"/>
      <c r="F335" s="17"/>
      <c r="G335" s="17"/>
      <c r="H335" s="17"/>
      <c r="I335" s="59"/>
      <c r="J335" s="59"/>
      <c r="K335" s="59"/>
    </row>
    <row r="336" spans="1:11" s="4" customFormat="1" ht="24.75" customHeight="1" x14ac:dyDescent="0.25">
      <c r="A336" s="26" t="e">
        <f>VLOOKUP(Tableau2[[#This Row],[Fournisseur]],Tableau__10.231.117.20_Eaton_ENT_SUPPLIER_MASTER[[SUPPLIER_NAME]:[HOME_PAGE]],2,FALSE)</f>
        <v>#N/A</v>
      </c>
      <c r="B336" s="17"/>
      <c r="C336" s="27"/>
      <c r="D336" s="27"/>
      <c r="E336" s="17"/>
      <c r="F336" s="17"/>
      <c r="G336" s="17"/>
      <c r="H336" s="17"/>
      <c r="I336" s="59"/>
      <c r="J336" s="59"/>
      <c r="K336" s="59"/>
    </row>
    <row r="337" spans="1:11" s="4" customFormat="1" ht="24.75" customHeight="1" x14ac:dyDescent="0.25">
      <c r="A337" s="26" t="e">
        <f>VLOOKUP(Tableau2[[#This Row],[Fournisseur]],Tableau__10.231.117.20_Eaton_ENT_SUPPLIER_MASTER[[SUPPLIER_NAME]:[HOME_PAGE]],2,FALSE)</f>
        <v>#N/A</v>
      </c>
      <c r="B337" s="17"/>
      <c r="C337" s="27"/>
      <c r="D337" s="27"/>
      <c r="E337" s="17"/>
      <c r="F337" s="17"/>
      <c r="G337" s="17"/>
      <c r="H337" s="17"/>
      <c r="I337" s="59"/>
      <c r="J337" s="59"/>
      <c r="K337" s="59"/>
    </row>
    <row r="338" spans="1:11" s="4" customFormat="1" ht="24.75" customHeight="1" x14ac:dyDescent="0.25">
      <c r="A338" s="26" t="e">
        <f>VLOOKUP(Tableau2[[#This Row],[Fournisseur]],Tableau__10.231.117.20_Eaton_ENT_SUPPLIER_MASTER[[SUPPLIER_NAME]:[HOME_PAGE]],2,FALSE)</f>
        <v>#N/A</v>
      </c>
      <c r="B338" s="17"/>
      <c r="C338" s="27"/>
      <c r="D338" s="27"/>
      <c r="E338" s="17"/>
      <c r="F338" s="17"/>
      <c r="G338" s="17"/>
      <c r="H338" s="17"/>
      <c r="I338" s="59"/>
      <c r="J338" s="59"/>
      <c r="K338" s="59"/>
    </row>
    <row r="339" spans="1:11" s="4" customFormat="1" ht="24.75" customHeight="1" x14ac:dyDescent="0.25">
      <c r="A339" s="26" t="e">
        <f>VLOOKUP(Tableau2[[#This Row],[Fournisseur]],Tableau__10.231.117.20_Eaton_ENT_SUPPLIER_MASTER[[SUPPLIER_NAME]:[HOME_PAGE]],2,FALSE)</f>
        <v>#N/A</v>
      </c>
      <c r="B339" s="17"/>
      <c r="C339" s="27"/>
      <c r="D339" s="27"/>
      <c r="E339" s="17"/>
      <c r="F339" s="17"/>
      <c r="G339" s="17"/>
      <c r="H339" s="17"/>
      <c r="I339" s="59"/>
      <c r="J339" s="59"/>
      <c r="K339" s="59"/>
    </row>
    <row r="340" spans="1:11" s="4" customFormat="1" ht="24.75" customHeight="1" x14ac:dyDescent="0.25">
      <c r="A340" s="26" t="e">
        <f>VLOOKUP(Tableau2[[#This Row],[Fournisseur]],Tableau__10.231.117.20_Eaton_ENT_SUPPLIER_MASTER[[SUPPLIER_NAME]:[HOME_PAGE]],2,FALSE)</f>
        <v>#N/A</v>
      </c>
      <c r="B340" s="17"/>
      <c r="C340" s="27"/>
      <c r="D340" s="27"/>
      <c r="E340" s="17"/>
      <c r="F340" s="17"/>
      <c r="G340" s="17"/>
      <c r="H340" s="17"/>
      <c r="I340" s="59"/>
      <c r="J340" s="59"/>
      <c r="K340" s="59"/>
    </row>
    <row r="341" spans="1:11" s="4" customFormat="1" ht="24.75" customHeight="1" x14ac:dyDescent="0.25">
      <c r="A341" s="26" t="e">
        <f>VLOOKUP(Tableau2[[#This Row],[Fournisseur]],Tableau__10.231.117.20_Eaton_ENT_SUPPLIER_MASTER[[SUPPLIER_NAME]:[HOME_PAGE]],2,FALSE)</f>
        <v>#N/A</v>
      </c>
      <c r="B341" s="17"/>
      <c r="C341" s="27"/>
      <c r="D341" s="27"/>
      <c r="E341" s="17"/>
      <c r="F341" s="17"/>
      <c r="G341" s="17"/>
      <c r="H341" s="17"/>
      <c r="I341" s="59"/>
      <c r="J341" s="59"/>
      <c r="K341" s="59"/>
    </row>
    <row r="342" spans="1:11" s="4" customFormat="1" ht="24.75" customHeight="1" x14ac:dyDescent="0.25">
      <c r="A342" s="26" t="e">
        <f>VLOOKUP(Tableau2[[#This Row],[Fournisseur]],Tableau__10.231.117.20_Eaton_ENT_SUPPLIER_MASTER[[SUPPLIER_NAME]:[HOME_PAGE]],2,FALSE)</f>
        <v>#N/A</v>
      </c>
      <c r="B342" s="17"/>
      <c r="C342" s="27"/>
      <c r="D342" s="27"/>
      <c r="E342" s="17"/>
      <c r="F342" s="17"/>
      <c r="G342" s="17"/>
      <c r="H342" s="17"/>
      <c r="I342" s="59"/>
      <c r="J342" s="59"/>
      <c r="K342" s="59"/>
    </row>
    <row r="343" spans="1:11" s="4" customFormat="1" ht="24.75" customHeight="1" x14ac:dyDescent="0.25">
      <c r="A343" s="26" t="e">
        <f>VLOOKUP(Tableau2[[#This Row],[Fournisseur]],Tableau__10.231.117.20_Eaton_ENT_SUPPLIER_MASTER[[SUPPLIER_NAME]:[HOME_PAGE]],2,FALSE)</f>
        <v>#N/A</v>
      </c>
      <c r="B343" s="17"/>
      <c r="C343" s="27"/>
      <c r="D343" s="27"/>
      <c r="E343" s="17"/>
      <c r="F343" s="17"/>
      <c r="G343" s="17"/>
      <c r="H343" s="17"/>
      <c r="I343" s="59"/>
      <c r="J343" s="59"/>
      <c r="K343" s="59"/>
    </row>
    <row r="344" spans="1:11" s="4" customFormat="1" ht="24.75" customHeight="1" x14ac:dyDescent="0.25">
      <c r="A344" s="26" t="e">
        <f>VLOOKUP(Tableau2[[#This Row],[Fournisseur]],Tableau__10.231.117.20_Eaton_ENT_SUPPLIER_MASTER[[SUPPLIER_NAME]:[HOME_PAGE]],2,FALSE)</f>
        <v>#N/A</v>
      </c>
      <c r="B344" s="17"/>
      <c r="C344" s="27"/>
      <c r="D344" s="27"/>
      <c r="E344" s="17"/>
      <c r="F344" s="17"/>
      <c r="G344" s="17"/>
      <c r="H344" s="17"/>
      <c r="I344" s="59"/>
      <c r="J344" s="59"/>
      <c r="K344" s="59"/>
    </row>
    <row r="345" spans="1:11" s="4" customFormat="1" ht="24.75" customHeight="1" x14ac:dyDescent="0.25">
      <c r="A345" s="26" t="e">
        <f>VLOOKUP(Tableau2[[#This Row],[Fournisseur]],Tableau__10.231.117.20_Eaton_ENT_SUPPLIER_MASTER[[SUPPLIER_NAME]:[HOME_PAGE]],2,FALSE)</f>
        <v>#N/A</v>
      </c>
      <c r="B345" s="17"/>
      <c r="C345" s="27"/>
      <c r="D345" s="27"/>
      <c r="E345" s="17"/>
      <c r="F345" s="17"/>
      <c r="G345" s="17"/>
      <c r="H345" s="17"/>
      <c r="I345" s="59"/>
      <c r="J345" s="59"/>
      <c r="K345" s="59"/>
    </row>
    <row r="346" spans="1:11" s="4" customFormat="1" ht="24.75" customHeight="1" x14ac:dyDescent="0.25">
      <c r="A346" s="26" t="e">
        <f>VLOOKUP(Tableau2[[#This Row],[Fournisseur]],Tableau__10.231.117.20_Eaton_ENT_SUPPLIER_MASTER[[SUPPLIER_NAME]:[HOME_PAGE]],2,FALSE)</f>
        <v>#N/A</v>
      </c>
      <c r="B346" s="17"/>
      <c r="C346" s="27"/>
      <c r="D346" s="27"/>
      <c r="E346" s="17"/>
      <c r="F346" s="17"/>
      <c r="G346" s="17"/>
      <c r="H346" s="17"/>
      <c r="I346" s="59"/>
      <c r="J346" s="59"/>
      <c r="K346" s="59"/>
    </row>
    <row r="347" spans="1:11" s="4" customFormat="1" ht="24.75" customHeight="1" x14ac:dyDescent="0.25">
      <c r="A347" s="26" t="e">
        <f>VLOOKUP(Tableau2[[#This Row],[Fournisseur]],Tableau__10.231.117.20_Eaton_ENT_SUPPLIER_MASTER[[SUPPLIER_NAME]:[HOME_PAGE]],2,FALSE)</f>
        <v>#N/A</v>
      </c>
      <c r="B347" s="17"/>
      <c r="C347" s="27"/>
      <c r="D347" s="27"/>
      <c r="E347" s="17"/>
      <c r="F347" s="17"/>
      <c r="G347" s="17"/>
      <c r="H347" s="17"/>
      <c r="I347" s="59"/>
      <c r="J347" s="59"/>
      <c r="K347" s="59"/>
    </row>
    <row r="348" spans="1:11" s="4" customFormat="1" ht="24.75" customHeight="1" x14ac:dyDescent="0.25">
      <c r="A348" s="26" t="e">
        <f>VLOOKUP(Tableau2[[#This Row],[Fournisseur]],Tableau__10.231.117.20_Eaton_ENT_SUPPLIER_MASTER[[SUPPLIER_NAME]:[HOME_PAGE]],2,FALSE)</f>
        <v>#N/A</v>
      </c>
      <c r="B348" s="17"/>
      <c r="C348" s="27"/>
      <c r="D348" s="27"/>
      <c r="E348" s="17"/>
      <c r="F348" s="17"/>
      <c r="G348" s="17"/>
      <c r="H348" s="17"/>
      <c r="I348" s="59"/>
      <c r="J348" s="59"/>
      <c r="K348" s="59"/>
    </row>
    <row r="349" spans="1:11" s="4" customFormat="1" ht="24.75" customHeight="1" x14ac:dyDescent="0.25">
      <c r="A349" s="26" t="e">
        <f>VLOOKUP(Tableau2[[#This Row],[Fournisseur]],Tableau__10.231.117.20_Eaton_ENT_SUPPLIER_MASTER[[SUPPLIER_NAME]:[HOME_PAGE]],2,FALSE)</f>
        <v>#N/A</v>
      </c>
      <c r="B349" s="17"/>
      <c r="C349" s="27"/>
      <c r="D349" s="27"/>
      <c r="E349" s="17"/>
      <c r="F349" s="17"/>
      <c r="G349" s="17"/>
      <c r="H349" s="17"/>
      <c r="I349" s="59"/>
      <c r="J349" s="59"/>
      <c r="K349" s="59"/>
    </row>
    <row r="350" spans="1:11" s="4" customFormat="1" ht="24.75" customHeight="1" x14ac:dyDescent="0.25">
      <c r="A350" s="26" t="e">
        <f>VLOOKUP(Tableau2[[#This Row],[Fournisseur]],Tableau__10.231.117.20_Eaton_ENT_SUPPLIER_MASTER[[SUPPLIER_NAME]:[HOME_PAGE]],2,FALSE)</f>
        <v>#N/A</v>
      </c>
      <c r="B350" s="17"/>
      <c r="C350" s="27"/>
      <c r="D350" s="27"/>
      <c r="E350" s="17"/>
      <c r="F350" s="17"/>
      <c r="G350" s="17"/>
      <c r="H350" s="17"/>
      <c r="I350" s="59"/>
      <c r="J350" s="59"/>
      <c r="K350" s="59"/>
    </row>
    <row r="351" spans="1:11" s="4" customFormat="1" ht="24.75" customHeight="1" x14ac:dyDescent="0.25">
      <c r="A351" s="26" t="e">
        <f>VLOOKUP(Tableau2[[#This Row],[Fournisseur]],Tableau__10.231.117.20_Eaton_ENT_SUPPLIER_MASTER[[SUPPLIER_NAME]:[HOME_PAGE]],2,FALSE)</f>
        <v>#N/A</v>
      </c>
      <c r="B351" s="17"/>
      <c r="C351" s="27"/>
      <c r="D351" s="27"/>
      <c r="E351" s="17"/>
      <c r="F351" s="17"/>
      <c r="G351" s="17"/>
      <c r="H351" s="17"/>
      <c r="I351" s="59"/>
      <c r="J351" s="59"/>
      <c r="K351" s="59"/>
    </row>
    <row r="352" spans="1:11" s="4" customFormat="1" ht="24.75" customHeight="1" x14ac:dyDescent="0.25">
      <c r="A352" s="26" t="e">
        <f>VLOOKUP(Tableau2[[#This Row],[Fournisseur]],Tableau__10.231.117.20_Eaton_ENT_SUPPLIER_MASTER[[SUPPLIER_NAME]:[HOME_PAGE]],2,FALSE)</f>
        <v>#N/A</v>
      </c>
      <c r="B352" s="17"/>
      <c r="C352" s="27"/>
      <c r="D352" s="27"/>
      <c r="E352" s="17"/>
      <c r="F352" s="17"/>
      <c r="G352" s="17"/>
      <c r="H352" s="17"/>
      <c r="I352" s="59"/>
      <c r="J352" s="59"/>
      <c r="K352" s="59"/>
    </row>
    <row r="353" spans="1:11" s="4" customFormat="1" ht="24.75" customHeight="1" x14ac:dyDescent="0.25">
      <c r="A353" s="26" t="e">
        <f>VLOOKUP(Tableau2[[#This Row],[Fournisseur]],Tableau__10.231.117.20_Eaton_ENT_SUPPLIER_MASTER[[SUPPLIER_NAME]:[HOME_PAGE]],2,FALSE)</f>
        <v>#N/A</v>
      </c>
      <c r="B353" s="17"/>
      <c r="C353" s="27"/>
      <c r="D353" s="27"/>
      <c r="E353" s="17"/>
      <c r="F353" s="17"/>
      <c r="G353" s="17"/>
      <c r="H353" s="17"/>
      <c r="I353" s="59"/>
      <c r="J353" s="59"/>
      <c r="K353" s="59"/>
    </row>
    <row r="354" spans="1:11" s="4" customFormat="1" ht="24.75" customHeight="1" x14ac:dyDescent="0.25">
      <c r="A354" s="26" t="e">
        <f>VLOOKUP(Tableau2[[#This Row],[Fournisseur]],Tableau__10.231.117.20_Eaton_ENT_SUPPLIER_MASTER[[SUPPLIER_NAME]:[HOME_PAGE]],2,FALSE)</f>
        <v>#N/A</v>
      </c>
      <c r="B354" s="17"/>
      <c r="C354" s="27"/>
      <c r="D354" s="27"/>
      <c r="E354" s="17"/>
      <c r="F354" s="17"/>
      <c r="G354" s="17"/>
      <c r="H354" s="17"/>
      <c r="I354" s="59"/>
      <c r="J354" s="59"/>
      <c r="K354" s="59"/>
    </row>
    <row r="355" spans="1:11" s="4" customFormat="1" ht="24.75" customHeight="1" x14ac:dyDescent="0.25">
      <c r="A355" s="26" t="e">
        <f>VLOOKUP(Tableau2[[#This Row],[Fournisseur]],Tableau__10.231.117.20_Eaton_ENT_SUPPLIER_MASTER[[SUPPLIER_NAME]:[HOME_PAGE]],2,FALSE)</f>
        <v>#N/A</v>
      </c>
      <c r="B355" s="17"/>
      <c r="C355" s="27"/>
      <c r="D355" s="27"/>
      <c r="E355" s="17"/>
      <c r="F355" s="17"/>
      <c r="G355" s="17"/>
      <c r="H355" s="17"/>
      <c r="I355" s="59"/>
      <c r="J355" s="59"/>
      <c r="K355" s="59"/>
    </row>
    <row r="356" spans="1:11" s="4" customFormat="1" ht="24.75" customHeight="1" x14ac:dyDescent="0.25">
      <c r="A356" s="26" t="e">
        <f>VLOOKUP(Tableau2[[#This Row],[Fournisseur]],Tableau__10.231.117.20_Eaton_ENT_SUPPLIER_MASTER[[SUPPLIER_NAME]:[HOME_PAGE]],2,FALSE)</f>
        <v>#N/A</v>
      </c>
      <c r="B356" s="17"/>
      <c r="C356" s="27"/>
      <c r="D356" s="27"/>
      <c r="E356" s="17"/>
      <c r="F356" s="17"/>
      <c r="G356" s="17"/>
      <c r="H356" s="17"/>
      <c r="I356" s="59"/>
      <c r="J356" s="59"/>
      <c r="K356" s="59"/>
    </row>
    <row r="357" spans="1:11" s="4" customFormat="1" ht="24.75" customHeight="1" x14ac:dyDescent="0.25">
      <c r="A357" s="26" t="e">
        <f>VLOOKUP(Tableau2[[#This Row],[Fournisseur]],Tableau__10.231.117.20_Eaton_ENT_SUPPLIER_MASTER[[SUPPLIER_NAME]:[HOME_PAGE]],2,FALSE)</f>
        <v>#N/A</v>
      </c>
      <c r="B357" s="17"/>
      <c r="C357" s="27"/>
      <c r="D357" s="27"/>
      <c r="E357" s="17"/>
      <c r="F357" s="17"/>
      <c r="G357" s="17"/>
      <c r="H357" s="17"/>
      <c r="I357" s="59"/>
      <c r="J357" s="59"/>
      <c r="K357" s="59"/>
    </row>
    <row r="358" spans="1:11" s="4" customFormat="1" ht="24.75" customHeight="1" x14ac:dyDescent="0.25">
      <c r="A358" s="26" t="e">
        <f>VLOOKUP(Tableau2[[#This Row],[Fournisseur]],Tableau__10.231.117.20_Eaton_ENT_SUPPLIER_MASTER[[SUPPLIER_NAME]:[HOME_PAGE]],2,FALSE)</f>
        <v>#N/A</v>
      </c>
      <c r="B358" s="17"/>
      <c r="C358" s="27"/>
      <c r="D358" s="27"/>
      <c r="E358" s="17"/>
      <c r="F358" s="17"/>
      <c r="G358" s="17"/>
      <c r="H358" s="17"/>
      <c r="I358" s="59"/>
      <c r="J358" s="59"/>
      <c r="K358" s="59"/>
    </row>
    <row r="359" spans="1:11" s="4" customFormat="1" ht="24.75" customHeight="1" x14ac:dyDescent="0.25">
      <c r="A359" s="26" t="e">
        <f>VLOOKUP(Tableau2[[#This Row],[Fournisseur]],Tableau__10.231.117.20_Eaton_ENT_SUPPLIER_MASTER[[SUPPLIER_NAME]:[HOME_PAGE]],2,FALSE)</f>
        <v>#N/A</v>
      </c>
      <c r="B359" s="17"/>
      <c r="C359" s="27"/>
      <c r="D359" s="27"/>
      <c r="E359" s="17"/>
      <c r="F359" s="17"/>
      <c r="G359" s="17"/>
      <c r="H359" s="17"/>
      <c r="I359" s="59"/>
      <c r="J359" s="59"/>
      <c r="K359" s="59"/>
    </row>
    <row r="360" spans="1:11" s="4" customFormat="1" ht="24.75" customHeight="1" x14ac:dyDescent="0.25">
      <c r="A360" s="26" t="e">
        <f>VLOOKUP(Tableau2[[#This Row],[Fournisseur]],Tableau__10.231.117.20_Eaton_ENT_SUPPLIER_MASTER[[SUPPLIER_NAME]:[HOME_PAGE]],2,FALSE)</f>
        <v>#N/A</v>
      </c>
      <c r="B360" s="17"/>
      <c r="C360" s="27"/>
      <c r="D360" s="27"/>
      <c r="E360" s="17"/>
      <c r="F360" s="17"/>
      <c r="G360" s="17"/>
      <c r="H360" s="17"/>
      <c r="I360" s="59"/>
      <c r="J360" s="59"/>
      <c r="K360" s="59"/>
    </row>
    <row r="361" spans="1:11" s="4" customFormat="1" ht="24.75" customHeight="1" x14ac:dyDescent="0.25">
      <c r="A361" s="26" t="e">
        <f>VLOOKUP(Tableau2[[#This Row],[Fournisseur]],Tableau__10.231.117.20_Eaton_ENT_SUPPLIER_MASTER[[SUPPLIER_NAME]:[HOME_PAGE]],2,FALSE)</f>
        <v>#N/A</v>
      </c>
      <c r="B361" s="17"/>
      <c r="C361" s="27"/>
      <c r="D361" s="27"/>
      <c r="E361" s="17"/>
      <c r="F361" s="17"/>
      <c r="G361" s="17"/>
      <c r="H361" s="17"/>
      <c r="I361" s="59"/>
      <c r="J361" s="59"/>
      <c r="K361" s="59"/>
    </row>
    <row r="362" spans="1:11" s="4" customFormat="1" ht="24.75" customHeight="1" x14ac:dyDescent="0.25">
      <c r="A362" s="26" t="e">
        <f>VLOOKUP(Tableau2[[#This Row],[Fournisseur]],Tableau__10.231.117.20_Eaton_ENT_SUPPLIER_MASTER[[SUPPLIER_NAME]:[HOME_PAGE]],2,FALSE)</f>
        <v>#N/A</v>
      </c>
      <c r="B362" s="17"/>
      <c r="C362" s="27"/>
      <c r="D362" s="27"/>
      <c r="E362" s="17"/>
      <c r="F362" s="17"/>
      <c r="G362" s="17"/>
      <c r="H362" s="17"/>
      <c r="I362" s="59"/>
      <c r="J362" s="59"/>
      <c r="K362" s="59"/>
    </row>
    <row r="363" spans="1:11" s="4" customFormat="1" ht="24.75" customHeight="1" x14ac:dyDescent="0.25">
      <c r="A363" s="26" t="e">
        <f>VLOOKUP(Tableau2[[#This Row],[Fournisseur]],Tableau__10.231.117.20_Eaton_ENT_SUPPLIER_MASTER[[SUPPLIER_NAME]:[HOME_PAGE]],2,FALSE)</f>
        <v>#N/A</v>
      </c>
      <c r="B363" s="17"/>
      <c r="C363" s="27"/>
      <c r="D363" s="27"/>
      <c r="E363" s="17"/>
      <c r="F363" s="17"/>
      <c r="G363" s="17"/>
      <c r="H363" s="17"/>
      <c r="I363" s="59"/>
      <c r="J363" s="59"/>
      <c r="K363" s="59"/>
    </row>
    <row r="364" spans="1:11" s="4" customFormat="1" ht="24.75" customHeight="1" x14ac:dyDescent="0.25">
      <c r="A364" s="26" t="e">
        <f>VLOOKUP(Tableau2[[#This Row],[Fournisseur]],Tableau__10.231.117.20_Eaton_ENT_SUPPLIER_MASTER[[SUPPLIER_NAME]:[HOME_PAGE]],2,FALSE)</f>
        <v>#N/A</v>
      </c>
      <c r="B364" s="17"/>
      <c r="C364" s="27"/>
      <c r="D364" s="27"/>
      <c r="E364" s="17"/>
      <c r="F364" s="17"/>
      <c r="G364" s="17"/>
      <c r="H364" s="17"/>
      <c r="I364" s="59"/>
      <c r="J364" s="59"/>
      <c r="K364" s="59"/>
    </row>
    <row r="365" spans="1:11" s="4" customFormat="1" ht="24.75" customHeight="1" x14ac:dyDescent="0.25">
      <c r="A365" s="26" t="e">
        <f>VLOOKUP(Tableau2[[#This Row],[Fournisseur]],Tableau__10.231.117.20_Eaton_ENT_SUPPLIER_MASTER[[SUPPLIER_NAME]:[HOME_PAGE]],2,FALSE)</f>
        <v>#N/A</v>
      </c>
      <c r="B365" s="17"/>
      <c r="C365" s="27"/>
      <c r="D365" s="27"/>
      <c r="E365" s="17"/>
      <c r="F365" s="17"/>
      <c r="G365" s="17"/>
      <c r="H365" s="17"/>
      <c r="I365" s="59"/>
      <c r="J365" s="59"/>
      <c r="K365" s="59"/>
    </row>
    <row r="366" spans="1:11" s="4" customFormat="1" ht="24.75" customHeight="1" x14ac:dyDescent="0.25">
      <c r="A366" s="26" t="e">
        <f>VLOOKUP(Tableau2[[#This Row],[Fournisseur]],Tableau__10.231.117.20_Eaton_ENT_SUPPLIER_MASTER[[SUPPLIER_NAME]:[HOME_PAGE]],2,FALSE)</f>
        <v>#N/A</v>
      </c>
      <c r="B366" s="17"/>
      <c r="C366" s="27"/>
      <c r="D366" s="27"/>
      <c r="E366" s="17"/>
      <c r="F366" s="17"/>
      <c r="G366" s="17"/>
      <c r="H366" s="17"/>
      <c r="I366" s="59"/>
      <c r="J366" s="59"/>
      <c r="K366" s="59"/>
    </row>
    <row r="367" spans="1:11" s="4" customFormat="1" ht="24.75" customHeight="1" x14ac:dyDescent="0.25">
      <c r="A367" s="26" t="e">
        <f>VLOOKUP(Tableau2[[#This Row],[Fournisseur]],Tableau__10.231.117.20_Eaton_ENT_SUPPLIER_MASTER[[SUPPLIER_NAME]:[HOME_PAGE]],2,FALSE)</f>
        <v>#N/A</v>
      </c>
      <c r="B367" s="17"/>
      <c r="C367" s="27"/>
      <c r="D367" s="27"/>
      <c r="E367" s="17"/>
      <c r="F367" s="17"/>
      <c r="G367" s="17"/>
      <c r="H367" s="17"/>
      <c r="I367" s="59"/>
      <c r="J367" s="59"/>
      <c r="K367" s="59"/>
    </row>
    <row r="368" spans="1:11" s="4" customFormat="1" ht="24.75" customHeight="1" x14ac:dyDescent="0.25">
      <c r="A368" s="26" t="e">
        <f>VLOOKUP(Tableau2[[#This Row],[Fournisseur]],Tableau__10.231.117.20_Eaton_ENT_SUPPLIER_MASTER[[SUPPLIER_NAME]:[HOME_PAGE]],2,FALSE)</f>
        <v>#N/A</v>
      </c>
      <c r="B368" s="17"/>
      <c r="C368" s="27"/>
      <c r="D368" s="27"/>
      <c r="E368" s="17"/>
      <c r="F368" s="17"/>
      <c r="G368" s="17"/>
      <c r="H368" s="17"/>
      <c r="I368" s="59"/>
      <c r="J368" s="59"/>
      <c r="K368" s="59"/>
    </row>
    <row r="369" spans="1:11" s="4" customFormat="1" ht="24.75" customHeight="1" x14ac:dyDescent="0.25">
      <c r="A369" s="26" t="e">
        <f>VLOOKUP(Tableau2[[#This Row],[Fournisseur]],Tableau__10.231.117.20_Eaton_ENT_SUPPLIER_MASTER[[SUPPLIER_NAME]:[HOME_PAGE]],2,FALSE)</f>
        <v>#N/A</v>
      </c>
      <c r="B369" s="17"/>
      <c r="C369" s="27"/>
      <c r="D369" s="27"/>
      <c r="E369" s="17"/>
      <c r="F369" s="17"/>
      <c r="G369" s="17"/>
      <c r="H369" s="17"/>
      <c r="I369" s="59"/>
      <c r="J369" s="59"/>
      <c r="K369" s="59"/>
    </row>
    <row r="370" spans="1:11" s="4" customFormat="1" ht="24.75" customHeight="1" x14ac:dyDescent="0.25">
      <c r="A370" s="26" t="e">
        <f>VLOOKUP(Tableau2[[#This Row],[Fournisseur]],Tableau__10.231.117.20_Eaton_ENT_SUPPLIER_MASTER[[SUPPLIER_NAME]:[HOME_PAGE]],2,FALSE)</f>
        <v>#N/A</v>
      </c>
      <c r="B370" s="17"/>
      <c r="C370" s="27"/>
      <c r="D370" s="27"/>
      <c r="E370" s="17"/>
      <c r="F370" s="17"/>
      <c r="G370" s="17"/>
      <c r="H370" s="17"/>
      <c r="I370" s="59"/>
      <c r="J370" s="59"/>
      <c r="K370" s="59"/>
    </row>
    <row r="371" spans="1:11" s="4" customFormat="1" ht="24.75" customHeight="1" x14ac:dyDescent="0.25">
      <c r="A371" s="26" t="e">
        <f>VLOOKUP(Tableau2[[#This Row],[Fournisseur]],Tableau__10.231.117.20_Eaton_ENT_SUPPLIER_MASTER[[SUPPLIER_NAME]:[HOME_PAGE]],2,FALSE)</f>
        <v>#N/A</v>
      </c>
      <c r="B371" s="17"/>
      <c r="C371" s="27"/>
      <c r="D371" s="27"/>
      <c r="E371" s="17"/>
      <c r="F371" s="17"/>
      <c r="G371" s="17"/>
      <c r="H371" s="17"/>
      <c r="I371" s="59"/>
      <c r="J371" s="59"/>
      <c r="K371" s="59"/>
    </row>
    <row r="372" spans="1:11" s="4" customFormat="1" ht="24.75" customHeight="1" x14ac:dyDescent="0.25">
      <c r="A372" s="26" t="e">
        <f>VLOOKUP(Tableau2[[#This Row],[Fournisseur]],Tableau__10.231.117.20_Eaton_ENT_SUPPLIER_MASTER[[SUPPLIER_NAME]:[HOME_PAGE]],2,FALSE)</f>
        <v>#N/A</v>
      </c>
      <c r="B372" s="17"/>
      <c r="C372" s="27"/>
      <c r="D372" s="27"/>
      <c r="E372" s="17"/>
      <c r="F372" s="17"/>
      <c r="G372" s="17"/>
      <c r="H372" s="17"/>
      <c r="I372" s="59"/>
      <c r="J372" s="59"/>
      <c r="K372" s="59"/>
    </row>
    <row r="373" spans="1:11" s="4" customFormat="1" ht="24.75" customHeight="1" x14ac:dyDescent="0.25">
      <c r="A373" s="26" t="e">
        <f>VLOOKUP(Tableau2[[#This Row],[Fournisseur]],Tableau__10.231.117.20_Eaton_ENT_SUPPLIER_MASTER[[SUPPLIER_NAME]:[HOME_PAGE]],2,FALSE)</f>
        <v>#N/A</v>
      </c>
      <c r="B373" s="17"/>
      <c r="C373" s="27"/>
      <c r="D373" s="27"/>
      <c r="E373" s="17"/>
      <c r="F373" s="17"/>
      <c r="G373" s="17"/>
      <c r="H373" s="17"/>
      <c r="I373" s="59"/>
      <c r="J373" s="59"/>
      <c r="K373" s="59"/>
    </row>
    <row r="374" spans="1:11" s="4" customFormat="1" ht="24.75" customHeight="1" x14ac:dyDescent="0.25">
      <c r="A374" s="26" t="e">
        <f>VLOOKUP(Tableau2[[#This Row],[Fournisseur]],Tableau__10.231.117.20_Eaton_ENT_SUPPLIER_MASTER[[SUPPLIER_NAME]:[HOME_PAGE]],2,FALSE)</f>
        <v>#N/A</v>
      </c>
      <c r="B374" s="17"/>
      <c r="C374" s="27"/>
      <c r="D374" s="27"/>
      <c r="E374" s="17"/>
      <c r="F374" s="17"/>
      <c r="G374" s="17"/>
      <c r="H374" s="17"/>
      <c r="I374" s="59"/>
      <c r="J374" s="59"/>
      <c r="K374" s="59"/>
    </row>
    <row r="375" spans="1:11" s="4" customFormat="1" ht="24.75" customHeight="1" x14ac:dyDescent="0.25">
      <c r="A375" s="26" t="e">
        <f>VLOOKUP(Tableau2[[#This Row],[Fournisseur]],Tableau__10.231.117.20_Eaton_ENT_SUPPLIER_MASTER[[SUPPLIER_NAME]:[HOME_PAGE]],2,FALSE)</f>
        <v>#N/A</v>
      </c>
      <c r="B375" s="17"/>
      <c r="C375" s="27"/>
      <c r="D375" s="27"/>
      <c r="E375" s="17"/>
      <c r="F375" s="17"/>
      <c r="G375" s="17"/>
      <c r="H375" s="17"/>
      <c r="I375" s="59"/>
      <c r="J375" s="59"/>
      <c r="K375" s="59"/>
    </row>
    <row r="376" spans="1:11" s="4" customFormat="1" ht="24.75" customHeight="1" x14ac:dyDescent="0.25">
      <c r="A376" s="26" t="e">
        <f>VLOOKUP(Tableau2[[#This Row],[Fournisseur]],Tableau__10.231.117.20_Eaton_ENT_SUPPLIER_MASTER[[SUPPLIER_NAME]:[HOME_PAGE]],2,FALSE)</f>
        <v>#N/A</v>
      </c>
      <c r="B376" s="17"/>
      <c r="C376" s="27"/>
      <c r="D376" s="27"/>
      <c r="E376" s="17"/>
      <c r="F376" s="17"/>
      <c r="G376" s="17"/>
      <c r="H376" s="17"/>
      <c r="I376" s="59"/>
      <c r="J376" s="59"/>
      <c r="K376" s="59"/>
    </row>
    <row r="377" spans="1:11" s="4" customFormat="1" ht="24.75" customHeight="1" x14ac:dyDescent="0.25">
      <c r="A377" s="26" t="e">
        <f>VLOOKUP(Tableau2[[#This Row],[Fournisseur]],Tableau__10.231.117.20_Eaton_ENT_SUPPLIER_MASTER[[SUPPLIER_NAME]:[HOME_PAGE]],2,FALSE)</f>
        <v>#N/A</v>
      </c>
      <c r="B377" s="17"/>
      <c r="C377" s="27"/>
      <c r="D377" s="27"/>
      <c r="E377" s="17"/>
      <c r="F377" s="17"/>
      <c r="G377" s="17"/>
      <c r="H377" s="17"/>
      <c r="I377" s="59"/>
      <c r="J377" s="59"/>
      <c r="K377" s="59"/>
    </row>
    <row r="378" spans="1:11" s="4" customFormat="1" ht="24.75" customHeight="1" x14ac:dyDescent="0.25">
      <c r="A378" s="26" t="e">
        <f>VLOOKUP(Tableau2[[#This Row],[Fournisseur]],Tableau__10.231.117.20_Eaton_ENT_SUPPLIER_MASTER[[SUPPLIER_NAME]:[HOME_PAGE]],2,FALSE)</f>
        <v>#N/A</v>
      </c>
      <c r="B378" s="17"/>
      <c r="C378" s="27"/>
      <c r="D378" s="27"/>
      <c r="E378" s="17"/>
      <c r="F378" s="17"/>
      <c r="G378" s="17"/>
      <c r="H378" s="17"/>
      <c r="I378" s="59"/>
      <c r="J378" s="59"/>
      <c r="K378" s="59"/>
    </row>
    <row r="379" spans="1:11" s="4" customFormat="1" ht="24.75" customHeight="1" x14ac:dyDescent="0.25">
      <c r="A379" s="26" t="e">
        <f>VLOOKUP(Tableau2[[#This Row],[Fournisseur]],Tableau__10.231.117.20_Eaton_ENT_SUPPLIER_MASTER[[SUPPLIER_NAME]:[HOME_PAGE]],2,FALSE)</f>
        <v>#N/A</v>
      </c>
      <c r="B379" s="17"/>
      <c r="C379" s="27"/>
      <c r="D379" s="27"/>
      <c r="E379" s="17"/>
      <c r="F379" s="17"/>
      <c r="G379" s="17"/>
      <c r="H379" s="17"/>
      <c r="I379" s="59"/>
      <c r="J379" s="59"/>
      <c r="K379" s="59"/>
    </row>
    <row r="380" spans="1:11" s="4" customFormat="1" ht="24.75" customHeight="1" x14ac:dyDescent="0.25">
      <c r="A380" s="26" t="e">
        <f>VLOOKUP(Tableau2[[#This Row],[Fournisseur]],Tableau__10.231.117.20_Eaton_ENT_SUPPLIER_MASTER[[SUPPLIER_NAME]:[HOME_PAGE]],2,FALSE)</f>
        <v>#N/A</v>
      </c>
      <c r="B380" s="17"/>
      <c r="C380" s="27"/>
      <c r="D380" s="27"/>
      <c r="E380" s="17"/>
      <c r="F380" s="17"/>
      <c r="G380" s="17"/>
      <c r="H380" s="17"/>
      <c r="I380" s="59"/>
      <c r="J380" s="59"/>
      <c r="K380" s="59"/>
    </row>
    <row r="381" spans="1:11" s="4" customFormat="1" ht="24.75" customHeight="1" x14ac:dyDescent="0.25">
      <c r="A381" s="26" t="e">
        <f>VLOOKUP(Tableau2[[#This Row],[Fournisseur]],Tableau__10.231.117.20_Eaton_ENT_SUPPLIER_MASTER[[SUPPLIER_NAME]:[HOME_PAGE]],2,FALSE)</f>
        <v>#N/A</v>
      </c>
      <c r="B381" s="17"/>
      <c r="C381" s="27"/>
      <c r="D381" s="27"/>
      <c r="E381" s="17"/>
      <c r="F381" s="17"/>
      <c r="G381" s="17"/>
      <c r="H381" s="17"/>
      <c r="I381" s="59"/>
      <c r="J381" s="59"/>
      <c r="K381" s="59"/>
    </row>
    <row r="382" spans="1:11" s="4" customFormat="1" ht="24.75" customHeight="1" x14ac:dyDescent="0.25">
      <c r="A382" s="26" t="e">
        <f>VLOOKUP(Tableau2[[#This Row],[Fournisseur]],Tableau__10.231.117.20_Eaton_ENT_SUPPLIER_MASTER[[SUPPLIER_NAME]:[HOME_PAGE]],2,FALSE)</f>
        <v>#N/A</v>
      </c>
      <c r="B382" s="17"/>
      <c r="C382" s="27"/>
      <c r="D382" s="27"/>
      <c r="E382" s="17"/>
      <c r="F382" s="17"/>
      <c r="G382" s="17"/>
      <c r="H382" s="17"/>
      <c r="I382" s="59"/>
      <c r="J382" s="59"/>
      <c r="K382" s="59"/>
    </row>
    <row r="383" spans="1:11" s="4" customFormat="1" ht="24.75" customHeight="1" x14ac:dyDescent="0.25">
      <c r="A383" s="26" t="e">
        <f>VLOOKUP(Tableau2[[#This Row],[Fournisseur]],Tableau__10.231.117.20_Eaton_ENT_SUPPLIER_MASTER[[SUPPLIER_NAME]:[HOME_PAGE]],2,FALSE)</f>
        <v>#N/A</v>
      </c>
      <c r="B383" s="17"/>
      <c r="C383" s="27"/>
      <c r="D383" s="27"/>
      <c r="E383" s="17"/>
      <c r="F383" s="17"/>
      <c r="G383" s="17"/>
      <c r="H383" s="17"/>
      <c r="I383" s="59"/>
      <c r="J383" s="59"/>
      <c r="K383" s="59"/>
    </row>
    <row r="384" spans="1:11" s="4" customFormat="1" ht="24.75" customHeight="1" x14ac:dyDescent="0.25">
      <c r="A384" s="26" t="e">
        <f>VLOOKUP(Tableau2[[#This Row],[Fournisseur]],Tableau__10.231.117.20_Eaton_ENT_SUPPLIER_MASTER[[SUPPLIER_NAME]:[HOME_PAGE]],2,FALSE)</f>
        <v>#N/A</v>
      </c>
      <c r="B384" s="17"/>
      <c r="C384" s="27"/>
      <c r="D384" s="27"/>
      <c r="E384" s="17"/>
      <c r="F384" s="17"/>
      <c r="G384" s="17"/>
      <c r="H384" s="17"/>
      <c r="I384" s="59"/>
      <c r="J384" s="59"/>
      <c r="K384" s="59"/>
    </row>
    <row r="385" spans="1:11" s="4" customFormat="1" ht="24.75" customHeight="1" x14ac:dyDescent="0.25">
      <c r="A385" s="26" t="e">
        <f>VLOOKUP(Tableau2[[#This Row],[Fournisseur]],Tableau__10.231.117.20_Eaton_ENT_SUPPLIER_MASTER[[SUPPLIER_NAME]:[HOME_PAGE]],2,FALSE)</f>
        <v>#N/A</v>
      </c>
      <c r="B385" s="17"/>
      <c r="C385" s="27"/>
      <c r="D385" s="27"/>
      <c r="E385" s="17"/>
      <c r="F385" s="17"/>
      <c r="G385" s="17"/>
      <c r="H385" s="17"/>
      <c r="I385" s="59"/>
      <c r="J385" s="59"/>
      <c r="K385" s="59"/>
    </row>
    <row r="386" spans="1:11" s="4" customFormat="1" ht="24.75" customHeight="1" x14ac:dyDescent="0.25">
      <c r="A386" s="26" t="e">
        <f>VLOOKUP(Tableau2[[#This Row],[Fournisseur]],Tableau__10.231.117.20_Eaton_ENT_SUPPLIER_MASTER[[SUPPLIER_NAME]:[HOME_PAGE]],2,FALSE)</f>
        <v>#N/A</v>
      </c>
      <c r="B386" s="17"/>
      <c r="C386" s="17"/>
      <c r="D386" s="27"/>
      <c r="E386" s="17"/>
      <c r="F386" s="17"/>
      <c r="G386" s="17"/>
      <c r="H386" s="17"/>
      <c r="I386" s="59"/>
      <c r="J386" s="59"/>
      <c r="K386" s="59"/>
    </row>
    <row r="387" spans="1:11" s="4" customFormat="1" ht="24.75" customHeight="1" x14ac:dyDescent="0.25">
      <c r="A387" s="26" t="e">
        <f>VLOOKUP(Tableau2[[#This Row],[Fournisseur]],Tableau__10.231.117.20_Eaton_ENT_SUPPLIER_MASTER[[SUPPLIER_NAME]:[HOME_PAGE]],2,FALSE)</f>
        <v>#N/A</v>
      </c>
      <c r="B387" s="17"/>
      <c r="C387" s="17"/>
      <c r="D387" s="17"/>
      <c r="E387" s="17"/>
      <c r="F387" s="17"/>
      <c r="G387" s="17"/>
      <c r="H387" s="17"/>
      <c r="I387" s="59"/>
      <c r="J387" s="59"/>
      <c r="K387" s="59"/>
    </row>
    <row r="388" spans="1:11" s="4" customFormat="1" ht="24.75" customHeight="1" x14ac:dyDescent="0.25">
      <c r="A388" s="26" t="e">
        <f>VLOOKUP(Tableau2[[#This Row],[Fournisseur]],Tableau__10.231.117.20_Eaton_ENT_SUPPLIER_MASTER[[SUPPLIER_NAME]:[HOME_PAGE]],2,FALSE)</f>
        <v>#N/A</v>
      </c>
      <c r="B388" s="17"/>
      <c r="C388" s="17"/>
      <c r="D388" s="17"/>
      <c r="E388" s="17"/>
      <c r="F388" s="17"/>
      <c r="G388" s="17"/>
      <c r="H388" s="17"/>
      <c r="I388" s="59"/>
      <c r="J388" s="59"/>
      <c r="K388" s="59"/>
    </row>
    <row r="389" spans="1:11" s="4" customFormat="1" ht="24.75" customHeight="1" x14ac:dyDescent="0.25">
      <c r="A389" s="26" t="e">
        <f>VLOOKUP(Tableau2[[#This Row],[Fournisseur]],Tableau__10.231.117.20_Eaton_ENT_SUPPLIER_MASTER[[SUPPLIER_NAME]:[HOME_PAGE]],2,FALSE)</f>
        <v>#N/A</v>
      </c>
      <c r="B389" s="17"/>
      <c r="C389" s="17"/>
      <c r="D389" s="17"/>
      <c r="E389" s="17"/>
      <c r="F389" s="17"/>
      <c r="G389" s="17"/>
      <c r="H389" s="17"/>
      <c r="I389" s="59"/>
      <c r="J389" s="59"/>
      <c r="K389" s="59"/>
    </row>
    <row r="390" spans="1:11" s="4" customFormat="1" ht="24.75" customHeight="1" x14ac:dyDescent="0.25">
      <c r="A390" s="26" t="e">
        <f>VLOOKUP(Tableau2[[#This Row],[Fournisseur]],Tableau__10.231.117.20_Eaton_ENT_SUPPLIER_MASTER[[SUPPLIER_NAME]:[HOME_PAGE]],2,FALSE)</f>
        <v>#N/A</v>
      </c>
      <c r="B390" s="17"/>
      <c r="C390" s="17"/>
      <c r="D390" s="17"/>
      <c r="E390" s="17"/>
      <c r="F390" s="17"/>
      <c r="G390" s="17"/>
      <c r="H390" s="17"/>
      <c r="I390" s="59"/>
      <c r="J390" s="59"/>
      <c r="K390" s="59"/>
    </row>
    <row r="391" spans="1:11" s="4" customFormat="1" ht="24.75" customHeight="1" x14ac:dyDescent="0.25">
      <c r="A391" s="26" t="e">
        <f>VLOOKUP(Tableau2[[#This Row],[Fournisseur]],Tableau__10.231.117.20_Eaton_ENT_SUPPLIER_MASTER[[SUPPLIER_NAME]:[HOME_PAGE]],2,FALSE)</f>
        <v>#N/A</v>
      </c>
      <c r="B391" s="17"/>
      <c r="C391" s="17"/>
      <c r="D391" s="17"/>
      <c r="E391" s="17"/>
      <c r="F391" s="17"/>
      <c r="G391" s="17"/>
      <c r="H391" s="17"/>
      <c r="I391" s="59"/>
      <c r="J391" s="59"/>
      <c r="K391" s="59"/>
    </row>
    <row r="392" spans="1:11" s="4" customFormat="1" ht="24.75" customHeight="1" x14ac:dyDescent="0.25">
      <c r="A392" s="26" t="e">
        <f>VLOOKUP(Tableau2[[#This Row],[Fournisseur]],Tableau__10.231.117.20_Eaton_ENT_SUPPLIER_MASTER[[SUPPLIER_NAME]:[HOME_PAGE]],2,FALSE)</f>
        <v>#N/A</v>
      </c>
      <c r="B392" s="17"/>
      <c r="C392" s="17"/>
      <c r="D392" s="17"/>
      <c r="E392" s="17"/>
      <c r="F392" s="17"/>
      <c r="G392" s="17"/>
      <c r="H392" s="17"/>
      <c r="I392" s="59"/>
      <c r="J392" s="59"/>
      <c r="K392" s="59"/>
    </row>
    <row r="393" spans="1:11" s="4" customFormat="1" ht="24.75" customHeight="1" x14ac:dyDescent="0.25">
      <c r="A393" s="26" t="e">
        <f>VLOOKUP(Tableau2[[#This Row],[Fournisseur]],Tableau__10.231.117.20_Eaton_ENT_SUPPLIER_MASTER[[SUPPLIER_NAME]:[HOME_PAGE]],2,FALSE)</f>
        <v>#N/A</v>
      </c>
      <c r="B393" s="17"/>
      <c r="C393" s="17"/>
      <c r="D393" s="17"/>
      <c r="E393" s="17"/>
      <c r="F393" s="17"/>
      <c r="G393" s="17"/>
      <c r="H393" s="17"/>
      <c r="I393" s="59"/>
      <c r="J393" s="59"/>
      <c r="K393" s="59"/>
    </row>
    <row r="394" spans="1:11" s="4" customFormat="1" ht="24.75" customHeight="1" x14ac:dyDescent="0.25">
      <c r="A394" s="26" t="e">
        <f>VLOOKUP(Tableau2[[#This Row],[Fournisseur]],Tableau__10.231.117.20_Eaton_ENT_SUPPLIER_MASTER[[SUPPLIER_NAME]:[HOME_PAGE]],2,FALSE)</f>
        <v>#N/A</v>
      </c>
      <c r="B394" s="17"/>
      <c r="C394" s="17"/>
      <c r="D394" s="17"/>
      <c r="E394" s="17"/>
      <c r="F394" s="17"/>
      <c r="G394" s="17"/>
      <c r="H394" s="17"/>
      <c r="I394" s="59"/>
      <c r="J394" s="59"/>
      <c r="K394" s="59"/>
    </row>
    <row r="395" spans="1:11" s="4" customFormat="1" ht="24.75" customHeight="1" x14ac:dyDescent="0.25">
      <c r="A395" s="26" t="e">
        <f>VLOOKUP(Tableau2[[#This Row],[Fournisseur]],Tableau__10.231.117.20_Eaton_ENT_SUPPLIER_MASTER[[SUPPLIER_NAME]:[HOME_PAGE]],2,FALSE)</f>
        <v>#N/A</v>
      </c>
      <c r="B395" s="17"/>
      <c r="C395" s="17"/>
      <c r="D395" s="17"/>
      <c r="E395" s="17"/>
      <c r="F395" s="17"/>
      <c r="G395" s="17"/>
      <c r="H395" s="17"/>
      <c r="I395" s="59"/>
      <c r="J395" s="59"/>
      <c r="K395" s="59"/>
    </row>
    <row r="396" spans="1:11" s="4" customFormat="1" ht="24.75" customHeight="1" x14ac:dyDescent="0.25">
      <c r="A396" s="26" t="e">
        <f>VLOOKUP(Tableau2[[#This Row],[Fournisseur]],Tableau__10.231.117.20_Eaton_ENT_SUPPLIER_MASTER[[SUPPLIER_NAME]:[HOME_PAGE]],2,FALSE)</f>
        <v>#N/A</v>
      </c>
      <c r="B396" s="17"/>
      <c r="C396" s="17"/>
      <c r="D396" s="17"/>
      <c r="E396" s="17"/>
      <c r="F396" s="17"/>
      <c r="G396" s="17"/>
      <c r="H396" s="17"/>
      <c r="I396" s="59"/>
      <c r="J396" s="59"/>
      <c r="K396" s="59"/>
    </row>
    <row r="397" spans="1:11" s="4" customFormat="1" ht="24.75" customHeight="1" x14ac:dyDescent="0.25">
      <c r="A397" s="26" t="e">
        <f>VLOOKUP(Tableau2[[#This Row],[Fournisseur]],Tableau__10.231.117.20_Eaton_ENT_SUPPLIER_MASTER[[SUPPLIER_NAME]:[HOME_PAGE]],2,FALSE)</f>
        <v>#N/A</v>
      </c>
      <c r="B397" s="17"/>
      <c r="C397" s="17"/>
      <c r="D397" s="17"/>
      <c r="E397" s="17"/>
      <c r="F397" s="17"/>
      <c r="G397" s="17"/>
      <c r="H397" s="17"/>
      <c r="I397" s="59"/>
      <c r="J397" s="59"/>
      <c r="K397" s="59"/>
    </row>
    <row r="398" spans="1:11" s="4" customFormat="1" ht="24.75" customHeight="1" x14ac:dyDescent="0.25">
      <c r="A398" s="26" t="e">
        <f>VLOOKUP(Tableau2[[#This Row],[Fournisseur]],Tableau__10.231.117.20_Eaton_ENT_SUPPLIER_MASTER[[SUPPLIER_NAME]:[HOME_PAGE]],2,FALSE)</f>
        <v>#N/A</v>
      </c>
      <c r="B398" s="17"/>
      <c r="C398" s="17"/>
      <c r="D398" s="17"/>
      <c r="E398" s="17"/>
      <c r="F398" s="17"/>
      <c r="G398" s="17"/>
      <c r="H398" s="17"/>
      <c r="I398" s="59"/>
      <c r="J398" s="59"/>
      <c r="K398" s="59"/>
    </row>
    <row r="399" spans="1:11" s="4" customFormat="1" ht="24.75" customHeight="1" x14ac:dyDescent="0.25">
      <c r="A399" s="26" t="e">
        <f>VLOOKUP(Tableau2[[#This Row],[Fournisseur]],Tableau__10.231.117.20_Eaton_ENT_SUPPLIER_MASTER[[SUPPLIER_NAME]:[HOME_PAGE]],2,FALSE)</f>
        <v>#N/A</v>
      </c>
      <c r="B399" s="17"/>
      <c r="C399" s="17"/>
      <c r="D399" s="17"/>
      <c r="E399" s="17"/>
      <c r="F399" s="17"/>
      <c r="G399" s="17"/>
      <c r="H399" s="17"/>
      <c r="I399" s="59"/>
      <c r="J399" s="59"/>
      <c r="K399" s="59"/>
    </row>
    <row r="400" spans="1:11" s="4" customFormat="1" ht="24.75" customHeight="1" x14ac:dyDescent="0.25">
      <c r="A400" s="26" t="e">
        <f>VLOOKUP(Tableau2[[#This Row],[Fournisseur]],Tableau__10.231.117.20_Eaton_ENT_SUPPLIER_MASTER[[SUPPLIER_NAME]:[HOME_PAGE]],2,FALSE)</f>
        <v>#N/A</v>
      </c>
      <c r="B400" s="17"/>
      <c r="C400" s="17"/>
      <c r="D400" s="17"/>
      <c r="E400" s="17"/>
      <c r="F400" s="17"/>
      <c r="G400" s="17"/>
      <c r="H400" s="17"/>
      <c r="I400" s="59"/>
      <c r="J400" s="59"/>
      <c r="K400" s="59"/>
    </row>
    <row r="401" spans="1:37" s="4" customFormat="1" ht="24.75" customHeight="1" x14ac:dyDescent="0.25">
      <c r="A401" s="26" t="e">
        <f>VLOOKUP(Tableau2[[#This Row],[Fournisseur]],Tableau__10.231.117.20_Eaton_ENT_SUPPLIER_MASTER[[SUPPLIER_NAME]:[HOME_PAGE]],2,FALSE)</f>
        <v>#N/A</v>
      </c>
      <c r="B401" s="17"/>
      <c r="C401" s="17"/>
      <c r="D401" s="17"/>
      <c r="E401" s="17"/>
      <c r="F401" s="17"/>
      <c r="G401" s="17"/>
      <c r="H401" s="17"/>
      <c r="I401" s="59"/>
      <c r="J401" s="59"/>
      <c r="K401" s="59"/>
    </row>
    <row r="402" spans="1:37" s="4" customFormat="1" ht="24.75" customHeight="1" x14ac:dyDescent="0.25">
      <c r="A402" s="26" t="e">
        <f>VLOOKUP(Tableau2[[#This Row],[Fournisseur]],Tableau__10.231.117.20_Eaton_ENT_SUPPLIER_MASTER[[SUPPLIER_NAME]:[HOME_PAGE]],2,FALSE)</f>
        <v>#N/A</v>
      </c>
      <c r="B402" s="17"/>
      <c r="C402" s="17"/>
      <c r="D402" s="17"/>
      <c r="E402" s="17"/>
      <c r="F402" s="17"/>
      <c r="G402" s="17"/>
      <c r="H402" s="17"/>
      <c r="I402" s="59"/>
      <c r="J402" s="59"/>
      <c r="K402" s="59"/>
    </row>
    <row r="403" spans="1:37" s="4" customFormat="1" ht="24.75" customHeight="1" x14ac:dyDescent="0.25">
      <c r="A403" s="26" t="e">
        <f>VLOOKUP(Tableau2[[#This Row],[Fournisseur]],Tableau__10.231.117.20_Eaton_ENT_SUPPLIER_MASTER[[SUPPLIER_NAME]:[HOME_PAGE]],2,FALSE)</f>
        <v>#N/A</v>
      </c>
      <c r="B403" s="17"/>
      <c r="C403" s="17"/>
      <c r="D403" s="17"/>
      <c r="E403" s="17"/>
      <c r="F403" s="17"/>
      <c r="G403" s="17"/>
      <c r="H403" s="17"/>
      <c r="I403" s="59"/>
      <c r="J403" s="59"/>
      <c r="K403" s="59"/>
    </row>
    <row r="404" spans="1:37" s="4" customFormat="1" ht="24.75" customHeight="1" x14ac:dyDescent="0.25">
      <c r="A404" s="26" t="e">
        <f>VLOOKUP(Tableau2[[#This Row],[Fournisseur]],Tableau__10.231.117.20_Eaton_ENT_SUPPLIER_MASTER[[SUPPLIER_NAME]:[HOME_PAGE]],2,FALSE)</f>
        <v>#N/A</v>
      </c>
      <c r="B404" s="17"/>
      <c r="C404" s="17"/>
      <c r="D404" s="17"/>
      <c r="E404" s="17"/>
      <c r="F404" s="17"/>
      <c r="G404" s="17"/>
      <c r="H404" s="17"/>
      <c r="I404" s="59"/>
      <c r="J404" s="59"/>
      <c r="K404" s="59"/>
    </row>
    <row r="405" spans="1:37" s="4" customFormat="1" ht="24.75" customHeight="1" x14ac:dyDescent="0.25">
      <c r="A405" s="26" t="e">
        <f>VLOOKUP(Tableau2[[#This Row],[Fournisseur]],Tableau__10.231.117.20_Eaton_ENT_SUPPLIER_MASTER[[SUPPLIER_NAME]:[HOME_PAGE]],2,FALSE)</f>
        <v>#N/A</v>
      </c>
      <c r="B405" s="17"/>
      <c r="C405" s="17"/>
      <c r="D405" s="17"/>
      <c r="E405" s="17"/>
      <c r="F405" s="17"/>
      <c r="G405" s="17"/>
      <c r="H405" s="17"/>
      <c r="I405" s="59"/>
      <c r="J405" s="59"/>
      <c r="K405" s="59"/>
    </row>
    <row r="406" spans="1:37" s="4" customFormat="1" ht="24.75" customHeight="1" x14ac:dyDescent="0.25">
      <c r="A406" s="26" t="e">
        <f>VLOOKUP(Tableau2[[#This Row],[Fournisseur]],Tableau__10.231.117.20_Eaton_ENT_SUPPLIER_MASTER[[SUPPLIER_NAME]:[HOME_PAGE]],2,FALSE)</f>
        <v>#N/A</v>
      </c>
      <c r="B406" s="17"/>
      <c r="C406" s="17"/>
      <c r="D406" s="17"/>
      <c r="E406" s="17"/>
      <c r="F406" s="17"/>
      <c r="G406" s="17"/>
      <c r="H406" s="17"/>
      <c r="I406" s="59"/>
      <c r="J406" s="59"/>
      <c r="K406" s="59"/>
    </row>
    <row r="407" spans="1:37" s="4" customFormat="1" ht="31.5" customHeight="1" x14ac:dyDescent="0.25">
      <c r="A407" s="26" t="e">
        <f>VLOOKUP(Tableau2[[#This Row],[Fournisseur]],Tableau__10.231.117.20_Eaton_ENT_SUPPLIER_MASTER[[SUPPLIER_NAME]:[HOME_PAGE]],2,FALSE)</f>
        <v>#N/A</v>
      </c>
      <c r="B407" s="17"/>
      <c r="C407" s="17"/>
      <c r="D407" s="17"/>
      <c r="E407" s="17"/>
      <c r="F407" s="17"/>
      <c r="G407" s="17"/>
      <c r="H407" s="17"/>
      <c r="I407" s="59"/>
      <c r="J407" s="59"/>
      <c r="K407" s="59"/>
    </row>
    <row r="408" spans="1:37" s="4" customFormat="1" ht="31.5" customHeight="1" x14ac:dyDescent="0.25">
      <c r="A408" s="26" t="e">
        <f>VLOOKUP(Tableau2[[#This Row],[Fournisseur]],Tableau__10.231.117.20_Eaton_ENT_SUPPLIER_MASTER[[SUPPLIER_NAME]:[HOME_PAGE]],2,FALSE)</f>
        <v>#N/A</v>
      </c>
      <c r="B408" s="17"/>
      <c r="C408" s="17"/>
      <c r="D408" s="17"/>
      <c r="E408" s="17"/>
      <c r="F408" s="17"/>
      <c r="G408" s="17"/>
      <c r="H408" s="17"/>
      <c r="I408" s="59"/>
      <c r="J408" s="59"/>
      <c r="K408" s="59"/>
      <c r="L408" s="5"/>
      <c r="M408" s="5"/>
      <c r="N408" s="5"/>
      <c r="O408" s="5"/>
      <c r="P408" s="5"/>
      <c r="Q408" s="5"/>
      <c r="R408" s="5"/>
      <c r="S408" s="5"/>
      <c r="T408" s="5"/>
      <c r="U408" s="5"/>
      <c r="V408" s="5"/>
      <c r="W408" s="5"/>
      <c r="X408" s="5"/>
      <c r="Y408" s="5"/>
      <c r="Z408" s="5"/>
      <c r="AA408" s="5"/>
      <c r="AB408" s="5"/>
      <c r="AC408" s="5"/>
      <c r="AD408" s="5"/>
      <c r="AE408" s="5"/>
      <c r="AF408" s="5"/>
      <c r="AG408" s="5"/>
      <c r="AH408" s="5"/>
      <c r="AI408" s="5"/>
      <c r="AJ408" s="5"/>
      <c r="AK408" s="5"/>
    </row>
    <row r="409" spans="1:37" s="4" customFormat="1" ht="31.5" customHeight="1" x14ac:dyDescent="0.25">
      <c r="A409" s="26" t="e">
        <f>VLOOKUP(Tableau2[[#This Row],[Fournisseur]],Tableau__10.231.117.20_Eaton_ENT_SUPPLIER_MASTER[[SUPPLIER_NAME]:[HOME_PAGE]],2,FALSE)</f>
        <v>#N/A</v>
      </c>
      <c r="B409" s="17"/>
      <c r="C409" s="17"/>
      <c r="D409" s="17"/>
      <c r="E409" s="17"/>
      <c r="F409" s="17"/>
      <c r="G409" s="17"/>
      <c r="H409" s="17"/>
      <c r="I409" s="59"/>
      <c r="J409" s="59"/>
      <c r="K409" s="59"/>
      <c r="L409" s="5"/>
      <c r="M409" s="5"/>
      <c r="N409" s="5"/>
      <c r="O409" s="5"/>
      <c r="P409" s="5"/>
      <c r="Q409" s="5"/>
      <c r="R409" s="5"/>
      <c r="S409" s="5"/>
      <c r="T409" s="5"/>
      <c r="U409" s="5"/>
      <c r="V409" s="5"/>
      <c r="W409" s="5"/>
      <c r="X409" s="5"/>
      <c r="Y409" s="5"/>
      <c r="Z409" s="5"/>
      <c r="AA409" s="5"/>
      <c r="AB409" s="5"/>
      <c r="AC409" s="5"/>
      <c r="AD409" s="5"/>
      <c r="AE409" s="5"/>
      <c r="AF409" s="5"/>
      <c r="AG409" s="5"/>
      <c r="AH409" s="5"/>
      <c r="AI409" s="5"/>
      <c r="AJ409" s="5"/>
      <c r="AK409" s="5"/>
    </row>
    <row r="410" spans="1:37" s="4" customFormat="1" ht="31.5" customHeight="1" x14ac:dyDescent="0.25">
      <c r="A410" s="26" t="e">
        <f>VLOOKUP(Tableau2[[#This Row],[Fournisseur]],Tableau__10.231.117.20_Eaton_ENT_SUPPLIER_MASTER[[SUPPLIER_NAME]:[HOME_PAGE]],2,FALSE)</f>
        <v>#N/A</v>
      </c>
      <c r="B410" s="17"/>
      <c r="C410" s="17"/>
      <c r="D410" s="17"/>
      <c r="E410" s="17"/>
      <c r="F410" s="17"/>
      <c r="G410" s="17"/>
      <c r="H410" s="17"/>
      <c r="I410" s="59"/>
      <c r="J410" s="59"/>
      <c r="K410" s="59"/>
      <c r="L410" s="1"/>
      <c r="M410" s="1"/>
      <c r="N410" s="1"/>
      <c r="O410" s="1"/>
      <c r="P410" s="1"/>
      <c r="Q410" s="1"/>
      <c r="R410" s="1"/>
      <c r="S410" s="1"/>
      <c r="T410" s="1"/>
      <c r="U410" s="1"/>
      <c r="V410" s="1"/>
      <c r="W410" s="1"/>
      <c r="X410" s="1"/>
      <c r="Y410" s="1"/>
      <c r="Z410" s="1"/>
      <c r="AA410" s="1"/>
      <c r="AB410" s="1"/>
      <c r="AC410" s="1"/>
      <c r="AD410" s="1"/>
      <c r="AE410" s="1"/>
      <c r="AF410" s="1"/>
      <c r="AG410" s="1"/>
      <c r="AH410" s="1"/>
      <c r="AI410" s="1"/>
      <c r="AJ410" s="1"/>
      <c r="AK410" s="1"/>
    </row>
    <row r="411" spans="1:37" s="4" customFormat="1" ht="31.5" customHeight="1" x14ac:dyDescent="0.25">
      <c r="A411" s="26" t="e">
        <f>VLOOKUP(Tableau2[[#This Row],[Fournisseur]],Tableau__10.231.117.20_Eaton_ENT_SUPPLIER_MASTER[[SUPPLIER_NAME]:[HOME_PAGE]],2,FALSE)</f>
        <v>#N/A</v>
      </c>
      <c r="B411" s="17"/>
      <c r="C411" s="17"/>
      <c r="D411" s="17"/>
      <c r="E411" s="17"/>
      <c r="F411" s="17"/>
      <c r="G411" s="17"/>
      <c r="H411" s="17"/>
      <c r="I411" s="59"/>
      <c r="J411" s="59"/>
      <c r="K411" s="59"/>
      <c r="L411" s="1"/>
      <c r="M411" s="1"/>
      <c r="N411" s="1"/>
      <c r="O411" s="1"/>
      <c r="P411" s="1"/>
      <c r="Q411" s="1"/>
      <c r="R411" s="1"/>
      <c r="S411" s="1"/>
      <c r="T411" s="1"/>
      <c r="U411" s="1"/>
      <c r="V411" s="1"/>
      <c r="W411" s="1"/>
      <c r="X411" s="1"/>
      <c r="Y411" s="1"/>
      <c r="Z411" s="1"/>
      <c r="AA411" s="1"/>
      <c r="AB411" s="1"/>
      <c r="AC411" s="1"/>
      <c r="AD411" s="1"/>
      <c r="AE411" s="1"/>
      <c r="AF411" s="1"/>
      <c r="AG411" s="1"/>
      <c r="AH411" s="1"/>
      <c r="AI411" s="1"/>
      <c r="AJ411" s="1"/>
      <c r="AK411" s="1"/>
    </row>
    <row r="412" spans="1:37" s="4" customFormat="1" ht="31.5" customHeight="1" x14ac:dyDescent="0.25">
      <c r="A412" s="26" t="e">
        <f>VLOOKUP(Tableau2[[#This Row],[Fournisseur]],Tableau__10.231.117.20_Eaton_ENT_SUPPLIER_MASTER[[SUPPLIER_NAME]:[HOME_PAGE]],2,FALSE)</f>
        <v>#N/A</v>
      </c>
      <c r="B412" s="17"/>
      <c r="C412" s="17"/>
      <c r="D412" s="17"/>
      <c r="E412" s="17"/>
      <c r="F412" s="17"/>
      <c r="G412" s="17"/>
      <c r="H412" s="17"/>
      <c r="I412" s="59"/>
      <c r="J412" s="59"/>
      <c r="K412" s="59"/>
      <c r="L412" s="1"/>
      <c r="M412" s="1"/>
      <c r="N412" s="1"/>
      <c r="O412" s="1"/>
      <c r="P412" s="1"/>
      <c r="Q412" s="1"/>
      <c r="R412" s="1"/>
      <c r="S412" s="1"/>
      <c r="T412" s="1"/>
      <c r="U412" s="1"/>
      <c r="V412" s="1"/>
      <c r="W412" s="1"/>
      <c r="X412" s="1"/>
      <c r="Y412" s="1"/>
      <c r="Z412" s="1"/>
      <c r="AA412" s="1"/>
      <c r="AB412" s="1"/>
      <c r="AC412" s="1"/>
      <c r="AD412" s="1"/>
      <c r="AE412" s="1"/>
      <c r="AF412" s="1"/>
      <c r="AG412" s="1"/>
      <c r="AH412" s="1"/>
      <c r="AI412" s="1"/>
      <c r="AJ412" s="1"/>
      <c r="AK412" s="1"/>
    </row>
    <row r="413" spans="1:37" s="4" customFormat="1" ht="31.5" customHeight="1" x14ac:dyDescent="0.25">
      <c r="A413" s="26" t="e">
        <f>VLOOKUP(Tableau2[[#This Row],[Fournisseur]],Tableau__10.231.117.20_Eaton_ENT_SUPPLIER_MASTER[[SUPPLIER_NAME]:[HOME_PAGE]],2,FALSE)</f>
        <v>#N/A</v>
      </c>
      <c r="B413" s="17"/>
      <c r="C413" s="17"/>
      <c r="D413" s="17"/>
      <c r="E413" s="17"/>
      <c r="F413" s="17"/>
      <c r="G413" s="17"/>
      <c r="H413" s="17"/>
      <c r="I413" s="59"/>
      <c r="J413" s="59"/>
      <c r="K413" s="59"/>
      <c r="L413" s="1"/>
      <c r="M413" s="1"/>
      <c r="N413" s="1"/>
      <c r="O413" s="1"/>
      <c r="P413" s="1"/>
      <c r="Q413" s="1"/>
      <c r="R413" s="1"/>
      <c r="S413" s="1"/>
      <c r="T413" s="1"/>
      <c r="U413" s="1"/>
      <c r="V413" s="1"/>
      <c r="W413" s="1"/>
      <c r="X413" s="1"/>
      <c r="Y413" s="1"/>
      <c r="Z413" s="1"/>
      <c r="AA413" s="1"/>
      <c r="AB413" s="1"/>
      <c r="AC413" s="1"/>
      <c r="AD413" s="1"/>
      <c r="AE413" s="1"/>
      <c r="AF413" s="1"/>
      <c r="AG413" s="1"/>
      <c r="AH413" s="1"/>
      <c r="AI413" s="1"/>
      <c r="AJ413" s="1"/>
      <c r="AK413" s="1"/>
    </row>
    <row r="414" spans="1:37" s="4" customFormat="1" ht="31.5" customHeight="1" x14ac:dyDescent="0.25">
      <c r="A414" s="26" t="e">
        <f>VLOOKUP(Tableau2[[#This Row],[Fournisseur]],Tableau__10.231.117.20_Eaton_ENT_SUPPLIER_MASTER[[SUPPLIER_NAME]:[HOME_PAGE]],2,FALSE)</f>
        <v>#N/A</v>
      </c>
      <c r="B414" s="17"/>
      <c r="C414" s="17"/>
      <c r="D414" s="17"/>
      <c r="E414" s="17"/>
      <c r="F414" s="17"/>
      <c r="G414" s="17"/>
      <c r="H414" s="17"/>
      <c r="I414" s="59"/>
      <c r="J414" s="59"/>
      <c r="K414" s="59"/>
      <c r="L414" s="1"/>
      <c r="M414" s="1"/>
      <c r="N414" s="1"/>
      <c r="O414" s="1"/>
      <c r="P414" s="1"/>
      <c r="Q414" s="1"/>
      <c r="R414" s="1"/>
      <c r="S414" s="1"/>
      <c r="T414" s="1"/>
      <c r="U414" s="1"/>
      <c r="V414" s="1"/>
      <c r="W414" s="1"/>
      <c r="X414" s="1"/>
      <c r="Y414" s="1"/>
      <c r="Z414" s="1"/>
      <c r="AA414" s="1"/>
      <c r="AB414" s="1"/>
      <c r="AC414" s="1"/>
      <c r="AD414" s="1"/>
      <c r="AE414" s="1"/>
      <c r="AF414" s="1"/>
      <c r="AG414" s="1"/>
      <c r="AH414" s="1"/>
      <c r="AI414" s="1"/>
      <c r="AJ414" s="1"/>
      <c r="AK414" s="1"/>
    </row>
    <row r="415" spans="1:37" s="4" customFormat="1" ht="31.5" customHeight="1" x14ac:dyDescent="0.25">
      <c r="A415" s="26" t="e">
        <f>VLOOKUP(Tableau2[[#This Row],[Fournisseur]],Tableau__10.231.117.20_Eaton_ENT_SUPPLIER_MASTER[[SUPPLIER_NAME]:[HOME_PAGE]],2,FALSE)</f>
        <v>#N/A</v>
      </c>
      <c r="B415" s="17"/>
      <c r="C415" s="17"/>
      <c r="D415" s="17"/>
      <c r="E415" s="17"/>
      <c r="F415" s="17"/>
      <c r="G415" s="17"/>
      <c r="H415" s="17"/>
      <c r="I415" s="59"/>
      <c r="J415" s="59"/>
      <c r="K415" s="59"/>
      <c r="L415" s="1"/>
      <c r="M415" s="1"/>
      <c r="N415" s="1"/>
      <c r="O415" s="1"/>
      <c r="P415" s="1"/>
      <c r="Q415" s="1"/>
      <c r="R415" s="1"/>
      <c r="S415" s="1"/>
      <c r="T415" s="1"/>
      <c r="U415" s="1"/>
      <c r="V415" s="1"/>
      <c r="W415" s="1"/>
      <c r="X415" s="1"/>
      <c r="Y415" s="1"/>
      <c r="Z415" s="1"/>
      <c r="AA415" s="1"/>
      <c r="AB415" s="1"/>
      <c r="AC415" s="1"/>
      <c r="AD415" s="1"/>
      <c r="AE415" s="1"/>
      <c r="AF415" s="1"/>
      <c r="AG415" s="1"/>
      <c r="AH415" s="1"/>
      <c r="AI415" s="1"/>
      <c r="AJ415" s="1"/>
      <c r="AK415" s="1"/>
    </row>
    <row r="416" spans="1:37" s="4" customFormat="1" ht="31.5" customHeight="1" x14ac:dyDescent="0.25">
      <c r="A416" s="26" t="e">
        <f>VLOOKUP(Tableau2[[#This Row],[Fournisseur]],Tableau__10.231.117.20_Eaton_ENT_SUPPLIER_MASTER[[SUPPLIER_NAME]:[HOME_PAGE]],2,FALSE)</f>
        <v>#N/A</v>
      </c>
      <c r="B416" s="17"/>
      <c r="C416" s="17"/>
      <c r="D416" s="17"/>
      <c r="E416" s="17"/>
      <c r="F416" s="17"/>
      <c r="G416" s="17"/>
      <c r="H416" s="17"/>
      <c r="I416" s="59"/>
      <c r="J416" s="59"/>
      <c r="K416" s="59"/>
      <c r="L416" s="1"/>
      <c r="M416" s="1"/>
      <c r="N416" s="1"/>
      <c r="O416" s="1"/>
      <c r="P416" s="1"/>
      <c r="Q416" s="1"/>
      <c r="R416" s="1"/>
      <c r="S416" s="1"/>
      <c r="T416" s="1"/>
      <c r="U416" s="1"/>
      <c r="V416" s="1"/>
      <c r="W416" s="1"/>
      <c r="X416" s="1"/>
      <c r="Y416" s="1"/>
      <c r="Z416" s="1"/>
      <c r="AA416" s="1"/>
      <c r="AB416" s="1"/>
      <c r="AC416" s="1"/>
      <c r="AD416" s="1"/>
      <c r="AE416" s="1"/>
      <c r="AF416" s="1"/>
      <c r="AG416" s="1"/>
      <c r="AH416" s="1"/>
      <c r="AI416" s="1"/>
      <c r="AJ416" s="1"/>
      <c r="AK416" s="1"/>
    </row>
    <row r="417" spans="1:37" s="4" customFormat="1" ht="31.5" customHeight="1" x14ac:dyDescent="0.25">
      <c r="A417" s="26" t="e">
        <f>VLOOKUP(Tableau2[[#This Row],[Fournisseur]],Tableau__10.231.117.20_Eaton_ENT_SUPPLIER_MASTER[[SUPPLIER_NAME]:[HOME_PAGE]],2,FALSE)</f>
        <v>#N/A</v>
      </c>
      <c r="B417" s="17"/>
      <c r="C417" s="17"/>
      <c r="D417" s="17"/>
      <c r="E417" s="17"/>
      <c r="F417" s="17"/>
      <c r="G417" s="17"/>
      <c r="H417" s="17"/>
      <c r="I417" s="59"/>
      <c r="J417" s="59"/>
      <c r="K417" s="59"/>
      <c r="L417" s="1"/>
      <c r="M417" s="1"/>
      <c r="N417" s="1"/>
      <c r="O417" s="1"/>
      <c r="P417" s="1"/>
      <c r="Q417" s="1"/>
      <c r="R417" s="1"/>
      <c r="S417" s="1"/>
      <c r="T417" s="1"/>
      <c r="U417" s="1"/>
      <c r="V417" s="1"/>
      <c r="W417" s="1"/>
      <c r="X417" s="1"/>
      <c r="Y417" s="1"/>
      <c r="Z417" s="1"/>
      <c r="AA417" s="1"/>
      <c r="AB417" s="1"/>
      <c r="AC417" s="1"/>
      <c r="AD417" s="1"/>
      <c r="AE417" s="1"/>
      <c r="AF417" s="1"/>
      <c r="AG417" s="1"/>
      <c r="AH417" s="1"/>
      <c r="AI417" s="1"/>
      <c r="AJ417" s="1"/>
      <c r="AK417" s="1"/>
    </row>
    <row r="418" spans="1:37" s="4" customFormat="1" ht="31.5" customHeight="1" x14ac:dyDescent="0.25">
      <c r="A418" s="26" t="e">
        <f>VLOOKUP(Tableau2[[#This Row],[Fournisseur]],Tableau__10.231.117.20_Eaton_ENT_SUPPLIER_MASTER[[SUPPLIER_NAME]:[HOME_PAGE]],2,FALSE)</f>
        <v>#N/A</v>
      </c>
      <c r="B418" s="17"/>
      <c r="C418" s="17"/>
      <c r="D418" s="17"/>
      <c r="E418" s="17"/>
      <c r="F418" s="17"/>
      <c r="G418" s="17"/>
      <c r="H418" s="17"/>
      <c r="I418" s="59"/>
      <c r="J418" s="59"/>
      <c r="K418" s="59"/>
      <c r="L418" s="1"/>
      <c r="M418" s="1"/>
      <c r="N418" s="1"/>
      <c r="O418" s="1"/>
      <c r="P418" s="1"/>
      <c r="Q418" s="1"/>
      <c r="R418" s="1"/>
      <c r="S418" s="1"/>
      <c r="T418" s="1"/>
      <c r="U418" s="1"/>
      <c r="V418" s="1"/>
      <c r="W418" s="1"/>
      <c r="X418" s="1"/>
      <c r="Y418" s="1"/>
      <c r="Z418" s="1"/>
      <c r="AA418" s="1"/>
      <c r="AB418" s="1"/>
      <c r="AC418" s="1"/>
      <c r="AD418" s="1"/>
      <c r="AE418" s="1"/>
      <c r="AF418" s="1"/>
      <c r="AG418" s="1"/>
      <c r="AH418" s="1"/>
      <c r="AI418" s="1"/>
      <c r="AJ418" s="1"/>
      <c r="AK418" s="1"/>
    </row>
    <row r="419" spans="1:37" s="4" customFormat="1" ht="31.5" customHeight="1" x14ac:dyDescent="0.25">
      <c r="A419" s="26" t="e">
        <f>VLOOKUP(Tableau2[[#This Row],[Fournisseur]],Tableau__10.231.117.20_Eaton_ENT_SUPPLIER_MASTER[[SUPPLIER_NAME]:[HOME_PAGE]],2,FALSE)</f>
        <v>#N/A</v>
      </c>
      <c r="B419" s="17"/>
      <c r="C419" s="17"/>
      <c r="D419" s="17"/>
      <c r="E419" s="17"/>
      <c r="F419" s="17"/>
      <c r="G419" s="17"/>
      <c r="H419" s="17"/>
      <c r="I419" s="59"/>
      <c r="J419" s="59"/>
      <c r="K419" s="59"/>
      <c r="L419" s="1"/>
      <c r="M419" s="1"/>
      <c r="N419" s="1"/>
      <c r="O419" s="1"/>
      <c r="P419" s="1"/>
      <c r="Q419" s="1"/>
      <c r="R419" s="1"/>
      <c r="S419" s="1"/>
      <c r="T419" s="1"/>
      <c r="U419" s="1"/>
      <c r="V419" s="1"/>
      <c r="W419" s="1"/>
      <c r="X419" s="1"/>
      <c r="Y419" s="1"/>
      <c r="Z419" s="1"/>
      <c r="AA419" s="1"/>
      <c r="AB419" s="1"/>
      <c r="AC419" s="1"/>
      <c r="AD419" s="1"/>
      <c r="AE419" s="1"/>
      <c r="AF419" s="1"/>
      <c r="AG419" s="1"/>
      <c r="AH419" s="1"/>
      <c r="AI419" s="1"/>
      <c r="AJ419" s="1"/>
      <c r="AK419" s="1"/>
    </row>
    <row r="420" spans="1:37" s="4" customFormat="1" ht="31.5" customHeight="1" x14ac:dyDescent="0.25">
      <c r="A420" s="26" t="e">
        <f>VLOOKUP(Tableau2[[#This Row],[Fournisseur]],Tableau__10.231.117.20_Eaton_ENT_SUPPLIER_MASTER[[SUPPLIER_NAME]:[HOME_PAGE]],2,FALSE)</f>
        <v>#N/A</v>
      </c>
      <c r="B420" s="17"/>
      <c r="C420" s="17"/>
      <c r="D420" s="17"/>
      <c r="E420" s="17"/>
      <c r="F420" s="17"/>
      <c r="G420" s="17"/>
      <c r="H420" s="17"/>
      <c r="I420" s="59"/>
      <c r="J420" s="59"/>
      <c r="K420" s="59"/>
      <c r="L420" s="1"/>
      <c r="M420" s="1"/>
      <c r="N420" s="1"/>
      <c r="O420" s="1"/>
      <c r="P420" s="1"/>
      <c r="Q420" s="1"/>
      <c r="R420" s="1"/>
      <c r="S420" s="1"/>
      <c r="T420" s="1"/>
      <c r="U420" s="1"/>
      <c r="V420" s="1"/>
      <c r="W420" s="1"/>
      <c r="X420" s="1"/>
      <c r="Y420" s="1"/>
      <c r="Z420" s="1"/>
      <c r="AA420" s="1"/>
      <c r="AB420" s="1"/>
      <c r="AC420" s="1"/>
      <c r="AD420" s="1"/>
      <c r="AE420" s="1"/>
      <c r="AF420" s="1"/>
      <c r="AG420" s="1"/>
      <c r="AH420" s="1"/>
      <c r="AI420" s="1"/>
      <c r="AJ420" s="1"/>
      <c r="AK420" s="1"/>
    </row>
    <row r="421" spans="1:37" s="4" customFormat="1" ht="31.5" customHeight="1" x14ac:dyDescent="0.25">
      <c r="A421" s="26" t="e">
        <f>VLOOKUP(Tableau2[[#This Row],[Fournisseur]],Tableau__10.231.117.20_Eaton_ENT_SUPPLIER_MASTER[[SUPPLIER_NAME]:[HOME_PAGE]],2,FALSE)</f>
        <v>#N/A</v>
      </c>
      <c r="B421" s="17"/>
      <c r="C421" s="17"/>
      <c r="D421" s="17"/>
      <c r="E421" s="17"/>
      <c r="F421" s="17"/>
      <c r="G421" s="17"/>
      <c r="H421" s="17"/>
      <c r="I421" s="59"/>
      <c r="J421" s="59"/>
      <c r="K421" s="59"/>
      <c r="L421" s="1"/>
      <c r="M421" s="1"/>
      <c r="N421" s="1"/>
      <c r="O421" s="1"/>
      <c r="P421" s="1"/>
      <c r="Q421" s="1"/>
      <c r="R421" s="1"/>
      <c r="S421" s="1"/>
      <c r="T421" s="1"/>
      <c r="U421" s="1"/>
      <c r="V421" s="1"/>
      <c r="W421" s="1"/>
      <c r="X421" s="1"/>
      <c r="Y421" s="1"/>
      <c r="Z421" s="1"/>
      <c r="AA421" s="1"/>
      <c r="AB421" s="1"/>
      <c r="AC421" s="1"/>
      <c r="AD421" s="1"/>
      <c r="AE421" s="1"/>
      <c r="AF421" s="1"/>
      <c r="AG421" s="1"/>
      <c r="AH421" s="1"/>
      <c r="AI421" s="1"/>
      <c r="AJ421" s="1"/>
      <c r="AK421" s="1"/>
    </row>
    <row r="422" spans="1:37" s="4" customFormat="1" ht="31.5" customHeight="1" x14ac:dyDescent="0.25">
      <c r="A422" s="26" t="e">
        <f>VLOOKUP(Tableau2[[#This Row],[Fournisseur]],Tableau__10.231.117.20_Eaton_ENT_SUPPLIER_MASTER[[SUPPLIER_NAME]:[HOME_PAGE]],2,FALSE)</f>
        <v>#N/A</v>
      </c>
      <c r="B422" s="17"/>
      <c r="C422" s="17"/>
      <c r="D422" s="17"/>
      <c r="E422" s="17"/>
      <c r="F422" s="17"/>
      <c r="G422" s="17"/>
      <c r="H422" s="17"/>
      <c r="I422" s="59"/>
      <c r="J422" s="59"/>
      <c r="K422" s="59"/>
      <c r="L422" s="1"/>
      <c r="M422" s="1"/>
      <c r="N422" s="1"/>
      <c r="O422" s="1"/>
      <c r="P422" s="1"/>
      <c r="Q422" s="1"/>
      <c r="R422" s="1"/>
      <c r="S422" s="1"/>
      <c r="T422" s="1"/>
      <c r="U422" s="1"/>
      <c r="V422" s="1"/>
      <c r="W422" s="1"/>
      <c r="X422" s="1"/>
      <c r="Y422" s="1"/>
      <c r="Z422" s="1"/>
      <c r="AA422" s="1"/>
      <c r="AB422" s="1"/>
      <c r="AC422" s="1"/>
      <c r="AD422" s="1"/>
      <c r="AE422" s="1"/>
      <c r="AF422" s="1"/>
      <c r="AG422" s="1"/>
      <c r="AH422" s="1"/>
      <c r="AI422" s="1"/>
      <c r="AJ422" s="1"/>
      <c r="AK422" s="1"/>
    </row>
    <row r="423" spans="1:37" s="4" customFormat="1" ht="31.5" customHeight="1" x14ac:dyDescent="0.25">
      <c r="A423" s="26" t="e">
        <f>VLOOKUP(Tableau2[[#This Row],[Fournisseur]],Tableau__10.231.117.20_Eaton_ENT_SUPPLIER_MASTER[[SUPPLIER_NAME]:[HOME_PAGE]],2,FALSE)</f>
        <v>#N/A</v>
      </c>
      <c r="B423" s="17"/>
      <c r="C423" s="17"/>
      <c r="D423" s="17"/>
      <c r="E423" s="17"/>
      <c r="F423" s="17"/>
      <c r="G423" s="17"/>
      <c r="H423" s="17"/>
      <c r="I423" s="59"/>
      <c r="J423" s="59"/>
      <c r="K423" s="59"/>
      <c r="L423" s="1"/>
      <c r="M423" s="1"/>
      <c r="N423" s="1"/>
      <c r="O423" s="1"/>
      <c r="P423" s="1"/>
      <c r="Q423" s="1"/>
      <c r="R423" s="1"/>
      <c r="S423" s="1"/>
      <c r="T423" s="1"/>
      <c r="U423" s="1"/>
      <c r="V423" s="1"/>
      <c r="W423" s="1"/>
      <c r="X423" s="1"/>
      <c r="Y423" s="1"/>
      <c r="Z423" s="1"/>
      <c r="AA423" s="1"/>
      <c r="AB423" s="1"/>
      <c r="AC423" s="1"/>
      <c r="AD423" s="1"/>
      <c r="AE423" s="1"/>
      <c r="AF423" s="1"/>
      <c r="AG423" s="1"/>
      <c r="AH423" s="1"/>
      <c r="AI423" s="1"/>
      <c r="AJ423" s="1"/>
      <c r="AK423" s="1"/>
    </row>
    <row r="424" spans="1:37" s="4" customFormat="1" ht="31.5" customHeight="1" x14ac:dyDescent="0.25">
      <c r="A424" s="26" t="e">
        <f>VLOOKUP(Tableau2[[#This Row],[Fournisseur]],Tableau__10.231.117.20_Eaton_ENT_SUPPLIER_MASTER[[SUPPLIER_NAME]:[HOME_PAGE]],2,FALSE)</f>
        <v>#N/A</v>
      </c>
      <c r="B424" s="17"/>
      <c r="C424" s="17"/>
      <c r="D424" s="17"/>
      <c r="E424" s="17"/>
      <c r="F424" s="17"/>
      <c r="G424" s="17"/>
      <c r="H424" s="17"/>
      <c r="I424" s="59"/>
      <c r="J424" s="59"/>
      <c r="K424" s="59"/>
      <c r="L424" s="1"/>
      <c r="M424" s="1"/>
      <c r="N424" s="1"/>
      <c r="O424" s="1"/>
      <c r="P424" s="1"/>
      <c r="Q424" s="1"/>
      <c r="R424" s="1"/>
      <c r="S424" s="1"/>
      <c r="T424" s="1"/>
      <c r="U424" s="1"/>
      <c r="V424" s="1"/>
      <c r="W424" s="1"/>
      <c r="X424" s="1"/>
      <c r="Y424" s="1"/>
      <c r="Z424" s="1"/>
      <c r="AA424" s="1"/>
      <c r="AB424" s="1"/>
      <c r="AC424" s="1"/>
      <c r="AD424" s="1"/>
      <c r="AE424" s="1"/>
      <c r="AF424" s="1"/>
      <c r="AG424" s="1"/>
      <c r="AH424" s="1"/>
      <c r="AI424" s="1"/>
      <c r="AJ424" s="1"/>
      <c r="AK424" s="1"/>
    </row>
    <row r="425" spans="1:37" s="4" customFormat="1" ht="31.5" customHeight="1" x14ac:dyDescent="0.25">
      <c r="A425" s="26" t="e">
        <f>VLOOKUP(Tableau2[[#This Row],[Fournisseur]],Tableau__10.231.117.20_Eaton_ENT_SUPPLIER_MASTER[[SUPPLIER_NAME]:[HOME_PAGE]],2,FALSE)</f>
        <v>#N/A</v>
      </c>
      <c r="B425" s="17"/>
      <c r="C425" s="17"/>
      <c r="D425" s="17"/>
      <c r="E425" s="17"/>
      <c r="F425" s="17"/>
      <c r="G425" s="17"/>
      <c r="H425" s="17"/>
      <c r="I425" s="59"/>
      <c r="J425" s="59"/>
      <c r="K425" s="59"/>
      <c r="L425" s="1"/>
      <c r="M425" s="1"/>
      <c r="N425" s="1"/>
      <c r="O425" s="1"/>
      <c r="P425" s="1"/>
      <c r="Q425" s="1"/>
      <c r="R425" s="1"/>
      <c r="S425" s="1"/>
      <c r="T425" s="1"/>
      <c r="U425" s="1"/>
      <c r="V425" s="1"/>
      <c r="W425" s="1"/>
      <c r="X425" s="1"/>
      <c r="Y425" s="1"/>
      <c r="Z425" s="1"/>
      <c r="AA425" s="1"/>
      <c r="AB425" s="1"/>
      <c r="AC425" s="1"/>
      <c r="AD425" s="1"/>
      <c r="AE425" s="1"/>
      <c r="AF425" s="1"/>
      <c r="AG425" s="1"/>
      <c r="AH425" s="1"/>
      <c r="AI425" s="1"/>
      <c r="AJ425" s="1"/>
      <c r="AK425" s="1"/>
    </row>
    <row r="426" spans="1:37" s="4" customFormat="1" ht="31.5" customHeight="1" x14ac:dyDescent="0.25">
      <c r="A426" s="26" t="e">
        <f>VLOOKUP(Tableau2[[#This Row],[Fournisseur]],Tableau__10.231.117.20_Eaton_ENT_SUPPLIER_MASTER[[SUPPLIER_NAME]:[HOME_PAGE]],2,FALSE)</f>
        <v>#N/A</v>
      </c>
      <c r="B426" s="17"/>
      <c r="C426" s="17"/>
      <c r="D426" s="17"/>
      <c r="E426" s="17"/>
      <c r="F426" s="17"/>
      <c r="G426" s="17"/>
      <c r="H426" s="17"/>
      <c r="I426" s="59"/>
      <c r="J426" s="59"/>
      <c r="K426" s="59"/>
      <c r="L426" s="1"/>
      <c r="M426" s="1"/>
      <c r="N426" s="1"/>
      <c r="O426" s="1"/>
      <c r="P426" s="1"/>
      <c r="Q426" s="1"/>
      <c r="R426" s="1"/>
      <c r="S426" s="1"/>
      <c r="T426" s="1"/>
      <c r="U426" s="1"/>
      <c r="V426" s="1"/>
      <c r="W426" s="1"/>
      <c r="X426" s="1"/>
      <c r="Y426" s="1"/>
      <c r="Z426" s="1"/>
      <c r="AA426" s="1"/>
      <c r="AB426" s="1"/>
      <c r="AC426" s="1"/>
      <c r="AD426" s="1"/>
      <c r="AE426" s="1"/>
      <c r="AF426" s="1"/>
      <c r="AG426" s="1"/>
      <c r="AH426" s="1"/>
      <c r="AI426" s="1"/>
      <c r="AJ426" s="1"/>
      <c r="AK426" s="1"/>
    </row>
    <row r="427" spans="1:37" s="4" customFormat="1" ht="31.5" customHeight="1" x14ac:dyDescent="0.25">
      <c r="A427" s="26" t="e">
        <f>VLOOKUP(Tableau2[[#This Row],[Fournisseur]],Tableau__10.231.117.20_Eaton_ENT_SUPPLIER_MASTER[[SUPPLIER_NAME]:[HOME_PAGE]],2,FALSE)</f>
        <v>#N/A</v>
      </c>
      <c r="B427" s="17"/>
      <c r="C427" s="17"/>
      <c r="D427" s="17"/>
      <c r="E427" s="17"/>
      <c r="F427" s="17"/>
      <c r="G427" s="17"/>
      <c r="H427" s="17"/>
      <c r="I427" s="59"/>
      <c r="J427" s="59"/>
      <c r="K427" s="59"/>
      <c r="L427" s="1"/>
      <c r="M427" s="1"/>
      <c r="N427" s="1"/>
      <c r="O427" s="1"/>
      <c r="P427" s="1"/>
      <c r="Q427" s="1"/>
      <c r="R427" s="1"/>
      <c r="S427" s="1"/>
      <c r="T427" s="1"/>
      <c r="U427" s="1"/>
      <c r="V427" s="1"/>
      <c r="W427" s="1"/>
      <c r="X427" s="1"/>
      <c r="Y427" s="1"/>
      <c r="Z427" s="1"/>
      <c r="AA427" s="1"/>
      <c r="AB427" s="1"/>
      <c r="AC427" s="1"/>
      <c r="AD427" s="1"/>
      <c r="AE427" s="1"/>
      <c r="AF427" s="1"/>
      <c r="AG427" s="1"/>
      <c r="AH427" s="1"/>
      <c r="AI427" s="1"/>
      <c r="AJ427" s="1"/>
      <c r="AK427" s="1"/>
    </row>
    <row r="428" spans="1:37" s="4" customFormat="1" ht="31.5" customHeight="1" x14ac:dyDescent="0.25">
      <c r="A428" s="26" t="e">
        <f>VLOOKUP(Tableau2[[#This Row],[Fournisseur]],Tableau__10.231.117.20_Eaton_ENT_SUPPLIER_MASTER[[SUPPLIER_NAME]:[HOME_PAGE]],2,FALSE)</f>
        <v>#N/A</v>
      </c>
      <c r="B428" s="17"/>
      <c r="C428" s="17"/>
      <c r="D428" s="17"/>
      <c r="E428" s="17"/>
      <c r="F428" s="17"/>
      <c r="G428" s="17"/>
      <c r="H428" s="17"/>
      <c r="I428" s="59"/>
      <c r="J428" s="59"/>
      <c r="K428" s="59"/>
      <c r="L428" s="1"/>
      <c r="M428" s="1"/>
      <c r="N428" s="1"/>
      <c r="O428" s="1"/>
      <c r="P428" s="1"/>
      <c r="Q428" s="1"/>
      <c r="R428" s="1"/>
      <c r="S428" s="1"/>
      <c r="T428" s="1"/>
      <c r="U428" s="1"/>
      <c r="V428" s="1"/>
      <c r="W428" s="1"/>
      <c r="X428" s="1"/>
      <c r="Y428" s="1"/>
      <c r="Z428" s="1"/>
      <c r="AA428" s="1"/>
      <c r="AB428" s="1"/>
      <c r="AC428" s="1"/>
      <c r="AD428" s="1"/>
      <c r="AE428" s="1"/>
      <c r="AF428" s="1"/>
      <c r="AG428" s="1"/>
      <c r="AH428" s="1"/>
      <c r="AI428" s="1"/>
      <c r="AJ428" s="1"/>
      <c r="AK428" s="1"/>
    </row>
    <row r="429" spans="1:37" s="4" customFormat="1" ht="31.5" customHeight="1" x14ac:dyDescent="0.25">
      <c r="A429" s="26" t="e">
        <f>VLOOKUP(Tableau2[[#This Row],[Fournisseur]],Tableau__10.231.117.20_Eaton_ENT_SUPPLIER_MASTER[[SUPPLIER_NAME]:[HOME_PAGE]],2,FALSE)</f>
        <v>#N/A</v>
      </c>
      <c r="B429" s="17"/>
      <c r="C429" s="17"/>
      <c r="D429" s="17"/>
      <c r="E429" s="17"/>
      <c r="F429" s="17"/>
      <c r="G429" s="17"/>
      <c r="H429" s="17"/>
      <c r="I429" s="59"/>
      <c r="J429" s="59"/>
      <c r="K429" s="59"/>
      <c r="L429" s="1"/>
      <c r="M429" s="1"/>
      <c r="N429" s="1"/>
      <c r="O429" s="1"/>
      <c r="P429" s="1"/>
      <c r="Q429" s="1"/>
      <c r="R429" s="1"/>
      <c r="S429" s="1"/>
      <c r="T429" s="1"/>
      <c r="U429" s="1"/>
      <c r="V429" s="1"/>
      <c r="W429" s="1"/>
      <c r="X429" s="1"/>
      <c r="Y429" s="1"/>
      <c r="Z429" s="1"/>
      <c r="AA429" s="1"/>
      <c r="AB429" s="1"/>
      <c r="AC429" s="1"/>
      <c r="AD429" s="1"/>
      <c r="AE429" s="1"/>
      <c r="AF429" s="1"/>
      <c r="AG429" s="1"/>
      <c r="AH429" s="1"/>
      <c r="AI429" s="1"/>
      <c r="AJ429" s="1"/>
      <c r="AK429" s="1"/>
    </row>
    <row r="430" spans="1:37" s="4" customFormat="1" ht="31.5" customHeight="1" x14ac:dyDescent="0.25">
      <c r="A430" s="26" t="e">
        <f>VLOOKUP(Tableau2[[#This Row],[Fournisseur]],Tableau__10.231.117.20_Eaton_ENT_SUPPLIER_MASTER[[SUPPLIER_NAME]:[HOME_PAGE]],2,FALSE)</f>
        <v>#N/A</v>
      </c>
      <c r="B430" s="17"/>
      <c r="C430" s="17"/>
      <c r="D430" s="17"/>
      <c r="E430" s="17"/>
      <c r="F430" s="17"/>
      <c r="G430" s="17"/>
      <c r="H430" s="17"/>
      <c r="I430" s="59"/>
      <c r="J430" s="59"/>
      <c r="K430" s="59"/>
      <c r="L430" s="1"/>
      <c r="M430" s="1"/>
      <c r="N430" s="1"/>
      <c r="O430" s="1"/>
      <c r="P430" s="1"/>
      <c r="Q430" s="1"/>
      <c r="R430" s="1"/>
      <c r="S430" s="1"/>
      <c r="T430" s="1"/>
      <c r="U430" s="1"/>
      <c r="V430" s="1"/>
      <c r="W430" s="1"/>
      <c r="X430" s="1"/>
      <c r="Y430" s="1"/>
      <c r="Z430" s="1"/>
      <c r="AA430" s="1"/>
      <c r="AB430" s="1"/>
      <c r="AC430" s="1"/>
      <c r="AD430" s="1"/>
      <c r="AE430" s="1"/>
      <c r="AF430" s="1"/>
      <c r="AG430" s="1"/>
      <c r="AH430" s="1"/>
      <c r="AI430" s="1"/>
      <c r="AJ430" s="1"/>
      <c r="AK430" s="1"/>
    </row>
    <row r="431" spans="1:37" s="4" customFormat="1" ht="31.5" customHeight="1" x14ac:dyDescent="0.25">
      <c r="A431" s="26" t="e">
        <f>VLOOKUP(Tableau2[[#This Row],[Fournisseur]],Tableau__10.231.117.20_Eaton_ENT_SUPPLIER_MASTER[[SUPPLIER_NAME]:[HOME_PAGE]],2,FALSE)</f>
        <v>#N/A</v>
      </c>
      <c r="B431" s="17"/>
      <c r="C431" s="17"/>
      <c r="D431" s="17"/>
      <c r="E431" s="17"/>
      <c r="F431" s="17"/>
      <c r="G431" s="17"/>
      <c r="H431" s="17"/>
      <c r="I431" s="59"/>
      <c r="J431" s="59"/>
      <c r="K431" s="59"/>
      <c r="L431" s="1"/>
      <c r="M431" s="1"/>
      <c r="N431" s="1"/>
      <c r="O431" s="1"/>
      <c r="P431" s="1"/>
      <c r="Q431" s="1"/>
      <c r="R431" s="1"/>
      <c r="S431" s="1"/>
      <c r="T431" s="1"/>
      <c r="U431" s="1"/>
      <c r="V431" s="1"/>
      <c r="W431" s="1"/>
      <c r="X431" s="1"/>
      <c r="Y431" s="1"/>
      <c r="Z431" s="1"/>
      <c r="AA431" s="1"/>
      <c r="AB431" s="1"/>
      <c r="AC431" s="1"/>
      <c r="AD431" s="1"/>
      <c r="AE431" s="1"/>
      <c r="AF431" s="1"/>
      <c r="AG431" s="1"/>
      <c r="AH431" s="1"/>
      <c r="AI431" s="1"/>
      <c r="AJ431" s="1"/>
      <c r="AK431" s="1"/>
    </row>
    <row r="432" spans="1:37" s="4" customFormat="1" ht="31.5" customHeight="1" x14ac:dyDescent="0.25">
      <c r="A432" s="26" t="e">
        <f>VLOOKUP(Tableau2[[#This Row],[Fournisseur]],Tableau__10.231.117.20_Eaton_ENT_SUPPLIER_MASTER[[SUPPLIER_NAME]:[HOME_PAGE]],2,FALSE)</f>
        <v>#N/A</v>
      </c>
      <c r="B432" s="17"/>
      <c r="C432" s="17"/>
      <c r="D432" s="17"/>
      <c r="E432" s="17"/>
      <c r="F432" s="17"/>
      <c r="G432" s="17"/>
      <c r="H432" s="17"/>
      <c r="I432" s="59"/>
      <c r="J432" s="59"/>
      <c r="K432" s="59"/>
      <c r="L432" s="1"/>
      <c r="M432" s="1"/>
      <c r="N432" s="1"/>
      <c r="O432" s="1"/>
      <c r="P432" s="1"/>
      <c r="Q432" s="1"/>
      <c r="R432" s="1"/>
      <c r="S432" s="1"/>
      <c r="T432" s="1"/>
      <c r="U432" s="1"/>
      <c r="V432" s="1"/>
      <c r="W432" s="1"/>
      <c r="X432" s="1"/>
      <c r="Y432" s="1"/>
      <c r="Z432" s="1"/>
      <c r="AA432" s="1"/>
      <c r="AB432" s="1"/>
      <c r="AC432" s="1"/>
      <c r="AD432" s="1"/>
      <c r="AE432" s="1"/>
      <c r="AF432" s="1"/>
      <c r="AG432" s="1"/>
      <c r="AH432" s="1"/>
      <c r="AI432" s="1"/>
      <c r="AJ432" s="1"/>
      <c r="AK432" s="1"/>
    </row>
    <row r="433" spans="1:37" s="4" customFormat="1" ht="31.5" customHeight="1" x14ac:dyDescent="0.25">
      <c r="A433" s="26" t="e">
        <f>VLOOKUP(Tableau2[[#This Row],[Fournisseur]],Tableau__10.231.117.20_Eaton_ENT_SUPPLIER_MASTER[[SUPPLIER_NAME]:[HOME_PAGE]],2,FALSE)</f>
        <v>#N/A</v>
      </c>
      <c r="B433" s="17"/>
      <c r="C433" s="17"/>
      <c r="D433" s="17"/>
      <c r="E433" s="17"/>
      <c r="F433" s="17"/>
      <c r="G433" s="17"/>
      <c r="H433" s="17"/>
      <c r="I433" s="59"/>
      <c r="J433" s="59"/>
      <c r="K433" s="59"/>
      <c r="L433" s="1"/>
      <c r="M433" s="1"/>
      <c r="N433" s="1"/>
      <c r="O433" s="1"/>
      <c r="P433" s="1"/>
      <c r="Q433" s="1"/>
      <c r="R433" s="1"/>
      <c r="S433" s="1"/>
      <c r="T433" s="1"/>
      <c r="U433" s="1"/>
      <c r="V433" s="1"/>
      <c r="W433" s="1"/>
      <c r="X433" s="1"/>
      <c r="Y433" s="1"/>
      <c r="Z433" s="1"/>
      <c r="AA433" s="1"/>
      <c r="AB433" s="1"/>
      <c r="AC433" s="1"/>
      <c r="AD433" s="1"/>
      <c r="AE433" s="1"/>
      <c r="AF433" s="1"/>
      <c r="AG433" s="1"/>
      <c r="AH433" s="1"/>
      <c r="AI433" s="1"/>
      <c r="AJ433" s="1"/>
      <c r="AK433" s="1"/>
    </row>
    <row r="434" spans="1:37" s="5" customFormat="1" ht="31.5" customHeight="1" x14ac:dyDescent="0.25">
      <c r="A434" s="28" t="e">
        <f>VLOOKUP(Tableau2[[#This Row],[Fournisseur]],Tableau__10.231.117.20_Eaton_ENT_SUPPLIER_MASTER[[SUPPLIER_NAME]:[HOME_PAGE]],2,FALSE)</f>
        <v>#N/A</v>
      </c>
      <c r="B434" s="18"/>
      <c r="C434" s="18"/>
      <c r="D434" s="18"/>
      <c r="E434" s="18"/>
      <c r="F434" s="18"/>
      <c r="G434" s="18"/>
      <c r="H434" s="18"/>
      <c r="I434" s="53"/>
      <c r="J434" s="53"/>
      <c r="K434" s="53"/>
      <c r="L434" s="1"/>
      <c r="M434" s="1"/>
      <c r="N434" s="1"/>
      <c r="O434" s="1"/>
      <c r="P434" s="1"/>
      <c r="Q434" s="1"/>
      <c r="R434" s="1"/>
      <c r="S434" s="1"/>
      <c r="T434" s="1"/>
      <c r="U434" s="1"/>
      <c r="V434" s="1"/>
      <c r="W434" s="1"/>
      <c r="X434" s="1"/>
      <c r="Y434" s="1"/>
      <c r="Z434" s="1"/>
      <c r="AA434" s="1"/>
      <c r="AB434" s="1"/>
      <c r="AC434" s="1"/>
      <c r="AD434" s="1"/>
      <c r="AE434" s="1"/>
      <c r="AF434" s="1"/>
      <c r="AG434" s="1"/>
      <c r="AH434" s="1"/>
      <c r="AI434" s="1"/>
      <c r="AJ434" s="1"/>
      <c r="AK434" s="1"/>
    </row>
    <row r="435" spans="1:37" s="5" customFormat="1" ht="31.5" customHeight="1" x14ac:dyDescent="0.25">
      <c r="A435" s="28" t="e">
        <f>VLOOKUP(Tableau2[[#This Row],[Fournisseur]],Tableau__10.231.117.20_Eaton_ENT_SUPPLIER_MASTER[[SUPPLIER_NAME]:[HOME_PAGE]],2,FALSE)</f>
        <v>#N/A</v>
      </c>
      <c r="B435" s="18"/>
      <c r="C435" s="18"/>
      <c r="D435" s="18"/>
      <c r="E435" s="18"/>
      <c r="F435" s="18"/>
      <c r="G435" s="18"/>
      <c r="H435" s="18"/>
      <c r="I435" s="53"/>
      <c r="J435" s="53"/>
      <c r="K435" s="53"/>
      <c r="L435" s="1"/>
      <c r="M435" s="1"/>
      <c r="N435" s="1"/>
      <c r="O435" s="1"/>
      <c r="P435" s="1"/>
      <c r="Q435" s="1"/>
      <c r="R435" s="1"/>
      <c r="S435" s="1"/>
      <c r="T435" s="1"/>
      <c r="U435" s="1"/>
      <c r="V435" s="1"/>
      <c r="W435" s="1"/>
      <c r="X435" s="1"/>
      <c r="Y435" s="1"/>
      <c r="Z435" s="1"/>
      <c r="AA435" s="1"/>
      <c r="AB435" s="1"/>
      <c r="AC435" s="1"/>
      <c r="AD435" s="1"/>
      <c r="AE435" s="1"/>
      <c r="AF435" s="1"/>
      <c r="AG435" s="1"/>
      <c r="AH435" s="1"/>
      <c r="AI435" s="1"/>
      <c r="AJ435" s="1"/>
      <c r="AK435" s="1"/>
    </row>
    <row r="436" spans="1:37" ht="31.5" customHeight="1" x14ac:dyDescent="0.25">
      <c r="A436" s="28" t="e">
        <f>VLOOKUP(Tableau2[[#This Row],[Fournisseur]],Tableau__10.231.117.20_Eaton_ENT_SUPPLIER_MASTER[[SUPPLIER_NAME]:[HOME_PAGE]],2,FALSE)</f>
        <v>#N/A</v>
      </c>
      <c r="C436" s="18"/>
    </row>
    <row r="437" spans="1:37" ht="31.5" customHeight="1" x14ac:dyDescent="0.25">
      <c r="A437" s="28" t="e">
        <f>VLOOKUP(Tableau2[[#This Row],[Fournisseur]],Tableau__10.231.117.20_Eaton_ENT_SUPPLIER_MASTER[[SUPPLIER_NAME]:[HOME_PAGE]],2,FALSE)</f>
        <v>#N/A</v>
      </c>
      <c r="C437" s="18"/>
    </row>
    <row r="438" spans="1:37" ht="31.5" customHeight="1" x14ac:dyDescent="0.25">
      <c r="A438" s="28" t="e">
        <f>VLOOKUP(Tableau2[[#This Row],[Fournisseur]],Tableau__10.231.117.20_Eaton_ENT_SUPPLIER_MASTER[[SUPPLIER_NAME]:[HOME_PAGE]],2,FALSE)</f>
        <v>#N/A</v>
      </c>
      <c r="C438" s="18"/>
    </row>
    <row r="439" spans="1:37" ht="31.5" customHeight="1" x14ac:dyDescent="0.25">
      <c r="A439" s="28" t="e">
        <f>VLOOKUP(Tableau2[[#This Row],[Fournisseur]],Tableau__10.231.117.20_Eaton_ENT_SUPPLIER_MASTER[[SUPPLIER_NAME]:[HOME_PAGE]],2,FALSE)</f>
        <v>#N/A</v>
      </c>
      <c r="C439" s="18"/>
    </row>
    <row r="440" spans="1:37" ht="31.5" customHeight="1" x14ac:dyDescent="0.25">
      <c r="A440" s="28" t="e">
        <f>VLOOKUP(Tableau2[[#This Row],[Fournisseur]],Tableau__10.231.117.20_Eaton_ENT_SUPPLIER_MASTER[[SUPPLIER_NAME]:[HOME_PAGE]],2,FALSE)</f>
        <v>#N/A</v>
      </c>
      <c r="C440" s="18"/>
    </row>
    <row r="441" spans="1:37" ht="31.5" customHeight="1" x14ac:dyDescent="0.25">
      <c r="A441" s="28" t="e">
        <f>VLOOKUP(Tableau2[[#This Row],[Fournisseur]],Tableau__10.231.117.20_Eaton_ENT_SUPPLIER_MASTER[[SUPPLIER_NAME]:[HOME_PAGE]],2,FALSE)</f>
        <v>#N/A</v>
      </c>
      <c r="C441" s="18"/>
    </row>
    <row r="442" spans="1:37" ht="31.5" customHeight="1" x14ac:dyDescent="0.25">
      <c r="A442" s="28" t="e">
        <f>VLOOKUP(Tableau2[[#This Row],[Fournisseur]],Tableau__10.231.117.20_Eaton_ENT_SUPPLIER_MASTER[[SUPPLIER_NAME]:[HOME_PAGE]],2,FALSE)</f>
        <v>#N/A</v>
      </c>
      <c r="C442" s="18"/>
    </row>
    <row r="443" spans="1:37" ht="31.5" customHeight="1" x14ac:dyDescent="0.25">
      <c r="A443" s="28" t="e">
        <f>VLOOKUP(Tableau2[[#This Row],[Fournisseur]],Tableau__10.231.117.20_Eaton_ENT_SUPPLIER_MASTER[[SUPPLIER_NAME]:[HOME_PAGE]],2,FALSE)</f>
        <v>#N/A</v>
      </c>
      <c r="C443" s="18"/>
    </row>
    <row r="444" spans="1:37" ht="31.5" customHeight="1" x14ac:dyDescent="0.25">
      <c r="A444" s="28" t="e">
        <f>VLOOKUP(Tableau2[[#This Row],[Fournisseur]],Tableau__10.231.117.20_Eaton_ENT_SUPPLIER_MASTER[[SUPPLIER_NAME]:[HOME_PAGE]],2,FALSE)</f>
        <v>#N/A</v>
      </c>
      <c r="C444" s="18"/>
    </row>
    <row r="445" spans="1:37" ht="31.5" customHeight="1" x14ac:dyDescent="0.25">
      <c r="A445" s="28" t="e">
        <f>VLOOKUP(Tableau2[[#This Row],[Fournisseur]],Tableau__10.231.117.20_Eaton_ENT_SUPPLIER_MASTER[[SUPPLIER_NAME]:[HOME_PAGE]],2,FALSE)</f>
        <v>#N/A</v>
      </c>
      <c r="C445" s="18"/>
    </row>
    <row r="446" spans="1:37" ht="31.5" customHeight="1" x14ac:dyDescent="0.25">
      <c r="A446" s="28" t="e">
        <f>VLOOKUP(Tableau2[[#This Row],[Fournisseur]],Tableau__10.231.117.20_Eaton_ENT_SUPPLIER_MASTER[[SUPPLIER_NAME]:[HOME_PAGE]],2,FALSE)</f>
        <v>#N/A</v>
      </c>
      <c r="C446" s="18"/>
    </row>
    <row r="447" spans="1:37" ht="31.5" customHeight="1" x14ac:dyDescent="0.25">
      <c r="A447" s="28" t="e">
        <f>VLOOKUP(Tableau2[[#This Row],[Fournisseur]],Tableau__10.231.117.20_Eaton_ENT_SUPPLIER_MASTER[[SUPPLIER_NAME]:[HOME_PAGE]],2,FALSE)</f>
        <v>#N/A</v>
      </c>
      <c r="C447" s="18"/>
    </row>
    <row r="448" spans="1:37" ht="31.5" customHeight="1" x14ac:dyDescent="0.25">
      <c r="A448" s="28" t="e">
        <f>VLOOKUP(Tableau2[[#This Row],[Fournisseur]],Tableau__10.231.117.20_Eaton_ENT_SUPPLIER_MASTER[[SUPPLIER_NAME]:[HOME_PAGE]],2,FALSE)</f>
        <v>#N/A</v>
      </c>
      <c r="C448" s="18"/>
    </row>
    <row r="449" spans="1:3" ht="31.5" customHeight="1" x14ac:dyDescent="0.25">
      <c r="A449" s="28" t="e">
        <f>VLOOKUP(Tableau2[[#This Row],[Fournisseur]],Tableau__10.231.117.20_Eaton_ENT_SUPPLIER_MASTER[[SUPPLIER_NAME]:[HOME_PAGE]],2,FALSE)</f>
        <v>#N/A</v>
      </c>
      <c r="C449" s="18"/>
    </row>
    <row r="450" spans="1:3" ht="31.5" customHeight="1" x14ac:dyDescent="0.25">
      <c r="A450" s="28" t="e">
        <f>VLOOKUP(Tableau2[[#This Row],[Fournisseur]],Tableau__10.231.117.20_Eaton_ENT_SUPPLIER_MASTER[[SUPPLIER_NAME]:[HOME_PAGE]],2,FALSE)</f>
        <v>#N/A</v>
      </c>
      <c r="C450" s="18"/>
    </row>
    <row r="451" spans="1:3" ht="31.5" customHeight="1" x14ac:dyDescent="0.25">
      <c r="A451" s="28" t="e">
        <f>VLOOKUP(Tableau2[[#This Row],[Fournisseur]],Tableau__10.231.117.20_Eaton_ENT_SUPPLIER_MASTER[[SUPPLIER_NAME]:[HOME_PAGE]],2,FALSE)</f>
        <v>#N/A</v>
      </c>
      <c r="C451" s="18"/>
    </row>
    <row r="452" spans="1:3" ht="31.5" customHeight="1" x14ac:dyDescent="0.25">
      <c r="A452" s="28" t="e">
        <f>VLOOKUP(Tableau2[[#This Row],[Fournisseur]],Tableau__10.231.117.20_Eaton_ENT_SUPPLIER_MASTER[[SUPPLIER_NAME]:[HOME_PAGE]],2,FALSE)</f>
        <v>#N/A</v>
      </c>
      <c r="C452" s="18"/>
    </row>
    <row r="453" spans="1:3" ht="31.5" customHeight="1" x14ac:dyDescent="0.25">
      <c r="A453" s="28" t="e">
        <f>VLOOKUP(Tableau2[[#This Row],[Fournisseur]],Tableau__10.231.117.20_Eaton_ENT_SUPPLIER_MASTER[[SUPPLIER_NAME]:[HOME_PAGE]],2,FALSE)</f>
        <v>#N/A</v>
      </c>
      <c r="C453" s="18"/>
    </row>
    <row r="454" spans="1:3" ht="31.5" customHeight="1" x14ac:dyDescent="0.25">
      <c r="A454" s="28" t="e">
        <f>VLOOKUP(Tableau2[[#This Row],[Fournisseur]],Tableau__10.231.117.20_Eaton_ENT_SUPPLIER_MASTER[[SUPPLIER_NAME]:[HOME_PAGE]],2,FALSE)</f>
        <v>#N/A</v>
      </c>
      <c r="C454" s="18"/>
    </row>
    <row r="455" spans="1:3" ht="31.5" customHeight="1" x14ac:dyDescent="0.25">
      <c r="A455" s="28" t="e">
        <f>VLOOKUP(Tableau2[[#This Row],[Fournisseur]],Tableau__10.231.117.20_Eaton_ENT_SUPPLIER_MASTER[[SUPPLIER_NAME]:[HOME_PAGE]],2,FALSE)</f>
        <v>#N/A</v>
      </c>
      <c r="C455" s="18"/>
    </row>
    <row r="456" spans="1:3" ht="31.5" customHeight="1" x14ac:dyDescent="0.25">
      <c r="A456" s="28" t="e">
        <f>VLOOKUP(Tableau2[[#This Row],[Fournisseur]],Tableau__10.231.117.20_Eaton_ENT_SUPPLIER_MASTER[[SUPPLIER_NAME]:[HOME_PAGE]],2,FALSE)</f>
        <v>#N/A</v>
      </c>
      <c r="C456" s="18"/>
    </row>
    <row r="457" spans="1:3" ht="31.5" customHeight="1" x14ac:dyDescent="0.25">
      <c r="A457" s="28" t="e">
        <f>VLOOKUP(Tableau2[[#This Row],[Fournisseur]],Tableau__10.231.117.20_Eaton_ENT_SUPPLIER_MASTER[[SUPPLIER_NAME]:[HOME_PAGE]],2,FALSE)</f>
        <v>#N/A</v>
      </c>
      <c r="C457" s="18"/>
    </row>
    <row r="458" spans="1:3" ht="31.5" customHeight="1" x14ac:dyDescent="0.25">
      <c r="A458" s="28" t="e">
        <f>VLOOKUP(Tableau2[[#This Row],[Fournisseur]],Tableau__10.231.117.20_Eaton_ENT_SUPPLIER_MASTER[[SUPPLIER_NAME]:[HOME_PAGE]],2,FALSE)</f>
        <v>#N/A</v>
      </c>
      <c r="C458" s="18"/>
    </row>
    <row r="459" spans="1:3" ht="31.5" customHeight="1" x14ac:dyDescent="0.25">
      <c r="A459" s="28" t="e">
        <f>VLOOKUP(Tableau2[[#This Row],[Fournisseur]],Tableau__10.231.117.20_Eaton_ENT_SUPPLIER_MASTER[[SUPPLIER_NAME]:[HOME_PAGE]],2,FALSE)</f>
        <v>#N/A</v>
      </c>
      <c r="C459" s="18"/>
    </row>
    <row r="460" spans="1:3" ht="31.5" customHeight="1" x14ac:dyDescent="0.25">
      <c r="A460" s="28" t="e">
        <f>VLOOKUP(Tableau2[[#This Row],[Fournisseur]],Tableau__10.231.117.20_Eaton_ENT_SUPPLIER_MASTER[[SUPPLIER_NAME]:[HOME_PAGE]],2,FALSE)</f>
        <v>#N/A</v>
      </c>
      <c r="C460" s="18"/>
    </row>
    <row r="461" spans="1:3" ht="31.5" customHeight="1" x14ac:dyDescent="0.25">
      <c r="A461" s="28" t="e">
        <f>VLOOKUP(Tableau2[[#This Row],[Fournisseur]],Tableau__10.231.117.20_Eaton_ENT_SUPPLIER_MASTER[[SUPPLIER_NAME]:[HOME_PAGE]],2,FALSE)</f>
        <v>#N/A</v>
      </c>
      <c r="C461" s="18"/>
    </row>
    <row r="462" spans="1:3" ht="31.5" customHeight="1" x14ac:dyDescent="0.25">
      <c r="A462" s="28" t="e">
        <f>VLOOKUP(Tableau2[[#This Row],[Fournisseur]],Tableau__10.231.117.20_Eaton_ENT_SUPPLIER_MASTER[[SUPPLIER_NAME]:[HOME_PAGE]],2,FALSE)</f>
        <v>#N/A</v>
      </c>
      <c r="C462" s="18"/>
    </row>
    <row r="463" spans="1:3" ht="31.5" customHeight="1" x14ac:dyDescent="0.25">
      <c r="A463" s="28" t="e">
        <f>VLOOKUP(Tableau2[[#This Row],[Fournisseur]],Tableau__10.231.117.20_Eaton_ENT_SUPPLIER_MASTER[[SUPPLIER_NAME]:[HOME_PAGE]],2,FALSE)</f>
        <v>#N/A</v>
      </c>
      <c r="C463" s="18"/>
    </row>
    <row r="464" spans="1:3" ht="31.5" customHeight="1" x14ac:dyDescent="0.25">
      <c r="A464" s="28" t="e">
        <f>VLOOKUP(Tableau2[[#This Row],[Fournisseur]],Tableau__10.231.117.20_Eaton_ENT_SUPPLIER_MASTER[[SUPPLIER_NAME]:[HOME_PAGE]],2,FALSE)</f>
        <v>#N/A</v>
      </c>
      <c r="C464" s="18"/>
    </row>
    <row r="465" spans="1:11" ht="31.5" customHeight="1" x14ac:dyDescent="0.25">
      <c r="A465" s="28" t="e">
        <f>VLOOKUP(Tableau2[[#This Row],[Fournisseur]],Tableau__10.231.117.20_Eaton_ENT_SUPPLIER_MASTER[[SUPPLIER_NAME]:[HOME_PAGE]],2,FALSE)</f>
        <v>#N/A</v>
      </c>
      <c r="C465" s="18"/>
    </row>
    <row r="466" spans="1:11" ht="31.5" customHeight="1" x14ac:dyDescent="0.25">
      <c r="A466" s="28" t="e">
        <f>VLOOKUP(Tableau2[[#This Row],[Fournisseur]],Tableau__10.231.117.20_Eaton_ENT_SUPPLIER_MASTER[[SUPPLIER_NAME]:[HOME_PAGE]],2,FALSE)</f>
        <v>#N/A</v>
      </c>
      <c r="C466" s="18"/>
    </row>
    <row r="467" spans="1:11" ht="31.5" customHeight="1" x14ac:dyDescent="0.25">
      <c r="A467" s="28" t="e">
        <f>VLOOKUP(Tableau2[[#This Row],[Fournisseur]],Tableau__10.231.117.20_Eaton_ENT_SUPPLIER_MASTER[[SUPPLIER_NAME]:[HOME_PAGE]],2,FALSE)</f>
        <v>#N/A</v>
      </c>
      <c r="C467" s="18"/>
    </row>
    <row r="468" spans="1:11" ht="31.5" customHeight="1" x14ac:dyDescent="0.25">
      <c r="A468" s="28" t="e">
        <f>VLOOKUP(Tableau2[[#This Row],[Fournisseur]],Tableau__10.231.117.20_Eaton_ENT_SUPPLIER_MASTER[[SUPPLIER_NAME]:[HOME_PAGE]],2,FALSE)</f>
        <v>#N/A</v>
      </c>
      <c r="C468" s="18"/>
    </row>
    <row r="469" spans="1:11" ht="31.5" customHeight="1" x14ac:dyDescent="0.25">
      <c r="A469" s="28" t="e">
        <f>VLOOKUP(Tableau2[[#This Row],[Fournisseur]],Tableau__10.231.117.20_Eaton_ENT_SUPPLIER_MASTER[[SUPPLIER_NAME]:[HOME_PAGE]],2,FALSE)</f>
        <v>#N/A</v>
      </c>
      <c r="C469" s="18"/>
    </row>
    <row r="470" spans="1:11" ht="31.5" customHeight="1" x14ac:dyDescent="0.25">
      <c r="A470" s="28" t="e">
        <f>VLOOKUP(Tableau2[[#This Row],[Fournisseur]],Tableau__10.231.117.20_Eaton_ENT_SUPPLIER_MASTER[[SUPPLIER_NAME]:[HOME_PAGE]],2,FALSE)</f>
        <v>#N/A</v>
      </c>
      <c r="C470" s="18"/>
    </row>
    <row r="471" spans="1:11" ht="31.5" customHeight="1" x14ac:dyDescent="0.25">
      <c r="A471" s="28" t="e">
        <f>VLOOKUP(Tableau2[[#This Row],[Fournisseur]],Tableau__10.231.117.20_Eaton_ENT_SUPPLIER_MASTER[[SUPPLIER_NAME]:[HOME_PAGE]],2,FALSE)</f>
        <v>#N/A</v>
      </c>
      <c r="C471" s="18"/>
    </row>
    <row r="472" spans="1:11" ht="31.5" customHeight="1" x14ac:dyDescent="0.25">
      <c r="A472" s="28" t="e">
        <f>VLOOKUP(Tableau2[[#This Row],[Fournisseur]],Tableau__10.231.117.20_Eaton_ENT_SUPPLIER_MASTER[[SUPPLIER_NAME]:[HOME_PAGE]],2,FALSE)</f>
        <v>#N/A</v>
      </c>
      <c r="C472" s="18"/>
    </row>
    <row r="473" spans="1:11" ht="31.5" customHeight="1" x14ac:dyDescent="0.25">
      <c r="A473" s="28" t="e">
        <f>VLOOKUP(Tableau2[[#This Row],[Fournisseur]],Tableau__10.231.117.20_Eaton_ENT_SUPPLIER_MASTER[[SUPPLIER_NAME]:[HOME_PAGE]],2,FALSE)</f>
        <v>#N/A</v>
      </c>
      <c r="C473" s="18"/>
    </row>
    <row r="474" spans="1:11" ht="31.5" customHeight="1" x14ac:dyDescent="0.25">
      <c r="A474" s="28" t="e">
        <f>VLOOKUP(Tableau2[[#This Row],[Fournisseur]],Tableau__10.231.117.20_Eaton_ENT_SUPPLIER_MASTER[[SUPPLIER_NAME]:[HOME_PAGE]],2,FALSE)</f>
        <v>#N/A</v>
      </c>
      <c r="C474" s="18"/>
    </row>
    <row r="475" spans="1:11" ht="31.5" customHeight="1" x14ac:dyDescent="0.25">
      <c r="A475" s="28" t="e">
        <f>VLOOKUP(Tableau2[[#This Row],[Fournisseur]],Tableau__10.231.117.20_Eaton_ENT_SUPPLIER_MASTER[[SUPPLIER_NAME]:[HOME_PAGE]],2,FALSE)</f>
        <v>#N/A</v>
      </c>
      <c r="C475" s="18"/>
    </row>
    <row r="476" spans="1:11" ht="31.5" customHeight="1" x14ac:dyDescent="0.25">
      <c r="A476" s="28" t="e">
        <f>VLOOKUP(Tableau2[[#This Row],[Fournisseur]],Tableau__10.231.117.20_Eaton_ENT_SUPPLIER_MASTER[[SUPPLIER_NAME]:[HOME_PAGE]],2,FALSE)</f>
        <v>#N/A</v>
      </c>
      <c r="C476" s="18"/>
    </row>
    <row r="477" spans="1:11" ht="31.5" customHeight="1" x14ac:dyDescent="0.25">
      <c r="A477" s="28" t="e">
        <f>VLOOKUP(Tableau2[[#This Row],[Fournisseur]],Tableau__10.231.117.20_Eaton_ENT_SUPPLIER_MASTER[[SUPPLIER_NAME]:[HOME_PAGE]],2,FALSE)</f>
        <v>#N/A</v>
      </c>
      <c r="C477" s="18"/>
    </row>
    <row r="478" spans="1:11" ht="31.5" customHeight="1" x14ac:dyDescent="0.25">
      <c r="A478" s="28" t="e">
        <f>VLOOKUP(Tableau2[[#This Row],[Fournisseur]],Tableau__10.231.117.20_Eaton_ENT_SUPPLIER_MASTER[[SUPPLIER_NAME]:[HOME_PAGE]],2,FALSE)</f>
        <v>#N/A</v>
      </c>
      <c r="C478" s="18"/>
    </row>
    <row r="479" spans="1:11" ht="31.5" customHeight="1" x14ac:dyDescent="0.25">
      <c r="A479" s="51" t="e">
        <f>VLOOKUP(Tableau2[[#This Row],[Fournisseur]],Tableau__10.231.117.20_Eaton_ENT_SUPPLIER_MASTER[[SUPPLIER_NAME]:[HOME_PAGE]],2,FALSE)</f>
        <v>#N/A</v>
      </c>
      <c r="B479" s="52"/>
      <c r="C479" s="52"/>
      <c r="D479" s="52"/>
      <c r="E479" s="52"/>
      <c r="F479" s="52"/>
      <c r="G479" s="52"/>
      <c r="H479" s="52"/>
      <c r="I479" s="60"/>
      <c r="J479" s="60"/>
      <c r="K479" s="60"/>
    </row>
    <row r="480" spans="1:11" ht="31.5" customHeight="1" x14ac:dyDescent="0.25">
      <c r="A480" s="51" t="e">
        <f>VLOOKUP(Tableau2[[#This Row],[Fournisseur]],Tableau__10.231.117.20_Eaton_ENT_SUPPLIER_MASTER[[SUPPLIER_NAME]:[HOME_PAGE]],2,FALSE)</f>
        <v>#N/A</v>
      </c>
      <c r="B480" s="52"/>
      <c r="C480" s="52"/>
      <c r="D480" s="52"/>
      <c r="E480" s="52"/>
      <c r="F480" s="52"/>
      <c r="G480" s="52"/>
      <c r="H480" s="52"/>
      <c r="I480" s="60"/>
      <c r="J480" s="60"/>
      <c r="K480" s="60"/>
    </row>
    <row r="481" spans="1:11" ht="31.5" customHeight="1" x14ac:dyDescent="0.25">
      <c r="A481" s="51" t="e">
        <f>VLOOKUP(Tableau2[[#This Row],[Fournisseur]],Tableau__10.231.117.20_Eaton_ENT_SUPPLIER_MASTER[[SUPPLIER_NAME]:[HOME_PAGE]],2,FALSE)</f>
        <v>#N/A</v>
      </c>
      <c r="B481" s="52"/>
      <c r="C481" s="52"/>
      <c r="D481" s="52"/>
      <c r="E481" s="52"/>
      <c r="F481" s="52"/>
      <c r="G481" s="52"/>
      <c r="H481" s="52"/>
      <c r="I481" s="60"/>
      <c r="J481" s="60"/>
      <c r="K481" s="60"/>
    </row>
    <row r="482" spans="1:11" ht="31.5" customHeight="1" x14ac:dyDescent="0.25">
      <c r="A482" s="51" t="e">
        <f>VLOOKUP(Tableau2[[#This Row],[Fournisseur]],Tableau__10.231.117.20_Eaton_ENT_SUPPLIER_MASTER[[SUPPLIER_NAME]:[HOME_PAGE]],2,FALSE)</f>
        <v>#N/A</v>
      </c>
      <c r="B482" s="52"/>
      <c r="C482" s="52"/>
      <c r="D482" s="52"/>
      <c r="E482" s="52"/>
      <c r="F482" s="52"/>
      <c r="G482" s="52"/>
      <c r="H482" s="52"/>
      <c r="I482" s="60"/>
      <c r="J482" s="60"/>
      <c r="K482" s="60"/>
    </row>
    <row r="483" spans="1:11" ht="31.5" customHeight="1" x14ac:dyDescent="0.25">
      <c r="A483" s="51" t="e">
        <f>VLOOKUP(Tableau2[[#This Row],[Fournisseur]],Tableau__10.231.117.20_Eaton_ENT_SUPPLIER_MASTER[[SUPPLIER_NAME]:[HOME_PAGE]],2,FALSE)</f>
        <v>#N/A</v>
      </c>
      <c r="B483" s="52"/>
      <c r="C483" s="52"/>
      <c r="D483" s="52"/>
      <c r="E483" s="52"/>
      <c r="F483" s="52"/>
      <c r="G483" s="52"/>
      <c r="H483" s="52"/>
      <c r="I483" s="60"/>
      <c r="J483" s="60"/>
      <c r="K483" s="60"/>
    </row>
    <row r="484" spans="1:11" ht="31.5" customHeight="1" x14ac:dyDescent="0.25">
      <c r="A484" s="51" t="e">
        <f>VLOOKUP(Tableau2[[#This Row],[Fournisseur]],Tableau__10.231.117.20_Eaton_ENT_SUPPLIER_MASTER[[SUPPLIER_NAME]:[HOME_PAGE]],2,FALSE)</f>
        <v>#N/A</v>
      </c>
      <c r="B484" s="52"/>
      <c r="C484" s="52"/>
      <c r="D484" s="52"/>
      <c r="E484" s="52"/>
      <c r="F484" s="52"/>
      <c r="G484" s="52"/>
      <c r="H484" s="52"/>
      <c r="I484" s="60"/>
      <c r="J484" s="60"/>
      <c r="K484" s="60"/>
    </row>
    <row r="485" spans="1:11" ht="31.5" customHeight="1" x14ac:dyDescent="0.25">
      <c r="A485" s="51" t="e">
        <f>VLOOKUP(Tableau2[[#This Row],[Fournisseur]],Tableau__10.231.117.20_Eaton_ENT_SUPPLIER_MASTER[[SUPPLIER_NAME]:[HOME_PAGE]],2,FALSE)</f>
        <v>#N/A</v>
      </c>
      <c r="B485" s="52"/>
      <c r="C485" s="52"/>
      <c r="D485" s="52"/>
      <c r="E485" s="52"/>
      <c r="F485" s="52"/>
      <c r="G485" s="52"/>
      <c r="H485" s="52"/>
      <c r="I485" s="60"/>
      <c r="J485" s="60"/>
      <c r="K485" s="60"/>
    </row>
    <row r="486" spans="1:11" ht="31.5" customHeight="1" x14ac:dyDescent="0.25">
      <c r="A486" s="51" t="e">
        <f>VLOOKUP(Tableau2[[#This Row],[Fournisseur]],Tableau__10.231.117.20_Eaton_ENT_SUPPLIER_MASTER[[SUPPLIER_NAME]:[HOME_PAGE]],2,FALSE)</f>
        <v>#N/A</v>
      </c>
      <c r="B486" s="52"/>
      <c r="C486" s="52"/>
      <c r="D486" s="52"/>
      <c r="E486" s="52"/>
      <c r="F486" s="52"/>
      <c r="G486" s="52"/>
      <c r="H486" s="52"/>
      <c r="I486" s="60"/>
      <c r="J486" s="60"/>
      <c r="K486" s="60"/>
    </row>
    <row r="487" spans="1:11" ht="31.5" customHeight="1" x14ac:dyDescent="0.25">
      <c r="A487" s="51" t="e">
        <f>VLOOKUP(Tableau2[[#This Row],[Fournisseur]],Tableau__10.231.117.20_Eaton_ENT_SUPPLIER_MASTER[[SUPPLIER_NAME]:[HOME_PAGE]],2,FALSE)</f>
        <v>#N/A</v>
      </c>
      <c r="B487" s="52"/>
      <c r="C487" s="52"/>
      <c r="D487" s="52"/>
      <c r="E487" s="52"/>
      <c r="F487" s="52"/>
      <c r="G487" s="52"/>
      <c r="H487" s="52"/>
      <c r="I487" s="60"/>
      <c r="J487" s="60"/>
      <c r="K487" s="60"/>
    </row>
    <row r="488" spans="1:11" ht="31.5" customHeight="1" x14ac:dyDescent="0.25">
      <c r="A488" s="51" t="e">
        <f>VLOOKUP(Tableau2[[#This Row],[Fournisseur]],Tableau__10.231.117.20_Eaton_ENT_SUPPLIER_MASTER[[SUPPLIER_NAME]:[HOME_PAGE]],2,FALSE)</f>
        <v>#N/A</v>
      </c>
      <c r="B488" s="52"/>
      <c r="C488" s="52"/>
      <c r="D488" s="52"/>
      <c r="E488" s="52"/>
      <c r="F488" s="52"/>
      <c r="G488" s="52"/>
      <c r="H488" s="52"/>
      <c r="I488" s="60"/>
      <c r="J488" s="60"/>
      <c r="K488" s="60"/>
    </row>
    <row r="489" spans="1:11" ht="31.5" customHeight="1" x14ac:dyDescent="0.25">
      <c r="A489" s="51" t="e">
        <f>VLOOKUP(Tableau2[[#This Row],[Fournisseur]],Tableau__10.231.117.20_Eaton_ENT_SUPPLIER_MASTER[[SUPPLIER_NAME]:[HOME_PAGE]],2,FALSE)</f>
        <v>#N/A</v>
      </c>
      <c r="B489" s="52"/>
      <c r="C489" s="52"/>
      <c r="D489" s="52"/>
      <c r="E489" s="52"/>
      <c r="F489" s="52"/>
      <c r="G489" s="52"/>
      <c r="H489" s="52"/>
      <c r="I489" s="60"/>
      <c r="J489" s="60"/>
      <c r="K489" s="60"/>
    </row>
    <row r="490" spans="1:11" ht="31.5" customHeight="1" x14ac:dyDescent="0.25">
      <c r="A490" s="51" t="e">
        <f>VLOOKUP(Tableau2[[#This Row],[Fournisseur]],Tableau__10.231.117.20_Eaton_ENT_SUPPLIER_MASTER[[SUPPLIER_NAME]:[HOME_PAGE]],2,FALSE)</f>
        <v>#N/A</v>
      </c>
      <c r="B490" s="52"/>
      <c r="C490" s="52"/>
      <c r="D490" s="52"/>
      <c r="E490" s="52"/>
      <c r="F490" s="52"/>
      <c r="G490" s="52"/>
      <c r="H490" s="52"/>
      <c r="I490" s="60"/>
      <c r="J490" s="60"/>
      <c r="K490" s="60"/>
    </row>
    <row r="491" spans="1:11" ht="31.5" customHeight="1" x14ac:dyDescent="0.25">
      <c r="A491" s="51" t="e">
        <f>VLOOKUP(Tableau2[[#This Row],[Fournisseur]],Tableau__10.231.117.20_Eaton_ENT_SUPPLIER_MASTER[[SUPPLIER_NAME]:[HOME_PAGE]],2,FALSE)</f>
        <v>#N/A</v>
      </c>
      <c r="B491" s="52"/>
      <c r="C491" s="52"/>
      <c r="D491" s="52"/>
      <c r="E491" s="52"/>
      <c r="F491" s="52"/>
      <c r="G491" s="52"/>
      <c r="H491" s="52"/>
      <c r="I491" s="60"/>
      <c r="J491" s="60"/>
      <c r="K491" s="60"/>
    </row>
    <row r="492" spans="1:11" ht="31.5" customHeight="1" x14ac:dyDescent="0.25">
      <c r="A492" s="51" t="e">
        <f>VLOOKUP(Tableau2[[#This Row],[Fournisseur]],Tableau__10.231.117.20_Eaton_ENT_SUPPLIER_MASTER[[SUPPLIER_NAME]:[HOME_PAGE]],2,FALSE)</f>
        <v>#N/A</v>
      </c>
      <c r="B492" s="52"/>
      <c r="C492" s="52"/>
      <c r="D492" s="52"/>
      <c r="E492" s="52"/>
      <c r="F492" s="52"/>
      <c r="G492" s="52"/>
      <c r="H492" s="52"/>
      <c r="I492" s="60"/>
      <c r="J492" s="60"/>
      <c r="K492" s="60"/>
    </row>
    <row r="493" spans="1:11" ht="31.5" customHeight="1" x14ac:dyDescent="0.25">
      <c r="A493" s="51" t="e">
        <f>VLOOKUP(Tableau2[[#This Row],[Fournisseur]],Tableau__10.231.117.20_Eaton_ENT_SUPPLIER_MASTER[[SUPPLIER_NAME]:[HOME_PAGE]],2,FALSE)</f>
        <v>#N/A</v>
      </c>
      <c r="B493" s="52"/>
      <c r="C493" s="52"/>
      <c r="D493" s="52"/>
      <c r="E493" s="52"/>
      <c r="F493" s="52"/>
      <c r="G493" s="52"/>
      <c r="H493" s="52"/>
      <c r="I493" s="60"/>
      <c r="J493" s="60"/>
      <c r="K493" s="60"/>
    </row>
    <row r="494" spans="1:11" ht="31.5" customHeight="1" x14ac:dyDescent="0.25">
      <c r="A494" s="51" t="e">
        <f>VLOOKUP(Tableau2[[#This Row],[Fournisseur]],Tableau__10.231.117.20_Eaton_ENT_SUPPLIER_MASTER[[SUPPLIER_NAME]:[HOME_PAGE]],2,FALSE)</f>
        <v>#N/A</v>
      </c>
      <c r="B494" s="52"/>
      <c r="C494" s="52"/>
      <c r="D494" s="52"/>
      <c r="E494" s="52"/>
      <c r="F494" s="52"/>
      <c r="G494" s="52"/>
      <c r="H494" s="52"/>
      <c r="I494" s="60"/>
      <c r="J494" s="60"/>
      <c r="K494" s="60"/>
    </row>
    <row r="495" spans="1:11" ht="31.5" customHeight="1" x14ac:dyDescent="0.25">
      <c r="A495" s="51" t="e">
        <f>VLOOKUP(Tableau2[[#This Row],[Fournisseur]],Tableau__10.231.117.20_Eaton_ENT_SUPPLIER_MASTER[[SUPPLIER_NAME]:[HOME_PAGE]],2,FALSE)</f>
        <v>#N/A</v>
      </c>
      <c r="B495" s="52"/>
      <c r="C495" s="52"/>
      <c r="D495" s="52"/>
      <c r="E495" s="52"/>
      <c r="F495" s="52"/>
      <c r="G495" s="52"/>
      <c r="H495" s="52"/>
      <c r="I495" s="60"/>
      <c r="J495" s="60"/>
      <c r="K495" s="60"/>
    </row>
    <row r="496" spans="1:11" ht="31.5" customHeight="1" x14ac:dyDescent="0.25">
      <c r="A496" s="51" t="e">
        <f>VLOOKUP(Tableau2[[#This Row],[Fournisseur]],Tableau__10.231.117.20_Eaton_ENT_SUPPLIER_MASTER[[SUPPLIER_NAME]:[HOME_PAGE]],2,FALSE)</f>
        <v>#N/A</v>
      </c>
      <c r="B496" s="52"/>
      <c r="C496" s="52"/>
      <c r="D496" s="52"/>
      <c r="E496" s="52"/>
      <c r="F496" s="52"/>
      <c r="G496" s="52"/>
      <c r="H496" s="52"/>
      <c r="I496" s="60"/>
      <c r="J496" s="60"/>
      <c r="K496" s="60"/>
    </row>
    <row r="497" spans="1:11" ht="31.5" customHeight="1" x14ac:dyDescent="0.25">
      <c r="A497" s="51" t="e">
        <f>VLOOKUP(Tableau2[[#This Row],[Fournisseur]],Tableau__10.231.117.20_Eaton_ENT_SUPPLIER_MASTER[[SUPPLIER_NAME]:[HOME_PAGE]],2,FALSE)</f>
        <v>#N/A</v>
      </c>
      <c r="B497" s="52"/>
      <c r="C497" s="52"/>
      <c r="D497" s="52"/>
      <c r="E497" s="52"/>
      <c r="F497" s="52"/>
      <c r="G497" s="52"/>
      <c r="H497" s="52"/>
      <c r="I497" s="60"/>
      <c r="J497" s="60"/>
      <c r="K497" s="60"/>
    </row>
    <row r="498" spans="1:11" ht="31.5" customHeight="1" x14ac:dyDescent="0.25">
      <c r="A498" s="51" t="e">
        <f>VLOOKUP(Tableau2[[#This Row],[Fournisseur]],Tableau__10.231.117.20_Eaton_ENT_SUPPLIER_MASTER[[SUPPLIER_NAME]:[HOME_PAGE]],2,FALSE)</f>
        <v>#N/A</v>
      </c>
      <c r="B498" s="52"/>
      <c r="C498" s="52"/>
      <c r="D498" s="52"/>
      <c r="E498" s="52"/>
      <c r="F498" s="52"/>
      <c r="G498" s="52"/>
      <c r="H498" s="52"/>
      <c r="I498" s="60"/>
      <c r="J498" s="60"/>
      <c r="K498" s="60"/>
    </row>
    <row r="499" spans="1:11" ht="31.5" customHeight="1" x14ac:dyDescent="0.25">
      <c r="A499" s="51" t="e">
        <f>VLOOKUP(Tableau2[[#This Row],[Fournisseur]],Tableau__10.231.117.20_Eaton_ENT_SUPPLIER_MASTER[[SUPPLIER_NAME]:[HOME_PAGE]],2,FALSE)</f>
        <v>#N/A</v>
      </c>
      <c r="B499" s="52"/>
      <c r="C499" s="52"/>
      <c r="D499" s="52"/>
      <c r="E499" s="52"/>
      <c r="F499" s="52"/>
      <c r="G499" s="52"/>
      <c r="H499" s="52"/>
      <c r="I499" s="60"/>
      <c r="J499" s="60"/>
      <c r="K499" s="60"/>
    </row>
    <row r="500" spans="1:11" ht="31.5" customHeight="1" x14ac:dyDescent="0.25">
      <c r="A500" s="51" t="e">
        <f>VLOOKUP(Tableau2[[#This Row],[Fournisseur]],Tableau__10.231.117.20_Eaton_ENT_SUPPLIER_MASTER[[SUPPLIER_NAME]:[HOME_PAGE]],2,FALSE)</f>
        <v>#N/A</v>
      </c>
      <c r="B500" s="52"/>
      <c r="C500" s="52"/>
      <c r="D500" s="52"/>
      <c r="E500" s="52"/>
      <c r="F500" s="52"/>
      <c r="G500" s="52"/>
      <c r="H500" s="52"/>
      <c r="I500" s="60"/>
      <c r="J500" s="60"/>
      <c r="K500" s="60"/>
    </row>
    <row r="501" spans="1:11" ht="31.5" customHeight="1" x14ac:dyDescent="0.25">
      <c r="A501" s="51" t="e">
        <f>VLOOKUP(Tableau2[[#This Row],[Fournisseur]],Tableau__10.231.117.20_Eaton_ENT_SUPPLIER_MASTER[[SUPPLIER_NAME]:[HOME_PAGE]],2,FALSE)</f>
        <v>#N/A</v>
      </c>
      <c r="B501" s="52"/>
      <c r="C501" s="52"/>
      <c r="D501" s="52"/>
      <c r="E501" s="52"/>
      <c r="F501" s="52"/>
      <c r="G501" s="52"/>
      <c r="H501" s="52"/>
      <c r="I501" s="60"/>
      <c r="J501" s="60"/>
      <c r="K501" s="60"/>
    </row>
    <row r="502" spans="1:11" ht="31.5" customHeight="1" x14ac:dyDescent="0.25">
      <c r="A502" s="51" t="e">
        <f>VLOOKUP(Tableau2[[#This Row],[Fournisseur]],Tableau__10.231.117.20_Eaton_ENT_SUPPLIER_MASTER[[SUPPLIER_NAME]:[HOME_PAGE]],2,FALSE)</f>
        <v>#N/A</v>
      </c>
      <c r="B502" s="52"/>
      <c r="C502" s="52"/>
      <c r="D502" s="52"/>
      <c r="E502" s="52"/>
      <c r="F502" s="52"/>
      <c r="G502" s="52"/>
      <c r="H502" s="52"/>
      <c r="I502" s="60"/>
      <c r="J502" s="60"/>
      <c r="K502" s="60"/>
    </row>
    <row r="503" spans="1:11" ht="31.5" customHeight="1" x14ac:dyDescent="0.25">
      <c r="A503" s="51" t="e">
        <f>VLOOKUP(Tableau2[[#This Row],[Fournisseur]],Tableau__10.231.117.20_Eaton_ENT_SUPPLIER_MASTER[[SUPPLIER_NAME]:[HOME_PAGE]],2,FALSE)</f>
        <v>#N/A</v>
      </c>
      <c r="B503" s="52"/>
      <c r="C503" s="52"/>
      <c r="D503" s="52"/>
      <c r="E503" s="52"/>
      <c r="F503" s="52"/>
      <c r="G503" s="52"/>
      <c r="H503" s="52"/>
      <c r="I503" s="60"/>
      <c r="J503" s="60"/>
      <c r="K503" s="60"/>
    </row>
    <row r="504" spans="1:11" ht="31.5" customHeight="1" x14ac:dyDescent="0.25">
      <c r="A504" s="51" t="e">
        <f>VLOOKUP(Tableau2[[#This Row],[Fournisseur]],Tableau__10.231.117.20_Eaton_ENT_SUPPLIER_MASTER[[SUPPLIER_NAME]:[HOME_PAGE]],2,FALSE)</f>
        <v>#N/A</v>
      </c>
      <c r="B504" s="52"/>
      <c r="C504" s="52"/>
      <c r="D504" s="52"/>
      <c r="E504" s="52"/>
      <c r="F504" s="52"/>
      <c r="G504" s="52"/>
      <c r="H504" s="52"/>
      <c r="I504" s="60"/>
      <c r="J504" s="60"/>
      <c r="K504" s="60"/>
    </row>
    <row r="505" spans="1:11" ht="31.5" customHeight="1" x14ac:dyDescent="0.25">
      <c r="A505" s="51" t="e">
        <f>VLOOKUP(Tableau2[[#This Row],[Fournisseur]],Tableau__10.231.117.20_Eaton_ENT_SUPPLIER_MASTER[[SUPPLIER_NAME]:[HOME_PAGE]],2,FALSE)</f>
        <v>#N/A</v>
      </c>
      <c r="B505" s="52"/>
      <c r="C505" s="52"/>
      <c r="D505" s="52"/>
      <c r="E505" s="52"/>
      <c r="F505" s="52"/>
      <c r="G505" s="52"/>
      <c r="H505" s="52"/>
      <c r="I505" s="60"/>
      <c r="J505" s="60"/>
      <c r="K505" s="60"/>
    </row>
    <row r="506" spans="1:11" ht="31.5" customHeight="1" x14ac:dyDescent="0.25">
      <c r="A506" s="51" t="e">
        <f>VLOOKUP(Tableau2[[#This Row],[Fournisseur]],Tableau__10.231.117.20_Eaton_ENT_SUPPLIER_MASTER[[SUPPLIER_NAME]:[HOME_PAGE]],2,FALSE)</f>
        <v>#N/A</v>
      </c>
      <c r="B506" s="52"/>
      <c r="C506" s="52"/>
      <c r="D506" s="52"/>
      <c r="E506" s="52"/>
      <c r="F506" s="52"/>
      <c r="G506" s="52"/>
      <c r="H506" s="52"/>
      <c r="I506" s="60"/>
      <c r="J506" s="60"/>
      <c r="K506" s="60"/>
    </row>
    <row r="507" spans="1:11" ht="31.5" customHeight="1" x14ac:dyDescent="0.25">
      <c r="A507" s="51" t="e">
        <f>VLOOKUP(Tableau2[[#This Row],[Fournisseur]],Tableau__10.231.117.20_Eaton_ENT_SUPPLIER_MASTER[[SUPPLIER_NAME]:[HOME_PAGE]],2,FALSE)</f>
        <v>#N/A</v>
      </c>
      <c r="B507" s="52"/>
      <c r="C507" s="52"/>
      <c r="D507" s="52"/>
      <c r="E507" s="52"/>
      <c r="F507" s="52"/>
      <c r="G507" s="52"/>
      <c r="H507" s="52"/>
      <c r="I507" s="60"/>
      <c r="J507" s="60"/>
      <c r="K507" s="60"/>
    </row>
    <row r="508" spans="1:11" ht="31.5" customHeight="1" x14ac:dyDescent="0.25">
      <c r="A508" s="51" t="e">
        <f>VLOOKUP(Tableau2[[#This Row],[Fournisseur]],Tableau__10.231.117.20_Eaton_ENT_SUPPLIER_MASTER[[SUPPLIER_NAME]:[HOME_PAGE]],2,FALSE)</f>
        <v>#N/A</v>
      </c>
      <c r="B508" s="52"/>
      <c r="C508" s="52"/>
      <c r="D508" s="52"/>
      <c r="E508" s="52"/>
      <c r="F508" s="52"/>
      <c r="G508" s="52"/>
      <c r="H508" s="52"/>
      <c r="I508" s="60"/>
      <c r="J508" s="60"/>
      <c r="K508" s="60"/>
    </row>
    <row r="509" spans="1:11" ht="31.5" customHeight="1" x14ac:dyDescent="0.25">
      <c r="A509" s="51" t="e">
        <f>VLOOKUP(Tableau2[[#This Row],[Fournisseur]],Tableau__10.231.117.20_Eaton_ENT_SUPPLIER_MASTER[[SUPPLIER_NAME]:[HOME_PAGE]],2,FALSE)</f>
        <v>#N/A</v>
      </c>
      <c r="B509" s="52"/>
      <c r="C509" s="52"/>
      <c r="D509" s="52"/>
      <c r="E509" s="52"/>
      <c r="F509" s="52"/>
      <c r="G509" s="52"/>
      <c r="H509" s="52"/>
      <c r="I509" s="60"/>
      <c r="J509" s="60"/>
      <c r="K509" s="60"/>
    </row>
    <row r="510" spans="1:11" ht="31.5" customHeight="1" x14ac:dyDescent="0.25">
      <c r="A510" s="51" t="e">
        <f>VLOOKUP(Tableau2[[#This Row],[Fournisseur]],Tableau__10.231.117.20_Eaton_ENT_SUPPLIER_MASTER[[SUPPLIER_NAME]:[HOME_PAGE]],2,FALSE)</f>
        <v>#N/A</v>
      </c>
      <c r="B510" s="52"/>
      <c r="C510" s="52"/>
      <c r="D510" s="52"/>
      <c r="E510" s="52"/>
      <c r="F510" s="52"/>
      <c r="G510" s="52"/>
      <c r="H510" s="52"/>
      <c r="I510" s="60"/>
      <c r="J510" s="60"/>
      <c r="K510" s="60"/>
    </row>
    <row r="511" spans="1:11" ht="31.5" customHeight="1" x14ac:dyDescent="0.25">
      <c r="A511" s="51" t="e">
        <f>VLOOKUP(Tableau2[[#This Row],[Fournisseur]],Tableau__10.231.117.20_Eaton_ENT_SUPPLIER_MASTER[[SUPPLIER_NAME]:[HOME_PAGE]],2,FALSE)</f>
        <v>#N/A</v>
      </c>
      <c r="B511" s="52"/>
      <c r="C511" s="52"/>
      <c r="D511" s="52"/>
      <c r="E511" s="52"/>
      <c r="F511" s="52"/>
      <c r="G511" s="52"/>
      <c r="H511" s="52"/>
      <c r="I511" s="60"/>
      <c r="J511" s="60"/>
      <c r="K511" s="60"/>
    </row>
    <row r="512" spans="1:11" ht="31.5" customHeight="1" x14ac:dyDescent="0.25">
      <c r="A512" s="51" t="e">
        <f>VLOOKUP(Tableau2[[#This Row],[Fournisseur]],Tableau__10.231.117.20_Eaton_ENT_SUPPLIER_MASTER[[SUPPLIER_NAME]:[HOME_PAGE]],2,FALSE)</f>
        <v>#N/A</v>
      </c>
      <c r="B512" s="52"/>
      <c r="C512" s="52"/>
      <c r="D512" s="52"/>
      <c r="E512" s="52"/>
      <c r="F512" s="52"/>
      <c r="G512" s="52"/>
      <c r="H512" s="52"/>
      <c r="I512" s="60"/>
      <c r="J512" s="60"/>
      <c r="K512" s="60"/>
    </row>
    <row r="513" spans="1:11" ht="31.5" customHeight="1" x14ac:dyDescent="0.25">
      <c r="A513" s="51" t="e">
        <f>VLOOKUP(Tableau2[[#This Row],[Fournisseur]],Tableau__10.231.117.20_Eaton_ENT_SUPPLIER_MASTER[[SUPPLIER_NAME]:[HOME_PAGE]],2,FALSE)</f>
        <v>#N/A</v>
      </c>
      <c r="B513" s="52"/>
      <c r="C513" s="52"/>
      <c r="D513" s="52"/>
      <c r="E513" s="52"/>
      <c r="F513" s="52"/>
      <c r="G513" s="52"/>
      <c r="H513" s="52"/>
      <c r="I513" s="60"/>
      <c r="J513" s="60"/>
      <c r="K513" s="60"/>
    </row>
    <row r="514" spans="1:11" ht="31.5" customHeight="1" x14ac:dyDescent="0.25">
      <c r="A514" s="51" t="e">
        <f>VLOOKUP(Tableau2[[#This Row],[Fournisseur]],Tableau__10.231.117.20_Eaton_ENT_SUPPLIER_MASTER[[SUPPLIER_NAME]:[HOME_PAGE]],2,FALSE)</f>
        <v>#N/A</v>
      </c>
      <c r="B514" s="52"/>
      <c r="C514" s="52"/>
      <c r="D514" s="52"/>
      <c r="E514" s="52"/>
      <c r="F514" s="52"/>
      <c r="G514" s="52"/>
      <c r="H514" s="52"/>
      <c r="I514" s="60"/>
      <c r="J514" s="60"/>
      <c r="K514" s="60"/>
    </row>
    <row r="515" spans="1:11" ht="31.5" customHeight="1" x14ac:dyDescent="0.25">
      <c r="A515" s="51" t="e">
        <f>VLOOKUP(Tableau2[[#This Row],[Fournisseur]],Tableau__10.231.117.20_Eaton_ENT_SUPPLIER_MASTER[[SUPPLIER_NAME]:[HOME_PAGE]],2,FALSE)</f>
        <v>#N/A</v>
      </c>
      <c r="B515" s="52"/>
      <c r="C515" s="52"/>
      <c r="D515" s="52"/>
      <c r="E515" s="52"/>
      <c r="F515" s="52"/>
      <c r="G515" s="52"/>
      <c r="H515" s="52"/>
      <c r="I515" s="60"/>
      <c r="J515" s="60"/>
      <c r="K515" s="60"/>
    </row>
    <row r="516" spans="1:11" ht="31.5" customHeight="1" x14ac:dyDescent="0.25">
      <c r="A516" s="51" t="e">
        <f>VLOOKUP(Tableau2[[#This Row],[Fournisseur]],Tableau__10.231.117.20_Eaton_ENT_SUPPLIER_MASTER[[SUPPLIER_NAME]:[HOME_PAGE]],2,FALSE)</f>
        <v>#N/A</v>
      </c>
      <c r="B516" s="52"/>
      <c r="C516" s="52"/>
      <c r="D516" s="52"/>
      <c r="E516" s="52"/>
      <c r="F516" s="52"/>
      <c r="G516" s="52"/>
      <c r="H516" s="52"/>
      <c r="I516" s="60"/>
      <c r="J516" s="60"/>
      <c r="K516" s="60"/>
    </row>
    <row r="517" spans="1:11" ht="31.5" customHeight="1" x14ac:dyDescent="0.25">
      <c r="A517" s="51" t="e">
        <f>VLOOKUP(Tableau2[[#This Row],[Fournisseur]],Tableau__10.231.117.20_Eaton_ENT_SUPPLIER_MASTER[[SUPPLIER_NAME]:[HOME_PAGE]],2,FALSE)</f>
        <v>#N/A</v>
      </c>
      <c r="B517" s="52"/>
      <c r="C517" s="52"/>
      <c r="D517" s="52"/>
      <c r="E517" s="52"/>
      <c r="F517" s="52"/>
      <c r="G517" s="52"/>
      <c r="H517" s="52"/>
      <c r="I517" s="60"/>
      <c r="J517" s="60"/>
      <c r="K517" s="60"/>
    </row>
    <row r="518" spans="1:11" ht="31.5" customHeight="1" x14ac:dyDescent="0.25">
      <c r="A518" s="51" t="e">
        <f>VLOOKUP(Tableau2[[#This Row],[Fournisseur]],Tableau__10.231.117.20_Eaton_ENT_SUPPLIER_MASTER[[SUPPLIER_NAME]:[HOME_PAGE]],2,FALSE)</f>
        <v>#N/A</v>
      </c>
      <c r="B518" s="52"/>
      <c r="C518" s="52"/>
      <c r="D518" s="52"/>
      <c r="E518" s="52"/>
      <c r="F518" s="52"/>
      <c r="G518" s="52"/>
      <c r="H518" s="52"/>
      <c r="I518" s="60"/>
      <c r="J518" s="60"/>
      <c r="K518" s="60"/>
    </row>
    <row r="519" spans="1:11" ht="31.5" customHeight="1" x14ac:dyDescent="0.25">
      <c r="A519" s="51" t="e">
        <f>VLOOKUP(Tableau2[[#This Row],[Fournisseur]],Tableau__10.231.117.20_Eaton_ENT_SUPPLIER_MASTER[[SUPPLIER_NAME]:[HOME_PAGE]],2,FALSE)</f>
        <v>#N/A</v>
      </c>
      <c r="B519" s="52"/>
      <c r="C519" s="52"/>
      <c r="D519" s="52"/>
      <c r="E519" s="52"/>
      <c r="F519" s="52"/>
      <c r="G519" s="52"/>
      <c r="H519" s="52"/>
      <c r="I519" s="60"/>
      <c r="J519" s="60"/>
      <c r="K519" s="60"/>
    </row>
    <row r="520" spans="1:11" ht="31.5" customHeight="1" x14ac:dyDescent="0.25">
      <c r="A520" s="51" t="e">
        <f>VLOOKUP(Tableau2[[#This Row],[Fournisseur]],Tableau__10.231.117.20_Eaton_ENT_SUPPLIER_MASTER[[SUPPLIER_NAME]:[HOME_PAGE]],2,FALSE)</f>
        <v>#N/A</v>
      </c>
      <c r="B520" s="52"/>
      <c r="C520" s="52"/>
      <c r="D520" s="52"/>
      <c r="E520" s="52"/>
      <c r="F520" s="52"/>
      <c r="G520" s="52"/>
      <c r="H520" s="52"/>
      <c r="I520" s="60"/>
      <c r="J520" s="60"/>
      <c r="K520" s="60"/>
    </row>
    <row r="521" spans="1:11" ht="31.5" customHeight="1" x14ac:dyDescent="0.25">
      <c r="A521" s="51" t="e">
        <f>VLOOKUP(Tableau2[[#This Row],[Fournisseur]],Tableau__10.231.117.20_Eaton_ENT_SUPPLIER_MASTER[[SUPPLIER_NAME]:[HOME_PAGE]],2,FALSE)</f>
        <v>#N/A</v>
      </c>
      <c r="B521" s="52"/>
      <c r="C521" s="52"/>
      <c r="D521" s="52"/>
      <c r="E521" s="52"/>
      <c r="F521" s="52"/>
      <c r="G521" s="52"/>
      <c r="H521" s="52"/>
      <c r="I521" s="60"/>
      <c r="J521" s="60"/>
      <c r="K521" s="60"/>
    </row>
    <row r="522" spans="1:11" ht="31.5" customHeight="1" x14ac:dyDescent="0.25">
      <c r="A522" s="51" t="e">
        <f>VLOOKUP(Tableau2[[#This Row],[Fournisseur]],Tableau__10.231.117.20_Eaton_ENT_SUPPLIER_MASTER[[SUPPLIER_NAME]:[HOME_PAGE]],2,FALSE)</f>
        <v>#N/A</v>
      </c>
      <c r="B522" s="52"/>
      <c r="C522" s="52"/>
      <c r="D522" s="52"/>
      <c r="E522" s="52"/>
      <c r="F522" s="52"/>
      <c r="G522" s="52"/>
      <c r="H522" s="52"/>
      <c r="I522" s="60"/>
      <c r="J522" s="60"/>
      <c r="K522" s="60"/>
    </row>
    <row r="523" spans="1:11" ht="31.5" customHeight="1" x14ac:dyDescent="0.25">
      <c r="A523" s="51" t="e">
        <f>VLOOKUP(Tableau2[[#This Row],[Fournisseur]],Tableau__10.231.117.20_Eaton_ENT_SUPPLIER_MASTER[[SUPPLIER_NAME]:[HOME_PAGE]],2,FALSE)</f>
        <v>#N/A</v>
      </c>
      <c r="B523" s="52"/>
      <c r="C523" s="52"/>
      <c r="D523" s="52"/>
      <c r="E523" s="52"/>
      <c r="F523" s="52"/>
      <c r="G523" s="52"/>
      <c r="H523" s="52"/>
      <c r="I523" s="60"/>
      <c r="J523" s="60"/>
      <c r="K523" s="60"/>
    </row>
    <row r="524" spans="1:11" ht="31.5" customHeight="1" x14ac:dyDescent="0.25">
      <c r="A524" s="51" t="e">
        <f>VLOOKUP(Tableau2[[#This Row],[Fournisseur]],Tableau__10.231.117.20_Eaton_ENT_SUPPLIER_MASTER[[SUPPLIER_NAME]:[HOME_PAGE]],2,FALSE)</f>
        <v>#N/A</v>
      </c>
      <c r="B524" s="52"/>
      <c r="C524" s="52"/>
      <c r="D524" s="52"/>
      <c r="E524" s="52"/>
      <c r="F524" s="52"/>
      <c r="G524" s="52"/>
      <c r="H524" s="52"/>
      <c r="I524" s="60"/>
      <c r="J524" s="60"/>
      <c r="K524" s="60"/>
    </row>
    <row r="525" spans="1:11" ht="31.5" customHeight="1" x14ac:dyDescent="0.25">
      <c r="A525" s="51" t="e">
        <f>VLOOKUP(Tableau2[[#This Row],[Fournisseur]],Tableau__10.231.117.20_Eaton_ENT_SUPPLIER_MASTER[[SUPPLIER_NAME]:[HOME_PAGE]],2,FALSE)</f>
        <v>#N/A</v>
      </c>
      <c r="B525" s="52"/>
      <c r="C525" s="52"/>
      <c r="D525" s="52"/>
      <c r="E525" s="52"/>
      <c r="F525" s="52"/>
      <c r="G525" s="52"/>
      <c r="H525" s="52"/>
      <c r="I525" s="60"/>
      <c r="J525" s="60"/>
      <c r="K525" s="60"/>
    </row>
    <row r="526" spans="1:11" ht="31.5" customHeight="1" x14ac:dyDescent="0.25">
      <c r="A526" s="51" t="e">
        <f>VLOOKUP(Tableau2[[#This Row],[Fournisseur]],Tableau__10.231.117.20_Eaton_ENT_SUPPLIER_MASTER[[SUPPLIER_NAME]:[HOME_PAGE]],2,FALSE)</f>
        <v>#N/A</v>
      </c>
      <c r="B526" s="52"/>
      <c r="C526" s="52"/>
      <c r="D526" s="52"/>
      <c r="E526" s="52"/>
      <c r="F526" s="52"/>
      <c r="G526" s="52"/>
      <c r="H526" s="52"/>
      <c r="I526" s="60"/>
      <c r="J526" s="60"/>
      <c r="K526" s="60"/>
    </row>
    <row r="527" spans="1:11" ht="31.5" customHeight="1" x14ac:dyDescent="0.25">
      <c r="A527" s="51" t="e">
        <f>VLOOKUP(Tableau2[[#This Row],[Fournisseur]],Tableau__10.231.117.20_Eaton_ENT_SUPPLIER_MASTER[[SUPPLIER_NAME]:[HOME_PAGE]],2,FALSE)</f>
        <v>#N/A</v>
      </c>
      <c r="B527" s="52"/>
      <c r="C527" s="52"/>
      <c r="D527" s="52"/>
      <c r="E527" s="52"/>
      <c r="F527" s="52"/>
      <c r="G527" s="52"/>
      <c r="H527" s="52"/>
      <c r="I527" s="60"/>
      <c r="J527" s="60"/>
      <c r="K527" s="60"/>
    </row>
    <row r="528" spans="1:11" ht="31.5" customHeight="1" x14ac:dyDescent="0.25">
      <c r="A528" s="51" t="e">
        <f>VLOOKUP(Tableau2[[#This Row],[Fournisseur]],Tableau__10.231.117.20_Eaton_ENT_SUPPLIER_MASTER[[SUPPLIER_NAME]:[HOME_PAGE]],2,FALSE)</f>
        <v>#N/A</v>
      </c>
      <c r="B528" s="52"/>
      <c r="C528" s="52"/>
      <c r="D528" s="52"/>
      <c r="E528" s="52"/>
      <c r="F528" s="52"/>
      <c r="G528" s="52"/>
      <c r="H528" s="52"/>
      <c r="I528" s="60"/>
      <c r="J528" s="60"/>
      <c r="K528" s="60"/>
    </row>
    <row r="529" spans="1:11" ht="31.5" customHeight="1" x14ac:dyDescent="0.25">
      <c r="A529" s="51" t="e">
        <f>VLOOKUP(Tableau2[[#This Row],[Fournisseur]],Tableau__10.231.117.20_Eaton_ENT_SUPPLIER_MASTER[[SUPPLIER_NAME]:[HOME_PAGE]],2,FALSE)</f>
        <v>#N/A</v>
      </c>
      <c r="B529" s="52"/>
      <c r="C529" s="52"/>
      <c r="D529" s="52"/>
      <c r="E529" s="52"/>
      <c r="F529" s="52"/>
      <c r="G529" s="52"/>
      <c r="H529" s="52"/>
      <c r="I529" s="60"/>
      <c r="J529" s="60"/>
      <c r="K529" s="60"/>
    </row>
    <row r="530" spans="1:11" ht="31.5" customHeight="1" x14ac:dyDescent="0.25">
      <c r="A530" s="51" t="e">
        <f>VLOOKUP(Tableau2[[#This Row],[Fournisseur]],Tableau__10.231.117.20_Eaton_ENT_SUPPLIER_MASTER[[SUPPLIER_NAME]:[HOME_PAGE]],2,FALSE)</f>
        <v>#N/A</v>
      </c>
      <c r="B530" s="52"/>
      <c r="C530" s="52"/>
      <c r="D530" s="52"/>
      <c r="E530" s="52"/>
      <c r="F530" s="52"/>
      <c r="G530" s="52"/>
      <c r="H530" s="52"/>
      <c r="I530" s="60"/>
      <c r="J530" s="60"/>
      <c r="K530" s="60"/>
    </row>
    <row r="531" spans="1:11" ht="31.5" customHeight="1" x14ac:dyDescent="0.25">
      <c r="A531" s="51" t="e">
        <f>VLOOKUP(Tableau2[[#This Row],[Fournisseur]],Tableau__10.231.117.20_Eaton_ENT_SUPPLIER_MASTER[[SUPPLIER_NAME]:[HOME_PAGE]],2,FALSE)</f>
        <v>#N/A</v>
      </c>
      <c r="B531" s="52"/>
      <c r="C531" s="52"/>
      <c r="D531" s="52"/>
      <c r="E531" s="52"/>
      <c r="F531" s="52"/>
      <c r="G531" s="52"/>
      <c r="H531" s="52"/>
      <c r="I531" s="60"/>
      <c r="J531" s="60"/>
      <c r="K531" s="60"/>
    </row>
    <row r="532" spans="1:11" ht="31.5" customHeight="1" x14ac:dyDescent="0.25">
      <c r="A532" s="51" t="e">
        <f>VLOOKUP(Tableau2[[#This Row],[Fournisseur]],Tableau__10.231.117.20_Eaton_ENT_SUPPLIER_MASTER[[SUPPLIER_NAME]:[HOME_PAGE]],2,FALSE)</f>
        <v>#N/A</v>
      </c>
      <c r="B532" s="52"/>
      <c r="C532" s="52"/>
      <c r="D532" s="52"/>
      <c r="E532" s="52"/>
      <c r="F532" s="52"/>
      <c r="G532" s="52"/>
      <c r="H532" s="52"/>
      <c r="I532" s="60"/>
      <c r="J532" s="60"/>
      <c r="K532" s="60"/>
    </row>
    <row r="533" spans="1:11" ht="31.5" customHeight="1" x14ac:dyDescent="0.25">
      <c r="A533" s="51" t="e">
        <f>VLOOKUP(Tableau2[[#This Row],[Fournisseur]],Tableau__10.231.117.20_Eaton_ENT_SUPPLIER_MASTER[[SUPPLIER_NAME]:[HOME_PAGE]],2,FALSE)</f>
        <v>#N/A</v>
      </c>
      <c r="B533" s="52"/>
      <c r="C533" s="52"/>
      <c r="D533" s="52"/>
      <c r="E533" s="52"/>
      <c r="F533" s="52"/>
      <c r="G533" s="52"/>
      <c r="H533" s="52"/>
      <c r="I533" s="60"/>
      <c r="J533" s="60"/>
      <c r="K533" s="60"/>
    </row>
    <row r="534" spans="1:11" ht="31.5" customHeight="1" x14ac:dyDescent="0.25">
      <c r="A534" s="51" t="e">
        <f>VLOOKUP(Tableau2[[#This Row],[Fournisseur]],Tableau__10.231.117.20_Eaton_ENT_SUPPLIER_MASTER[[SUPPLIER_NAME]:[HOME_PAGE]],2,FALSE)</f>
        <v>#N/A</v>
      </c>
      <c r="B534" s="52"/>
      <c r="C534" s="52"/>
      <c r="D534" s="52"/>
      <c r="E534" s="52"/>
      <c r="F534" s="52"/>
      <c r="G534" s="52"/>
      <c r="H534" s="52"/>
      <c r="I534" s="60"/>
      <c r="J534" s="60"/>
      <c r="K534" s="60"/>
    </row>
    <row r="535" spans="1:11" ht="31.5" customHeight="1" x14ac:dyDescent="0.25">
      <c r="A535" s="51" t="e">
        <f>VLOOKUP(Tableau2[[#This Row],[Fournisseur]],Tableau__10.231.117.20_Eaton_ENT_SUPPLIER_MASTER[[SUPPLIER_NAME]:[HOME_PAGE]],2,FALSE)</f>
        <v>#N/A</v>
      </c>
      <c r="B535" s="52"/>
      <c r="C535" s="52"/>
      <c r="D535" s="52"/>
      <c r="E535" s="52"/>
      <c r="F535" s="52"/>
      <c r="G535" s="52"/>
      <c r="H535" s="52"/>
      <c r="I535" s="60"/>
      <c r="J535" s="60"/>
      <c r="K535" s="60"/>
    </row>
    <row r="536" spans="1:11" ht="31.5" customHeight="1" x14ac:dyDescent="0.25">
      <c r="A536" s="51" t="e">
        <f>VLOOKUP(Tableau2[[#This Row],[Fournisseur]],Tableau__10.231.117.20_Eaton_ENT_SUPPLIER_MASTER[[SUPPLIER_NAME]:[HOME_PAGE]],2,FALSE)</f>
        <v>#N/A</v>
      </c>
      <c r="B536" s="52"/>
      <c r="C536" s="52"/>
      <c r="D536" s="52"/>
      <c r="E536" s="52"/>
      <c r="F536" s="52"/>
      <c r="G536" s="52"/>
      <c r="H536" s="52"/>
      <c r="I536" s="60"/>
      <c r="J536" s="60"/>
      <c r="K536" s="60"/>
    </row>
    <row r="537" spans="1:11" ht="31.5" customHeight="1" x14ac:dyDescent="0.25">
      <c r="A537" s="51" t="e">
        <f>VLOOKUP(Tableau2[[#This Row],[Fournisseur]],Tableau__10.231.117.20_Eaton_ENT_SUPPLIER_MASTER[[SUPPLIER_NAME]:[HOME_PAGE]],2,FALSE)</f>
        <v>#N/A</v>
      </c>
      <c r="B537" s="52"/>
      <c r="C537" s="52"/>
      <c r="D537" s="52"/>
      <c r="E537" s="52"/>
      <c r="F537" s="52"/>
      <c r="G537" s="52"/>
      <c r="H537" s="52"/>
      <c r="I537" s="60"/>
      <c r="J537" s="60"/>
      <c r="K537" s="60"/>
    </row>
    <row r="538" spans="1:11" ht="31.5" customHeight="1" x14ac:dyDescent="0.25">
      <c r="A538" s="51" t="e">
        <f>VLOOKUP(Tableau2[[#This Row],[Fournisseur]],Tableau__10.231.117.20_Eaton_ENT_SUPPLIER_MASTER[[SUPPLIER_NAME]:[HOME_PAGE]],2,FALSE)</f>
        <v>#N/A</v>
      </c>
      <c r="B538" s="52"/>
      <c r="C538" s="52"/>
      <c r="D538" s="52"/>
      <c r="E538" s="52"/>
      <c r="F538" s="52"/>
      <c r="G538" s="52"/>
      <c r="H538" s="52"/>
      <c r="I538" s="60"/>
      <c r="J538" s="60"/>
      <c r="K538" s="60"/>
    </row>
    <row r="539" spans="1:11" ht="31.5" customHeight="1" x14ac:dyDescent="0.25">
      <c r="A539" s="51" t="e">
        <f>VLOOKUP(Tableau2[[#This Row],[Fournisseur]],Tableau__10.231.117.20_Eaton_ENT_SUPPLIER_MASTER[[SUPPLIER_NAME]:[HOME_PAGE]],2,FALSE)</f>
        <v>#N/A</v>
      </c>
      <c r="B539" s="52"/>
      <c r="C539" s="52"/>
      <c r="D539" s="52"/>
      <c r="E539" s="52"/>
      <c r="F539" s="52"/>
      <c r="G539" s="52"/>
      <c r="H539" s="52"/>
      <c r="I539" s="60"/>
      <c r="J539" s="60"/>
      <c r="K539" s="60"/>
    </row>
    <row r="540" spans="1:11" ht="31.5" customHeight="1" x14ac:dyDescent="0.25">
      <c r="A540" s="51" t="e">
        <f>VLOOKUP(Tableau2[[#This Row],[Fournisseur]],Tableau__10.231.117.20_Eaton_ENT_SUPPLIER_MASTER[[SUPPLIER_NAME]:[HOME_PAGE]],2,FALSE)</f>
        <v>#N/A</v>
      </c>
      <c r="B540" s="52"/>
      <c r="C540" s="52"/>
      <c r="D540" s="52"/>
      <c r="E540" s="52"/>
      <c r="F540" s="52"/>
      <c r="G540" s="52"/>
      <c r="H540" s="52"/>
      <c r="I540" s="60"/>
      <c r="J540" s="60"/>
      <c r="K540" s="60"/>
    </row>
    <row r="541" spans="1:11" ht="31.5" customHeight="1" x14ac:dyDescent="0.25">
      <c r="A541" s="51" t="e">
        <f>VLOOKUP(Tableau2[[#This Row],[Fournisseur]],Tableau__10.231.117.20_Eaton_ENT_SUPPLIER_MASTER[[SUPPLIER_NAME]:[HOME_PAGE]],2,FALSE)</f>
        <v>#N/A</v>
      </c>
      <c r="B541" s="52"/>
      <c r="C541" s="52"/>
      <c r="D541" s="52"/>
      <c r="E541" s="52"/>
      <c r="F541" s="52"/>
      <c r="G541" s="52"/>
      <c r="H541" s="52"/>
      <c r="I541" s="60"/>
      <c r="J541" s="60"/>
      <c r="K541" s="60"/>
    </row>
    <row r="542" spans="1:11" ht="31.5" customHeight="1" x14ac:dyDescent="0.25">
      <c r="A542" s="51" t="e">
        <f>VLOOKUP(Tableau2[[#This Row],[Fournisseur]],Tableau__10.231.117.20_Eaton_ENT_SUPPLIER_MASTER[[SUPPLIER_NAME]:[HOME_PAGE]],2,FALSE)</f>
        <v>#N/A</v>
      </c>
      <c r="B542" s="52"/>
      <c r="C542" s="52"/>
      <c r="D542" s="52"/>
      <c r="E542" s="52"/>
      <c r="F542" s="52"/>
      <c r="G542" s="52"/>
      <c r="H542" s="52"/>
      <c r="I542" s="60"/>
      <c r="J542" s="60"/>
      <c r="K542" s="60"/>
    </row>
    <row r="543" spans="1:11" ht="31.5" customHeight="1" x14ac:dyDescent="0.25">
      <c r="A543" s="51" t="e">
        <f>VLOOKUP(Tableau2[[#This Row],[Fournisseur]],Tableau__10.231.117.20_Eaton_ENT_SUPPLIER_MASTER[[SUPPLIER_NAME]:[HOME_PAGE]],2,FALSE)</f>
        <v>#N/A</v>
      </c>
      <c r="B543" s="52"/>
      <c r="C543" s="52"/>
      <c r="D543" s="52"/>
      <c r="E543" s="52"/>
      <c r="F543" s="52"/>
      <c r="G543" s="52"/>
      <c r="H543" s="52"/>
      <c r="I543" s="60"/>
      <c r="J543" s="60"/>
      <c r="K543" s="60"/>
    </row>
    <row r="544" spans="1:11" ht="31.5" customHeight="1" x14ac:dyDescent="0.25">
      <c r="A544" s="51" t="e">
        <f>VLOOKUP(Tableau2[[#This Row],[Fournisseur]],Tableau__10.231.117.20_Eaton_ENT_SUPPLIER_MASTER[[SUPPLIER_NAME]:[HOME_PAGE]],2,FALSE)</f>
        <v>#N/A</v>
      </c>
      <c r="B544" s="52"/>
      <c r="C544" s="52"/>
      <c r="D544" s="52"/>
      <c r="E544" s="52"/>
      <c r="F544" s="52"/>
      <c r="G544" s="52"/>
      <c r="H544" s="52"/>
      <c r="I544" s="60"/>
      <c r="J544" s="60"/>
      <c r="K544" s="60"/>
    </row>
    <row r="545" spans="1:11" ht="31.5" customHeight="1" x14ac:dyDescent="0.25">
      <c r="A545" s="51" t="e">
        <f>VLOOKUP(Tableau2[[#This Row],[Fournisseur]],Tableau__10.231.117.20_Eaton_ENT_SUPPLIER_MASTER[[SUPPLIER_NAME]:[HOME_PAGE]],2,FALSE)</f>
        <v>#N/A</v>
      </c>
      <c r="B545" s="52"/>
      <c r="C545" s="52"/>
      <c r="D545" s="52"/>
      <c r="E545" s="52"/>
      <c r="F545" s="52"/>
      <c r="G545" s="52"/>
      <c r="H545" s="52"/>
      <c r="I545" s="60"/>
      <c r="J545" s="60"/>
      <c r="K545" s="60"/>
    </row>
    <row r="546" spans="1:11" ht="31.5" customHeight="1" x14ac:dyDescent="0.25">
      <c r="A546" s="51" t="e">
        <f>VLOOKUP(Tableau2[[#This Row],[Fournisseur]],Tableau__10.231.117.20_Eaton_ENT_SUPPLIER_MASTER[[SUPPLIER_NAME]:[HOME_PAGE]],2,FALSE)</f>
        <v>#N/A</v>
      </c>
      <c r="B546" s="52"/>
      <c r="C546" s="52"/>
      <c r="D546" s="52"/>
      <c r="E546" s="52"/>
      <c r="F546" s="52"/>
      <c r="G546" s="52"/>
      <c r="H546" s="52"/>
      <c r="I546" s="60"/>
      <c r="J546" s="60"/>
      <c r="K546" s="60"/>
    </row>
    <row r="547" spans="1:11" ht="31.5" customHeight="1" x14ac:dyDescent="0.25">
      <c r="A547" s="51" t="e">
        <f>VLOOKUP(Tableau2[[#This Row],[Fournisseur]],Tableau__10.231.117.20_Eaton_ENT_SUPPLIER_MASTER[[SUPPLIER_NAME]:[HOME_PAGE]],2,FALSE)</f>
        <v>#N/A</v>
      </c>
      <c r="B547" s="52"/>
      <c r="C547" s="52"/>
      <c r="D547" s="52"/>
      <c r="E547" s="52"/>
      <c r="F547" s="52"/>
      <c r="G547" s="52"/>
      <c r="H547" s="52"/>
      <c r="I547" s="60"/>
      <c r="J547" s="60"/>
      <c r="K547" s="60"/>
    </row>
    <row r="548" spans="1:11" ht="31.5" customHeight="1" x14ac:dyDescent="0.25">
      <c r="A548" s="51" t="e">
        <f>VLOOKUP(Tableau2[[#This Row],[Fournisseur]],Tableau__10.231.117.20_Eaton_ENT_SUPPLIER_MASTER[[SUPPLIER_NAME]:[HOME_PAGE]],2,FALSE)</f>
        <v>#N/A</v>
      </c>
      <c r="B548" s="52"/>
      <c r="C548" s="52"/>
      <c r="D548" s="52"/>
      <c r="E548" s="52"/>
      <c r="F548" s="52"/>
      <c r="G548" s="52"/>
      <c r="H548" s="52"/>
      <c r="I548" s="60"/>
      <c r="J548" s="60"/>
      <c r="K548" s="60"/>
    </row>
    <row r="549" spans="1:11" ht="31.5" customHeight="1" x14ac:dyDescent="0.25">
      <c r="A549" s="51" t="e">
        <f>VLOOKUP(Tableau2[[#This Row],[Fournisseur]],Tableau__10.231.117.20_Eaton_ENT_SUPPLIER_MASTER[[SUPPLIER_NAME]:[HOME_PAGE]],2,FALSE)</f>
        <v>#N/A</v>
      </c>
      <c r="B549" s="52"/>
      <c r="C549" s="52"/>
      <c r="D549" s="52"/>
      <c r="E549" s="52"/>
      <c r="F549" s="52"/>
      <c r="G549" s="52"/>
      <c r="H549" s="52"/>
      <c r="I549" s="60"/>
      <c r="J549" s="60"/>
      <c r="K549" s="60"/>
    </row>
    <row r="550" spans="1:11" ht="31.5" customHeight="1" x14ac:dyDescent="0.25">
      <c r="A550" s="51" t="e">
        <f>VLOOKUP(Tableau2[[#This Row],[Fournisseur]],Tableau__10.231.117.20_Eaton_ENT_SUPPLIER_MASTER[[SUPPLIER_NAME]:[HOME_PAGE]],2,FALSE)</f>
        <v>#N/A</v>
      </c>
      <c r="B550" s="52"/>
      <c r="C550" s="52"/>
      <c r="D550" s="52"/>
      <c r="E550" s="52"/>
      <c r="F550" s="52"/>
      <c r="G550" s="52"/>
      <c r="H550" s="52"/>
      <c r="I550" s="60"/>
      <c r="J550" s="60"/>
      <c r="K550" s="60"/>
    </row>
    <row r="551" spans="1:11" ht="31.5" customHeight="1" x14ac:dyDescent="0.25">
      <c r="A551" s="51" t="e">
        <f>VLOOKUP(Tableau2[[#This Row],[Fournisseur]],Tableau__10.231.117.20_Eaton_ENT_SUPPLIER_MASTER[[SUPPLIER_NAME]:[HOME_PAGE]],2,FALSE)</f>
        <v>#N/A</v>
      </c>
      <c r="B551" s="52"/>
      <c r="C551" s="52"/>
      <c r="D551" s="52"/>
      <c r="E551" s="52"/>
      <c r="F551" s="52"/>
      <c r="G551" s="52"/>
      <c r="H551" s="52"/>
      <c r="I551" s="60"/>
      <c r="J551" s="60"/>
      <c r="K551" s="60"/>
    </row>
    <row r="552" spans="1:11" ht="31.5" customHeight="1" x14ac:dyDescent="0.25">
      <c r="A552" s="51" t="e">
        <f>VLOOKUP(Tableau2[[#This Row],[Fournisseur]],Tableau__10.231.117.20_Eaton_ENT_SUPPLIER_MASTER[[SUPPLIER_NAME]:[HOME_PAGE]],2,FALSE)</f>
        <v>#N/A</v>
      </c>
      <c r="B552" s="52"/>
      <c r="C552" s="52"/>
      <c r="D552" s="52"/>
      <c r="E552" s="52"/>
      <c r="F552" s="52"/>
      <c r="G552" s="52"/>
      <c r="H552" s="52"/>
      <c r="I552" s="60"/>
      <c r="J552" s="60"/>
      <c r="K552" s="60"/>
    </row>
    <row r="553" spans="1:11" ht="31.5" customHeight="1" x14ac:dyDescent="0.25">
      <c r="A553" s="51" t="e">
        <f>VLOOKUP(Tableau2[[#This Row],[Fournisseur]],Tableau__10.231.117.20_Eaton_ENT_SUPPLIER_MASTER[[SUPPLIER_NAME]:[HOME_PAGE]],2,FALSE)</f>
        <v>#N/A</v>
      </c>
      <c r="B553" s="52"/>
      <c r="C553" s="52"/>
      <c r="D553" s="52"/>
      <c r="E553" s="52"/>
      <c r="F553" s="52"/>
      <c r="G553" s="52"/>
      <c r="H553" s="52"/>
      <c r="I553" s="60"/>
      <c r="J553" s="60"/>
      <c r="K553" s="60"/>
    </row>
    <row r="554" spans="1:11" ht="31.5" customHeight="1" x14ac:dyDescent="0.25">
      <c r="A554" s="51" t="e">
        <f>VLOOKUP(Tableau2[[#This Row],[Fournisseur]],Tableau__10.231.117.20_Eaton_ENT_SUPPLIER_MASTER[[SUPPLIER_NAME]:[HOME_PAGE]],2,FALSE)</f>
        <v>#N/A</v>
      </c>
      <c r="B554" s="52"/>
      <c r="C554" s="52"/>
      <c r="D554" s="52"/>
      <c r="E554" s="52"/>
      <c r="F554" s="52"/>
      <c r="G554" s="52"/>
      <c r="H554" s="52"/>
      <c r="I554" s="60"/>
      <c r="J554" s="60"/>
      <c r="K554" s="60"/>
    </row>
    <row r="555" spans="1:11" ht="31.5" customHeight="1" x14ac:dyDescent="0.25">
      <c r="A555" s="51" t="e">
        <f>VLOOKUP(Tableau2[[#This Row],[Fournisseur]],Tableau__10.231.117.20_Eaton_ENT_SUPPLIER_MASTER[[SUPPLIER_NAME]:[HOME_PAGE]],2,FALSE)</f>
        <v>#N/A</v>
      </c>
      <c r="B555" s="52"/>
      <c r="C555" s="52"/>
      <c r="D555" s="52"/>
      <c r="E555" s="52"/>
      <c r="F555" s="52"/>
      <c r="G555" s="52"/>
      <c r="H555" s="52"/>
      <c r="I555" s="60"/>
      <c r="J555" s="60"/>
      <c r="K555" s="60"/>
    </row>
    <row r="556" spans="1:11" ht="31.5" customHeight="1" x14ac:dyDescent="0.25">
      <c r="A556" s="51" t="e">
        <f>VLOOKUP(Tableau2[[#This Row],[Fournisseur]],Tableau__10.231.117.20_Eaton_ENT_SUPPLIER_MASTER[[SUPPLIER_NAME]:[HOME_PAGE]],2,FALSE)</f>
        <v>#N/A</v>
      </c>
      <c r="B556" s="52"/>
      <c r="C556" s="52"/>
      <c r="D556" s="52"/>
      <c r="E556" s="52"/>
      <c r="F556" s="52"/>
      <c r="G556" s="52"/>
      <c r="H556" s="52"/>
      <c r="I556" s="60"/>
      <c r="J556" s="60"/>
      <c r="K556" s="60"/>
    </row>
    <row r="557" spans="1:11" ht="31.5" customHeight="1" x14ac:dyDescent="0.25">
      <c r="A557" s="51" t="e">
        <f>VLOOKUP(Tableau2[[#This Row],[Fournisseur]],Tableau__10.231.117.20_Eaton_ENT_SUPPLIER_MASTER[[SUPPLIER_NAME]:[HOME_PAGE]],2,FALSE)</f>
        <v>#N/A</v>
      </c>
      <c r="B557" s="52"/>
      <c r="C557" s="52"/>
      <c r="D557" s="52"/>
      <c r="E557" s="52"/>
      <c r="F557" s="52"/>
      <c r="G557" s="52"/>
      <c r="H557" s="52"/>
      <c r="I557" s="60"/>
      <c r="J557" s="60"/>
      <c r="K557" s="60"/>
    </row>
    <row r="558" spans="1:11" ht="31.5" customHeight="1" x14ac:dyDescent="0.25">
      <c r="A558" s="51" t="e">
        <f>VLOOKUP(Tableau2[[#This Row],[Fournisseur]],Tableau__10.231.117.20_Eaton_ENT_SUPPLIER_MASTER[[SUPPLIER_NAME]:[HOME_PAGE]],2,FALSE)</f>
        <v>#N/A</v>
      </c>
      <c r="B558" s="52"/>
      <c r="C558" s="52"/>
      <c r="D558" s="52"/>
      <c r="E558" s="52"/>
      <c r="F558" s="52"/>
      <c r="G558" s="52"/>
      <c r="H558" s="52"/>
      <c r="I558" s="60"/>
      <c r="J558" s="60"/>
      <c r="K558" s="60"/>
    </row>
    <row r="559" spans="1:11" ht="31.5" customHeight="1" x14ac:dyDescent="0.25">
      <c r="A559" s="51" t="e">
        <f>VLOOKUP(Tableau2[[#This Row],[Fournisseur]],Tableau__10.231.117.20_Eaton_ENT_SUPPLIER_MASTER[[SUPPLIER_NAME]:[HOME_PAGE]],2,FALSE)</f>
        <v>#N/A</v>
      </c>
      <c r="B559" s="52"/>
      <c r="C559" s="52"/>
      <c r="D559" s="52"/>
      <c r="E559" s="52"/>
      <c r="F559" s="52"/>
      <c r="G559" s="52"/>
      <c r="H559" s="52"/>
      <c r="I559" s="60"/>
      <c r="J559" s="60"/>
      <c r="K559" s="60"/>
    </row>
    <row r="560" spans="1:11" ht="31.5" customHeight="1" x14ac:dyDescent="0.25">
      <c r="A560" s="51" t="e">
        <f>VLOOKUP(Tableau2[[#This Row],[Fournisseur]],Tableau__10.231.117.20_Eaton_ENT_SUPPLIER_MASTER[[SUPPLIER_NAME]:[HOME_PAGE]],2,FALSE)</f>
        <v>#N/A</v>
      </c>
      <c r="B560" s="52"/>
      <c r="C560" s="52"/>
      <c r="D560" s="52"/>
      <c r="E560" s="52"/>
      <c r="F560" s="52"/>
      <c r="G560" s="52"/>
      <c r="H560" s="52"/>
      <c r="I560" s="60"/>
      <c r="J560" s="60"/>
      <c r="K560" s="60"/>
    </row>
    <row r="561" spans="1:11" ht="31.5" customHeight="1" x14ac:dyDescent="0.25">
      <c r="A561" s="51" t="e">
        <f>VLOOKUP(Tableau2[[#This Row],[Fournisseur]],Tableau__10.231.117.20_Eaton_ENT_SUPPLIER_MASTER[[SUPPLIER_NAME]:[HOME_PAGE]],2,FALSE)</f>
        <v>#N/A</v>
      </c>
      <c r="B561" s="52"/>
      <c r="C561" s="52"/>
      <c r="D561" s="52"/>
      <c r="E561" s="52"/>
      <c r="F561" s="52"/>
      <c r="G561" s="52"/>
      <c r="H561" s="52"/>
      <c r="I561" s="60"/>
      <c r="J561" s="60"/>
      <c r="K561" s="60"/>
    </row>
    <row r="562" spans="1:11" ht="31.5" customHeight="1" x14ac:dyDescent="0.25">
      <c r="A562" s="51" t="e">
        <f>VLOOKUP(Tableau2[[#This Row],[Fournisseur]],Tableau__10.231.117.20_Eaton_ENT_SUPPLIER_MASTER[[SUPPLIER_NAME]:[HOME_PAGE]],2,FALSE)</f>
        <v>#N/A</v>
      </c>
      <c r="B562" s="52"/>
      <c r="C562" s="52"/>
      <c r="D562" s="52"/>
      <c r="E562" s="52"/>
      <c r="F562" s="52"/>
      <c r="G562" s="52"/>
      <c r="H562" s="52"/>
      <c r="I562" s="60"/>
      <c r="J562" s="60"/>
      <c r="K562" s="60"/>
    </row>
    <row r="563" spans="1:11" ht="31.5" customHeight="1" x14ac:dyDescent="0.25">
      <c r="A563" s="51" t="e">
        <f>VLOOKUP(Tableau2[[#This Row],[Fournisseur]],Tableau__10.231.117.20_Eaton_ENT_SUPPLIER_MASTER[[SUPPLIER_NAME]:[HOME_PAGE]],2,FALSE)</f>
        <v>#N/A</v>
      </c>
      <c r="B563" s="52"/>
      <c r="C563" s="52"/>
      <c r="D563" s="52"/>
      <c r="E563" s="52"/>
      <c r="F563" s="52"/>
      <c r="G563" s="52"/>
      <c r="H563" s="52"/>
      <c r="I563" s="60"/>
      <c r="J563" s="60"/>
      <c r="K563" s="60"/>
    </row>
    <row r="564" spans="1:11" ht="31.5" customHeight="1" x14ac:dyDescent="0.25">
      <c r="A564" s="51" t="e">
        <f>VLOOKUP(Tableau2[[#This Row],[Fournisseur]],Tableau__10.231.117.20_Eaton_ENT_SUPPLIER_MASTER[[SUPPLIER_NAME]:[HOME_PAGE]],2,FALSE)</f>
        <v>#N/A</v>
      </c>
      <c r="B564" s="52"/>
      <c r="C564" s="52"/>
      <c r="D564" s="52"/>
      <c r="E564" s="52"/>
      <c r="F564" s="52"/>
      <c r="G564" s="52"/>
      <c r="H564" s="52"/>
      <c r="I564" s="60"/>
      <c r="J564" s="60"/>
      <c r="K564" s="60"/>
    </row>
    <row r="565" spans="1:11" ht="31.5" customHeight="1" x14ac:dyDescent="0.25">
      <c r="A565" s="51" t="e">
        <f>VLOOKUP(Tableau2[[#This Row],[Fournisseur]],Tableau__10.231.117.20_Eaton_ENT_SUPPLIER_MASTER[[SUPPLIER_NAME]:[HOME_PAGE]],2,FALSE)</f>
        <v>#N/A</v>
      </c>
      <c r="B565" s="52"/>
      <c r="C565" s="52"/>
      <c r="D565" s="52"/>
      <c r="E565" s="52"/>
      <c r="F565" s="52"/>
      <c r="G565" s="52"/>
      <c r="H565" s="52"/>
      <c r="I565" s="60"/>
      <c r="J565" s="60"/>
      <c r="K565" s="60"/>
    </row>
    <row r="566" spans="1:11" ht="31.5" customHeight="1" x14ac:dyDescent="0.25">
      <c r="A566" s="51" t="e">
        <f>VLOOKUP(Tableau2[[#This Row],[Fournisseur]],Tableau__10.231.117.20_Eaton_ENT_SUPPLIER_MASTER[[SUPPLIER_NAME]:[HOME_PAGE]],2,FALSE)</f>
        <v>#N/A</v>
      </c>
      <c r="B566" s="52"/>
      <c r="C566" s="52"/>
      <c r="D566" s="52"/>
      <c r="E566" s="52"/>
      <c r="F566" s="52"/>
      <c r="G566" s="52"/>
      <c r="H566" s="52"/>
      <c r="I566" s="60"/>
      <c r="J566" s="60"/>
      <c r="K566" s="60"/>
    </row>
    <row r="567" spans="1:11" ht="31.5" customHeight="1" x14ac:dyDescent="0.25">
      <c r="A567" s="51" t="e">
        <f>VLOOKUP(Tableau2[[#This Row],[Fournisseur]],Tableau__10.231.117.20_Eaton_ENT_SUPPLIER_MASTER[[SUPPLIER_NAME]:[HOME_PAGE]],2,FALSE)</f>
        <v>#N/A</v>
      </c>
      <c r="B567" s="52"/>
      <c r="C567" s="52"/>
      <c r="D567" s="52"/>
      <c r="E567" s="52"/>
      <c r="F567" s="52"/>
      <c r="G567" s="52"/>
      <c r="H567" s="52"/>
      <c r="I567" s="60"/>
      <c r="J567" s="60"/>
      <c r="K567" s="60"/>
    </row>
    <row r="568" spans="1:11" ht="31.5" customHeight="1" x14ac:dyDescent="0.25">
      <c r="A568" s="51" t="e">
        <f>VLOOKUP(Tableau2[[#This Row],[Fournisseur]],Tableau__10.231.117.20_Eaton_ENT_SUPPLIER_MASTER[[SUPPLIER_NAME]:[HOME_PAGE]],2,FALSE)</f>
        <v>#N/A</v>
      </c>
      <c r="B568" s="52"/>
      <c r="C568" s="52"/>
      <c r="D568" s="52"/>
      <c r="E568" s="52"/>
      <c r="F568" s="52"/>
      <c r="G568" s="52"/>
      <c r="H568" s="52"/>
      <c r="I568" s="60"/>
      <c r="J568" s="60"/>
      <c r="K568" s="60"/>
    </row>
    <row r="569" spans="1:11" ht="31.5" customHeight="1" x14ac:dyDescent="0.25">
      <c r="A569" s="51" t="e">
        <f>VLOOKUP(Tableau2[[#This Row],[Fournisseur]],Tableau__10.231.117.20_Eaton_ENT_SUPPLIER_MASTER[[SUPPLIER_NAME]:[HOME_PAGE]],2,FALSE)</f>
        <v>#N/A</v>
      </c>
      <c r="B569" s="52"/>
      <c r="C569" s="52"/>
      <c r="D569" s="52"/>
      <c r="E569" s="52"/>
      <c r="F569" s="52"/>
      <c r="G569" s="52"/>
      <c r="H569" s="52"/>
      <c r="I569" s="60"/>
      <c r="J569" s="60"/>
      <c r="K569" s="60"/>
    </row>
    <row r="570" spans="1:11" ht="31.5" customHeight="1" x14ac:dyDescent="0.25">
      <c r="A570" s="51" t="e">
        <f>VLOOKUP(Tableau2[[#This Row],[Fournisseur]],Tableau__10.231.117.20_Eaton_ENT_SUPPLIER_MASTER[[SUPPLIER_NAME]:[HOME_PAGE]],2,FALSE)</f>
        <v>#N/A</v>
      </c>
      <c r="B570" s="52"/>
      <c r="C570" s="52"/>
      <c r="D570" s="52"/>
      <c r="E570" s="52"/>
      <c r="F570" s="52"/>
      <c r="G570" s="52"/>
      <c r="H570" s="52"/>
      <c r="I570" s="60"/>
      <c r="J570" s="60"/>
      <c r="K570" s="60"/>
    </row>
    <row r="571" spans="1:11" ht="31.5" customHeight="1" x14ac:dyDescent="0.25">
      <c r="A571" s="51" t="e">
        <f>VLOOKUP(Tableau2[[#This Row],[Fournisseur]],Tableau__10.231.117.20_Eaton_ENT_SUPPLIER_MASTER[[SUPPLIER_NAME]:[HOME_PAGE]],2,FALSE)</f>
        <v>#N/A</v>
      </c>
      <c r="B571" s="52"/>
      <c r="C571" s="52"/>
      <c r="D571" s="52"/>
      <c r="E571" s="52"/>
      <c r="F571" s="52"/>
      <c r="G571" s="52"/>
      <c r="H571" s="52"/>
      <c r="I571" s="60"/>
      <c r="J571" s="60"/>
      <c r="K571" s="60"/>
    </row>
    <row r="572" spans="1:11" ht="31.5" customHeight="1" x14ac:dyDescent="0.25">
      <c r="A572" s="51" t="e">
        <f>VLOOKUP(Tableau2[[#This Row],[Fournisseur]],Tableau__10.231.117.20_Eaton_ENT_SUPPLIER_MASTER[[SUPPLIER_NAME]:[HOME_PAGE]],2,FALSE)</f>
        <v>#N/A</v>
      </c>
      <c r="B572" s="52"/>
      <c r="C572" s="52"/>
      <c r="D572" s="52"/>
      <c r="E572" s="52"/>
      <c r="F572" s="52"/>
      <c r="G572" s="52"/>
      <c r="H572" s="52"/>
      <c r="I572" s="60"/>
      <c r="J572" s="60"/>
      <c r="K572" s="60"/>
    </row>
    <row r="573" spans="1:11" ht="31.5" customHeight="1" x14ac:dyDescent="0.25">
      <c r="A573" s="51" t="e">
        <f>VLOOKUP(Tableau2[[#This Row],[Fournisseur]],Tableau__10.231.117.20_Eaton_ENT_SUPPLIER_MASTER[[SUPPLIER_NAME]:[HOME_PAGE]],2,FALSE)</f>
        <v>#N/A</v>
      </c>
      <c r="B573" s="52"/>
      <c r="C573" s="52"/>
      <c r="D573" s="52"/>
      <c r="E573" s="52"/>
      <c r="F573" s="52"/>
      <c r="G573" s="52"/>
      <c r="H573" s="52"/>
      <c r="I573" s="60"/>
      <c r="J573" s="60"/>
      <c r="K573" s="60"/>
    </row>
    <row r="574" spans="1:11" ht="31.5" customHeight="1" x14ac:dyDescent="0.25">
      <c r="A574" s="51" t="e">
        <f>VLOOKUP(Tableau2[[#This Row],[Fournisseur]],Tableau__10.231.117.20_Eaton_ENT_SUPPLIER_MASTER[[SUPPLIER_NAME]:[HOME_PAGE]],2,FALSE)</f>
        <v>#N/A</v>
      </c>
      <c r="B574" s="52"/>
      <c r="C574" s="52"/>
      <c r="D574" s="52"/>
      <c r="E574" s="52"/>
      <c r="F574" s="52"/>
      <c r="G574" s="52"/>
      <c r="H574" s="52"/>
      <c r="I574" s="60"/>
      <c r="J574" s="60"/>
      <c r="K574" s="60"/>
    </row>
    <row r="575" spans="1:11" ht="31.5" customHeight="1" x14ac:dyDescent="0.25">
      <c r="A575" s="51" t="e">
        <f>VLOOKUP(Tableau2[[#This Row],[Fournisseur]],Tableau__10.231.117.20_Eaton_ENT_SUPPLIER_MASTER[[SUPPLIER_NAME]:[HOME_PAGE]],2,FALSE)</f>
        <v>#N/A</v>
      </c>
      <c r="B575" s="52"/>
      <c r="C575" s="52"/>
      <c r="D575" s="52"/>
      <c r="E575" s="52"/>
      <c r="F575" s="52"/>
      <c r="G575" s="52"/>
      <c r="H575" s="52"/>
      <c r="I575" s="60"/>
      <c r="J575" s="60"/>
      <c r="K575" s="60"/>
    </row>
    <row r="576" spans="1:11" ht="31.5" customHeight="1" x14ac:dyDescent="0.25">
      <c r="A576" s="51" t="e">
        <f>VLOOKUP(Tableau2[[#This Row],[Fournisseur]],Tableau__10.231.117.20_Eaton_ENT_SUPPLIER_MASTER[[SUPPLIER_NAME]:[HOME_PAGE]],2,FALSE)</f>
        <v>#N/A</v>
      </c>
      <c r="B576" s="52"/>
      <c r="C576" s="52"/>
      <c r="D576" s="52"/>
      <c r="E576" s="52"/>
      <c r="F576" s="52"/>
      <c r="G576" s="52"/>
      <c r="H576" s="52"/>
      <c r="I576" s="60"/>
      <c r="J576" s="60"/>
      <c r="K576" s="60"/>
    </row>
    <row r="577" spans="1:11" ht="31.5" customHeight="1" x14ac:dyDescent="0.25">
      <c r="A577" s="51" t="e">
        <f>VLOOKUP(Tableau2[[#This Row],[Fournisseur]],Tableau__10.231.117.20_Eaton_ENT_SUPPLIER_MASTER[[SUPPLIER_NAME]:[HOME_PAGE]],2,FALSE)</f>
        <v>#N/A</v>
      </c>
      <c r="B577" s="52"/>
      <c r="C577" s="52"/>
      <c r="D577" s="52"/>
      <c r="E577" s="52"/>
      <c r="F577" s="52"/>
      <c r="G577" s="52"/>
      <c r="H577" s="52"/>
      <c r="I577" s="60"/>
      <c r="J577" s="60"/>
      <c r="K577" s="60"/>
    </row>
    <row r="578" spans="1:11" ht="31.5" customHeight="1" x14ac:dyDescent="0.25">
      <c r="A578" s="51" t="e">
        <f>VLOOKUP(Tableau2[[#This Row],[Fournisseur]],Tableau__10.231.117.20_Eaton_ENT_SUPPLIER_MASTER[[SUPPLIER_NAME]:[HOME_PAGE]],2,FALSE)</f>
        <v>#N/A</v>
      </c>
      <c r="B578" s="52"/>
      <c r="C578" s="52"/>
      <c r="D578" s="52"/>
      <c r="E578" s="52"/>
      <c r="F578" s="52"/>
      <c r="G578" s="52"/>
      <c r="H578" s="52"/>
      <c r="I578" s="60"/>
      <c r="J578" s="60"/>
      <c r="K578" s="60"/>
    </row>
    <row r="579" spans="1:11" ht="31.5" customHeight="1" x14ac:dyDescent="0.25">
      <c r="A579" s="51" t="e">
        <f>VLOOKUP(Tableau2[[#This Row],[Fournisseur]],Tableau__10.231.117.20_Eaton_ENT_SUPPLIER_MASTER[[SUPPLIER_NAME]:[HOME_PAGE]],2,FALSE)</f>
        <v>#N/A</v>
      </c>
      <c r="B579" s="52"/>
      <c r="C579" s="52"/>
      <c r="D579" s="52"/>
      <c r="E579" s="52"/>
      <c r="F579" s="52"/>
      <c r="G579" s="52"/>
      <c r="H579" s="52"/>
      <c r="I579" s="60"/>
      <c r="J579" s="60"/>
      <c r="K579" s="60"/>
    </row>
    <row r="580" spans="1:11" ht="31.5" customHeight="1" x14ac:dyDescent="0.25">
      <c r="A580" s="51" t="e">
        <f>VLOOKUP(Tableau2[[#This Row],[Fournisseur]],Tableau__10.231.117.20_Eaton_ENT_SUPPLIER_MASTER[[SUPPLIER_NAME]:[HOME_PAGE]],2,FALSE)</f>
        <v>#N/A</v>
      </c>
      <c r="B580" s="52"/>
      <c r="C580" s="52"/>
      <c r="D580" s="52"/>
      <c r="E580" s="52"/>
      <c r="F580" s="52"/>
      <c r="G580" s="52"/>
      <c r="H580" s="52"/>
      <c r="I580" s="60"/>
      <c r="J580" s="60"/>
      <c r="K580" s="60"/>
    </row>
    <row r="581" spans="1:11" ht="31.5" customHeight="1" x14ac:dyDescent="0.25">
      <c r="A581" s="51" t="e">
        <f>VLOOKUP(Tableau2[[#This Row],[Fournisseur]],Tableau__10.231.117.20_Eaton_ENT_SUPPLIER_MASTER[[SUPPLIER_NAME]:[HOME_PAGE]],2,FALSE)</f>
        <v>#N/A</v>
      </c>
      <c r="B581" s="52"/>
      <c r="C581" s="52"/>
      <c r="D581" s="52"/>
      <c r="E581" s="52"/>
      <c r="F581" s="52"/>
      <c r="G581" s="52"/>
      <c r="H581" s="52"/>
      <c r="I581" s="60"/>
      <c r="J581" s="60"/>
      <c r="K581" s="60"/>
    </row>
    <row r="582" spans="1:11" ht="31.5" customHeight="1" x14ac:dyDescent="0.25">
      <c r="A582" s="51" t="e">
        <f>VLOOKUP(Tableau2[[#This Row],[Fournisseur]],Tableau__10.231.117.20_Eaton_ENT_SUPPLIER_MASTER[[SUPPLIER_NAME]:[HOME_PAGE]],2,FALSE)</f>
        <v>#N/A</v>
      </c>
      <c r="B582" s="52"/>
      <c r="C582" s="52"/>
      <c r="D582" s="52"/>
      <c r="E582" s="52"/>
      <c r="F582" s="52"/>
      <c r="G582" s="52"/>
      <c r="H582" s="52"/>
      <c r="I582" s="60"/>
      <c r="J582" s="60"/>
      <c r="K582" s="60"/>
    </row>
    <row r="583" spans="1:11" ht="31.5" customHeight="1" x14ac:dyDescent="0.25">
      <c r="A583" s="51" t="e">
        <f>VLOOKUP(Tableau2[[#This Row],[Fournisseur]],Tableau__10.231.117.20_Eaton_ENT_SUPPLIER_MASTER[[SUPPLIER_NAME]:[HOME_PAGE]],2,FALSE)</f>
        <v>#N/A</v>
      </c>
      <c r="B583" s="52"/>
      <c r="C583" s="52"/>
      <c r="D583" s="52"/>
      <c r="E583" s="52"/>
      <c r="F583" s="52"/>
      <c r="G583" s="52"/>
      <c r="H583" s="52"/>
      <c r="I583" s="60"/>
      <c r="J583" s="60"/>
      <c r="K583" s="60"/>
    </row>
    <row r="584" spans="1:11" ht="31.5" customHeight="1" x14ac:dyDescent="0.25">
      <c r="A584" s="51" t="e">
        <f>VLOOKUP(Tableau2[[#This Row],[Fournisseur]],Tableau__10.231.117.20_Eaton_ENT_SUPPLIER_MASTER[[SUPPLIER_NAME]:[HOME_PAGE]],2,FALSE)</f>
        <v>#N/A</v>
      </c>
      <c r="B584" s="52"/>
      <c r="C584" s="52"/>
      <c r="D584" s="52"/>
      <c r="E584" s="52"/>
      <c r="F584" s="52"/>
      <c r="G584" s="52"/>
      <c r="H584" s="52"/>
      <c r="I584" s="60"/>
      <c r="J584" s="60"/>
      <c r="K584" s="60"/>
    </row>
    <row r="585" spans="1:11" ht="31.5" customHeight="1" x14ac:dyDescent="0.25">
      <c r="A585" s="51" t="e">
        <f>VLOOKUP(Tableau2[[#This Row],[Fournisseur]],Tableau__10.231.117.20_Eaton_ENT_SUPPLIER_MASTER[[SUPPLIER_NAME]:[HOME_PAGE]],2,FALSE)</f>
        <v>#N/A</v>
      </c>
      <c r="B585" s="52"/>
      <c r="C585" s="52"/>
      <c r="D585" s="52"/>
      <c r="E585" s="52"/>
      <c r="F585" s="52"/>
      <c r="G585" s="52"/>
      <c r="H585" s="52"/>
      <c r="I585" s="60"/>
      <c r="J585" s="60"/>
      <c r="K585" s="60"/>
    </row>
    <row r="586" spans="1:11" ht="31.5" customHeight="1" x14ac:dyDescent="0.25">
      <c r="A586" s="51" t="e">
        <f>VLOOKUP(Tableau2[[#This Row],[Fournisseur]],Tableau__10.231.117.20_Eaton_ENT_SUPPLIER_MASTER[[SUPPLIER_NAME]:[HOME_PAGE]],2,FALSE)</f>
        <v>#N/A</v>
      </c>
      <c r="B586" s="52"/>
      <c r="C586" s="52"/>
      <c r="D586" s="52"/>
      <c r="E586" s="52"/>
      <c r="F586" s="52"/>
      <c r="G586" s="52"/>
      <c r="H586" s="52"/>
      <c r="I586" s="60"/>
      <c r="J586" s="60"/>
      <c r="K586" s="60"/>
    </row>
    <row r="587" spans="1:11" ht="31.5" customHeight="1" x14ac:dyDescent="0.25">
      <c r="A587" s="51" t="e">
        <f>VLOOKUP(Tableau2[[#This Row],[Fournisseur]],Tableau__10.231.117.20_Eaton_ENT_SUPPLIER_MASTER[[SUPPLIER_NAME]:[HOME_PAGE]],2,FALSE)</f>
        <v>#N/A</v>
      </c>
      <c r="B587" s="52"/>
      <c r="C587" s="52"/>
      <c r="D587" s="52"/>
      <c r="E587" s="52"/>
      <c r="F587" s="52"/>
      <c r="G587" s="52"/>
      <c r="H587" s="52"/>
      <c r="I587" s="60"/>
      <c r="J587" s="60"/>
      <c r="K587" s="60"/>
    </row>
    <row r="588" spans="1:11" ht="31.5" customHeight="1" x14ac:dyDescent="0.25">
      <c r="A588" s="51" t="e">
        <f>VLOOKUP(Tableau2[[#This Row],[Fournisseur]],Tableau__10.231.117.20_Eaton_ENT_SUPPLIER_MASTER[[SUPPLIER_NAME]:[HOME_PAGE]],2,FALSE)</f>
        <v>#N/A</v>
      </c>
      <c r="B588" s="52"/>
      <c r="C588" s="52"/>
      <c r="D588" s="52"/>
      <c r="E588" s="52"/>
      <c r="F588" s="52"/>
      <c r="G588" s="52"/>
      <c r="H588" s="52"/>
      <c r="I588" s="60"/>
      <c r="J588" s="60"/>
      <c r="K588" s="60"/>
    </row>
    <row r="589" spans="1:11" ht="31.5" customHeight="1" x14ac:dyDescent="0.25">
      <c r="A589" s="51" t="e">
        <f>VLOOKUP(Tableau2[[#This Row],[Fournisseur]],Tableau__10.231.117.20_Eaton_ENT_SUPPLIER_MASTER[[SUPPLIER_NAME]:[HOME_PAGE]],2,FALSE)</f>
        <v>#N/A</v>
      </c>
      <c r="B589" s="52"/>
      <c r="C589" s="52"/>
      <c r="D589" s="52"/>
      <c r="E589" s="52"/>
      <c r="F589" s="52"/>
      <c r="G589" s="52"/>
      <c r="H589" s="52"/>
      <c r="I589" s="60"/>
      <c r="J589" s="60"/>
      <c r="K589" s="60"/>
    </row>
    <row r="590" spans="1:11" ht="31.5" customHeight="1" x14ac:dyDescent="0.25">
      <c r="A590" s="51" t="e">
        <f>VLOOKUP(Tableau2[[#This Row],[Fournisseur]],Tableau__10.231.117.20_Eaton_ENT_SUPPLIER_MASTER[[SUPPLIER_NAME]:[HOME_PAGE]],2,FALSE)</f>
        <v>#N/A</v>
      </c>
      <c r="B590" s="52"/>
      <c r="C590" s="52"/>
      <c r="D590" s="52"/>
      <c r="E590" s="52"/>
      <c r="F590" s="52"/>
      <c r="G590" s="52"/>
      <c r="H590" s="52"/>
      <c r="I590" s="60"/>
      <c r="J590" s="60"/>
      <c r="K590" s="60"/>
    </row>
    <row r="591" spans="1:11" ht="31.5" customHeight="1" x14ac:dyDescent="0.25">
      <c r="A591" s="51" t="e">
        <f>VLOOKUP(Tableau2[[#This Row],[Fournisseur]],Tableau__10.231.117.20_Eaton_ENT_SUPPLIER_MASTER[[SUPPLIER_NAME]:[HOME_PAGE]],2,FALSE)</f>
        <v>#N/A</v>
      </c>
      <c r="B591" s="52"/>
      <c r="C591" s="52"/>
      <c r="D591" s="52"/>
      <c r="E591" s="52"/>
      <c r="F591" s="52"/>
      <c r="G591" s="52"/>
      <c r="H591" s="52"/>
      <c r="I591" s="60"/>
      <c r="J591" s="60"/>
      <c r="K591" s="60"/>
    </row>
    <row r="592" spans="1:11" ht="31.5" customHeight="1" x14ac:dyDescent="0.25">
      <c r="A592" s="51" t="e">
        <f>VLOOKUP(Tableau2[[#This Row],[Fournisseur]],Tableau__10.231.117.20_Eaton_ENT_SUPPLIER_MASTER[[SUPPLIER_NAME]:[HOME_PAGE]],2,FALSE)</f>
        <v>#N/A</v>
      </c>
      <c r="B592" s="52"/>
      <c r="C592" s="52"/>
      <c r="D592" s="52"/>
      <c r="E592" s="52"/>
      <c r="F592" s="52"/>
      <c r="G592" s="52"/>
      <c r="H592" s="52"/>
      <c r="I592" s="60"/>
      <c r="J592" s="60"/>
      <c r="K592" s="60"/>
    </row>
    <row r="593" spans="1:11" ht="31.5" customHeight="1" x14ac:dyDescent="0.25">
      <c r="A593" s="51" t="e">
        <f>VLOOKUP(Tableau2[[#This Row],[Fournisseur]],Tableau__10.231.117.20_Eaton_ENT_SUPPLIER_MASTER[[SUPPLIER_NAME]:[HOME_PAGE]],2,FALSE)</f>
        <v>#N/A</v>
      </c>
      <c r="B593" s="52"/>
      <c r="C593" s="52"/>
      <c r="D593" s="52"/>
      <c r="E593" s="52"/>
      <c r="F593" s="52"/>
      <c r="G593" s="52"/>
      <c r="H593" s="52"/>
      <c r="I593" s="60"/>
      <c r="J593" s="60"/>
      <c r="K593" s="60"/>
    </row>
    <row r="594" spans="1:11" ht="31.5" customHeight="1" x14ac:dyDescent="0.25">
      <c r="A594" s="51" t="e">
        <f>VLOOKUP(Tableau2[[#This Row],[Fournisseur]],Tableau__10.231.117.20_Eaton_ENT_SUPPLIER_MASTER[[SUPPLIER_NAME]:[HOME_PAGE]],2,FALSE)</f>
        <v>#N/A</v>
      </c>
      <c r="B594" s="52"/>
      <c r="C594" s="52"/>
      <c r="D594" s="52"/>
      <c r="E594" s="52"/>
      <c r="F594" s="52"/>
      <c r="G594" s="52"/>
      <c r="H594" s="52"/>
      <c r="I594" s="60"/>
      <c r="J594" s="60"/>
      <c r="K594" s="60"/>
    </row>
    <row r="595" spans="1:11" ht="31.5" customHeight="1" x14ac:dyDescent="0.25">
      <c r="A595" s="51" t="e">
        <f>VLOOKUP(Tableau2[[#This Row],[Fournisseur]],Tableau__10.231.117.20_Eaton_ENT_SUPPLIER_MASTER[[SUPPLIER_NAME]:[HOME_PAGE]],2,FALSE)</f>
        <v>#N/A</v>
      </c>
      <c r="B595" s="52"/>
      <c r="C595" s="52"/>
      <c r="D595" s="52"/>
      <c r="E595" s="52"/>
      <c r="F595" s="52"/>
      <c r="G595" s="52"/>
      <c r="H595" s="52"/>
      <c r="I595" s="60"/>
      <c r="J595" s="60"/>
      <c r="K595" s="60"/>
    </row>
    <row r="596" spans="1:11" ht="31.5" customHeight="1" x14ac:dyDescent="0.25">
      <c r="A596" s="51" t="e">
        <f>VLOOKUP(Tableau2[[#This Row],[Fournisseur]],Tableau__10.231.117.20_Eaton_ENT_SUPPLIER_MASTER[[SUPPLIER_NAME]:[HOME_PAGE]],2,FALSE)</f>
        <v>#N/A</v>
      </c>
      <c r="B596" s="52"/>
      <c r="C596" s="52"/>
      <c r="D596" s="52"/>
      <c r="E596" s="52"/>
      <c r="F596" s="52"/>
      <c r="G596" s="52"/>
      <c r="H596" s="52"/>
      <c r="I596" s="60"/>
      <c r="J596" s="60"/>
      <c r="K596" s="60"/>
    </row>
    <row r="597" spans="1:11" ht="31.5" customHeight="1" x14ac:dyDescent="0.25">
      <c r="A597" s="51" t="e">
        <f>VLOOKUP(Tableau2[[#This Row],[Fournisseur]],Tableau__10.231.117.20_Eaton_ENT_SUPPLIER_MASTER[[SUPPLIER_NAME]:[HOME_PAGE]],2,FALSE)</f>
        <v>#N/A</v>
      </c>
      <c r="B597" s="52"/>
      <c r="C597" s="52"/>
      <c r="D597" s="52"/>
      <c r="E597" s="52"/>
      <c r="F597" s="52"/>
      <c r="G597" s="52"/>
      <c r="H597" s="52"/>
      <c r="I597" s="60"/>
      <c r="J597" s="60"/>
      <c r="K597" s="60"/>
    </row>
    <row r="598" spans="1:11" ht="31.5" customHeight="1" x14ac:dyDescent="0.25">
      <c r="A598" s="51" t="e">
        <f>VLOOKUP(Tableau2[[#This Row],[Fournisseur]],Tableau__10.231.117.20_Eaton_ENT_SUPPLIER_MASTER[[SUPPLIER_NAME]:[HOME_PAGE]],2,FALSE)</f>
        <v>#N/A</v>
      </c>
      <c r="B598" s="52"/>
      <c r="C598" s="52"/>
      <c r="D598" s="52"/>
      <c r="E598" s="52"/>
      <c r="F598" s="52"/>
      <c r="G598" s="52"/>
      <c r="H598" s="52"/>
      <c r="I598" s="60"/>
      <c r="J598" s="60"/>
      <c r="K598" s="60"/>
    </row>
    <row r="599" spans="1:11" ht="31.5" customHeight="1" x14ac:dyDescent="0.25">
      <c r="A599" s="51" t="e">
        <f>VLOOKUP(Tableau2[[#This Row],[Fournisseur]],Tableau__10.231.117.20_Eaton_ENT_SUPPLIER_MASTER[[SUPPLIER_NAME]:[HOME_PAGE]],2,FALSE)</f>
        <v>#N/A</v>
      </c>
      <c r="B599" s="52"/>
      <c r="C599" s="52"/>
      <c r="D599" s="52"/>
      <c r="E599" s="52"/>
      <c r="F599" s="52"/>
      <c r="G599" s="52"/>
      <c r="H599" s="52"/>
      <c r="I599" s="60"/>
      <c r="J599" s="60"/>
      <c r="K599" s="60"/>
    </row>
    <row r="600" spans="1:11" ht="31.5" customHeight="1" x14ac:dyDescent="0.25">
      <c r="A600" s="51" t="e">
        <f>VLOOKUP(Tableau2[[#This Row],[Fournisseur]],Tableau__10.231.117.20_Eaton_ENT_SUPPLIER_MASTER[[SUPPLIER_NAME]:[HOME_PAGE]],2,FALSE)</f>
        <v>#N/A</v>
      </c>
      <c r="B600" s="52"/>
      <c r="C600" s="52"/>
      <c r="D600" s="52"/>
      <c r="E600" s="52"/>
      <c r="F600" s="52"/>
      <c r="G600" s="52"/>
      <c r="H600" s="52"/>
      <c r="I600" s="60"/>
      <c r="J600" s="60"/>
      <c r="K600" s="60"/>
    </row>
    <row r="601" spans="1:11" ht="31.5" customHeight="1" x14ac:dyDescent="0.25">
      <c r="A601" s="51" t="e">
        <f>VLOOKUP(Tableau2[[#This Row],[Fournisseur]],Tableau__10.231.117.20_Eaton_ENT_SUPPLIER_MASTER[[SUPPLIER_NAME]:[HOME_PAGE]],2,FALSE)</f>
        <v>#N/A</v>
      </c>
      <c r="B601" s="52"/>
      <c r="C601" s="52"/>
      <c r="D601" s="52"/>
      <c r="E601" s="52"/>
      <c r="F601" s="52"/>
      <c r="G601" s="52"/>
      <c r="H601" s="52"/>
      <c r="I601" s="60"/>
      <c r="J601" s="60"/>
      <c r="K601" s="60"/>
    </row>
    <row r="602" spans="1:11" ht="31.5" customHeight="1" x14ac:dyDescent="0.25">
      <c r="A602" s="51" t="e">
        <f>VLOOKUP(Tableau2[[#This Row],[Fournisseur]],Tableau__10.231.117.20_Eaton_ENT_SUPPLIER_MASTER[[SUPPLIER_NAME]:[HOME_PAGE]],2,FALSE)</f>
        <v>#N/A</v>
      </c>
      <c r="B602" s="52"/>
      <c r="C602" s="52"/>
      <c r="D602" s="52"/>
      <c r="E602" s="52"/>
      <c r="F602" s="52"/>
      <c r="G602" s="52"/>
      <c r="H602" s="52"/>
      <c r="I602" s="60"/>
      <c r="J602" s="60"/>
      <c r="K602" s="60"/>
    </row>
    <row r="603" spans="1:11" ht="31.5" customHeight="1" x14ac:dyDescent="0.25">
      <c r="A603" s="51" t="e">
        <f>VLOOKUP(Tableau2[[#This Row],[Fournisseur]],Tableau__10.231.117.20_Eaton_ENT_SUPPLIER_MASTER[[SUPPLIER_NAME]:[HOME_PAGE]],2,FALSE)</f>
        <v>#N/A</v>
      </c>
      <c r="B603" s="52"/>
      <c r="C603" s="52"/>
      <c r="D603" s="52"/>
      <c r="E603" s="52"/>
      <c r="F603" s="52"/>
      <c r="G603" s="52"/>
      <c r="H603" s="52"/>
      <c r="I603" s="60"/>
      <c r="J603" s="60"/>
      <c r="K603" s="60"/>
    </row>
    <row r="604" spans="1:11" ht="31.5" customHeight="1" x14ac:dyDescent="0.25">
      <c r="A604" s="51" t="e">
        <f>VLOOKUP(Tableau2[[#This Row],[Fournisseur]],Tableau__10.231.117.20_Eaton_ENT_SUPPLIER_MASTER[[SUPPLIER_NAME]:[HOME_PAGE]],2,FALSE)</f>
        <v>#N/A</v>
      </c>
      <c r="B604" s="52"/>
      <c r="C604" s="52"/>
      <c r="D604" s="52"/>
      <c r="E604" s="52"/>
      <c r="F604" s="52"/>
      <c r="G604" s="52"/>
      <c r="H604" s="52"/>
      <c r="I604" s="60"/>
      <c r="J604" s="60"/>
      <c r="K604" s="60"/>
    </row>
    <row r="605" spans="1:11" ht="31.5" customHeight="1" x14ac:dyDescent="0.25">
      <c r="A605" s="51" t="e">
        <f>VLOOKUP(Tableau2[[#This Row],[Fournisseur]],Tableau__10.231.117.20_Eaton_ENT_SUPPLIER_MASTER[[SUPPLIER_NAME]:[HOME_PAGE]],2,FALSE)</f>
        <v>#N/A</v>
      </c>
      <c r="B605" s="52"/>
      <c r="C605" s="52"/>
      <c r="D605" s="52"/>
      <c r="E605" s="52"/>
      <c r="F605" s="52"/>
      <c r="G605" s="52"/>
      <c r="H605" s="52"/>
      <c r="I605" s="60"/>
      <c r="J605" s="60"/>
      <c r="K605" s="60"/>
    </row>
    <row r="606" spans="1:11" ht="31.5" customHeight="1" x14ac:dyDescent="0.25">
      <c r="A606" s="51" t="e">
        <f>VLOOKUP(Tableau2[[#This Row],[Fournisseur]],Tableau__10.231.117.20_Eaton_ENT_SUPPLIER_MASTER[[SUPPLIER_NAME]:[HOME_PAGE]],2,FALSE)</f>
        <v>#N/A</v>
      </c>
      <c r="B606" s="52"/>
      <c r="C606" s="52"/>
      <c r="D606" s="52"/>
      <c r="E606" s="52"/>
      <c r="F606" s="52"/>
      <c r="G606" s="52"/>
      <c r="H606" s="52"/>
      <c r="I606" s="60"/>
      <c r="J606" s="60"/>
      <c r="K606" s="60"/>
    </row>
    <row r="607" spans="1:11" ht="31.5" customHeight="1" x14ac:dyDescent="0.25">
      <c r="A607" s="51" t="e">
        <f>VLOOKUP(Tableau2[[#This Row],[Fournisseur]],Tableau__10.231.117.20_Eaton_ENT_SUPPLIER_MASTER[[SUPPLIER_NAME]:[HOME_PAGE]],2,FALSE)</f>
        <v>#N/A</v>
      </c>
      <c r="B607" s="52"/>
      <c r="C607" s="52"/>
      <c r="D607" s="52"/>
      <c r="E607" s="52"/>
      <c r="F607" s="52"/>
      <c r="G607" s="52"/>
      <c r="H607" s="52"/>
      <c r="I607" s="60"/>
      <c r="J607" s="60"/>
      <c r="K607" s="60"/>
    </row>
    <row r="608" spans="1:11" ht="31.5" customHeight="1" x14ac:dyDescent="0.25">
      <c r="A608" s="51" t="e">
        <f>VLOOKUP(Tableau2[[#This Row],[Fournisseur]],Tableau__10.231.117.20_Eaton_ENT_SUPPLIER_MASTER[[SUPPLIER_NAME]:[HOME_PAGE]],2,FALSE)</f>
        <v>#N/A</v>
      </c>
      <c r="B608" s="52"/>
      <c r="C608" s="52"/>
      <c r="D608" s="52"/>
      <c r="E608" s="52"/>
      <c r="F608" s="52"/>
      <c r="G608" s="52"/>
      <c r="H608" s="52"/>
      <c r="I608" s="60"/>
      <c r="J608" s="60"/>
      <c r="K608" s="60"/>
    </row>
    <row r="609" spans="1:11" ht="31.5" customHeight="1" x14ac:dyDescent="0.25">
      <c r="A609" s="51" t="e">
        <f>VLOOKUP(Tableau2[[#This Row],[Fournisseur]],Tableau__10.231.117.20_Eaton_ENT_SUPPLIER_MASTER[[SUPPLIER_NAME]:[HOME_PAGE]],2,FALSE)</f>
        <v>#N/A</v>
      </c>
      <c r="B609" s="52"/>
      <c r="C609" s="52"/>
      <c r="D609" s="52"/>
      <c r="E609" s="52"/>
      <c r="F609" s="52"/>
      <c r="G609" s="52"/>
      <c r="H609" s="52"/>
      <c r="I609" s="60"/>
      <c r="J609" s="60"/>
      <c r="K609" s="60"/>
    </row>
    <row r="610" spans="1:11" ht="31.5" customHeight="1" x14ac:dyDescent="0.25">
      <c r="A610" s="51" t="e">
        <f>VLOOKUP(Tableau2[[#This Row],[Fournisseur]],Tableau__10.231.117.20_Eaton_ENT_SUPPLIER_MASTER[[SUPPLIER_NAME]:[HOME_PAGE]],2,FALSE)</f>
        <v>#N/A</v>
      </c>
      <c r="B610" s="52"/>
      <c r="C610" s="52"/>
      <c r="D610" s="52"/>
      <c r="E610" s="52"/>
      <c r="F610" s="52"/>
      <c r="G610" s="52"/>
      <c r="H610" s="52"/>
      <c r="I610" s="60"/>
      <c r="J610" s="60"/>
      <c r="K610" s="60"/>
    </row>
    <row r="611" spans="1:11" ht="31.5" customHeight="1" x14ac:dyDescent="0.25">
      <c r="A611" s="51" t="e">
        <f>VLOOKUP(Tableau2[[#This Row],[Fournisseur]],Tableau__10.231.117.20_Eaton_ENT_SUPPLIER_MASTER[[SUPPLIER_NAME]:[HOME_PAGE]],2,FALSE)</f>
        <v>#N/A</v>
      </c>
      <c r="B611" s="52"/>
      <c r="C611" s="52"/>
      <c r="D611" s="52"/>
      <c r="E611" s="52"/>
      <c r="F611" s="52"/>
      <c r="G611" s="52"/>
      <c r="H611" s="52"/>
      <c r="I611" s="60"/>
      <c r="J611" s="60"/>
      <c r="K611" s="60"/>
    </row>
    <row r="612" spans="1:11" ht="31.5" customHeight="1" x14ac:dyDescent="0.25">
      <c r="A612" s="51" t="e">
        <f>VLOOKUP(Tableau2[[#This Row],[Fournisseur]],Tableau__10.231.117.20_Eaton_ENT_SUPPLIER_MASTER[[SUPPLIER_NAME]:[HOME_PAGE]],2,FALSE)</f>
        <v>#N/A</v>
      </c>
      <c r="B612" s="52"/>
      <c r="C612" s="52"/>
      <c r="D612" s="52"/>
      <c r="E612" s="52"/>
      <c r="F612" s="52"/>
      <c r="G612" s="52"/>
      <c r="H612" s="52"/>
      <c r="I612" s="60"/>
      <c r="J612" s="60"/>
      <c r="K612" s="60"/>
    </row>
    <row r="613" spans="1:11" ht="31.5" customHeight="1" x14ac:dyDescent="0.25">
      <c r="A613" s="51" t="e">
        <f>VLOOKUP(Tableau2[[#This Row],[Fournisseur]],Tableau__10.231.117.20_Eaton_ENT_SUPPLIER_MASTER[[SUPPLIER_NAME]:[HOME_PAGE]],2,FALSE)</f>
        <v>#N/A</v>
      </c>
      <c r="B613" s="52"/>
      <c r="C613" s="52"/>
      <c r="D613" s="52"/>
      <c r="E613" s="52"/>
      <c r="F613" s="52"/>
      <c r="G613" s="52"/>
      <c r="H613" s="52"/>
      <c r="I613" s="60"/>
      <c r="J613" s="60"/>
      <c r="K613" s="60"/>
    </row>
    <row r="614" spans="1:11" ht="31.5" customHeight="1" x14ac:dyDescent="0.25">
      <c r="A614" s="51" t="e">
        <f>VLOOKUP(Tableau2[[#This Row],[Fournisseur]],Tableau__10.231.117.20_Eaton_ENT_SUPPLIER_MASTER[[SUPPLIER_NAME]:[HOME_PAGE]],2,FALSE)</f>
        <v>#N/A</v>
      </c>
      <c r="B614" s="52"/>
      <c r="C614" s="52"/>
      <c r="D614" s="52"/>
      <c r="E614" s="52"/>
      <c r="F614" s="52"/>
      <c r="G614" s="52"/>
      <c r="H614" s="52"/>
      <c r="I614" s="60"/>
      <c r="J614" s="60"/>
      <c r="K614" s="60"/>
    </row>
    <row r="615" spans="1:11" ht="31.5" customHeight="1" x14ac:dyDescent="0.25">
      <c r="A615" s="51" t="e">
        <f>VLOOKUP(Tableau2[[#This Row],[Fournisseur]],Tableau__10.231.117.20_Eaton_ENT_SUPPLIER_MASTER[[SUPPLIER_NAME]:[HOME_PAGE]],2,FALSE)</f>
        <v>#N/A</v>
      </c>
      <c r="B615" s="52"/>
      <c r="C615" s="52"/>
      <c r="D615" s="52"/>
      <c r="E615" s="52"/>
      <c r="F615" s="52"/>
      <c r="G615" s="52"/>
      <c r="H615" s="52"/>
      <c r="I615" s="60"/>
      <c r="J615" s="60"/>
      <c r="K615" s="60"/>
    </row>
    <row r="616" spans="1:11" ht="31.5" customHeight="1" x14ac:dyDescent="0.25">
      <c r="A616" s="51" t="e">
        <f>VLOOKUP(Tableau2[[#This Row],[Fournisseur]],Tableau__10.231.117.20_Eaton_ENT_SUPPLIER_MASTER[[SUPPLIER_NAME]:[HOME_PAGE]],2,FALSE)</f>
        <v>#N/A</v>
      </c>
      <c r="B616" s="52"/>
      <c r="C616" s="52"/>
      <c r="D616" s="52"/>
      <c r="E616" s="52"/>
      <c r="F616" s="52"/>
      <c r="G616" s="52"/>
      <c r="H616" s="52"/>
      <c r="I616" s="60"/>
      <c r="J616" s="60"/>
      <c r="K616" s="60"/>
    </row>
    <row r="617" spans="1:11" ht="31.5" customHeight="1" x14ac:dyDescent="0.25">
      <c r="A617" s="51" t="e">
        <f>VLOOKUP(Tableau2[[#This Row],[Fournisseur]],Tableau__10.231.117.20_Eaton_ENT_SUPPLIER_MASTER[[SUPPLIER_NAME]:[HOME_PAGE]],2,FALSE)</f>
        <v>#N/A</v>
      </c>
      <c r="B617" s="52"/>
      <c r="C617" s="52"/>
      <c r="D617" s="52"/>
      <c r="E617" s="52"/>
      <c r="F617" s="52"/>
      <c r="G617" s="52"/>
      <c r="H617" s="52"/>
      <c r="I617" s="60"/>
      <c r="J617" s="60"/>
      <c r="K617" s="60"/>
    </row>
    <row r="618" spans="1:11" ht="31.5" customHeight="1" x14ac:dyDescent="0.25">
      <c r="A618" s="51" t="e">
        <f>VLOOKUP(Tableau2[[#This Row],[Fournisseur]],Tableau__10.231.117.20_Eaton_ENT_SUPPLIER_MASTER[[SUPPLIER_NAME]:[HOME_PAGE]],2,FALSE)</f>
        <v>#N/A</v>
      </c>
      <c r="B618" s="52"/>
      <c r="C618" s="52"/>
      <c r="D618" s="52"/>
      <c r="E618" s="52"/>
      <c r="F618" s="52"/>
      <c r="G618" s="52"/>
      <c r="H618" s="52"/>
      <c r="I618" s="60"/>
      <c r="J618" s="60"/>
      <c r="K618" s="60"/>
    </row>
    <row r="619" spans="1:11" ht="31.5" customHeight="1" x14ac:dyDescent="0.25">
      <c r="A619" s="51" t="e">
        <f>VLOOKUP(Tableau2[[#This Row],[Fournisseur]],Tableau__10.231.117.20_Eaton_ENT_SUPPLIER_MASTER[[SUPPLIER_NAME]:[HOME_PAGE]],2,FALSE)</f>
        <v>#N/A</v>
      </c>
      <c r="B619" s="52"/>
      <c r="C619" s="52"/>
      <c r="D619" s="52"/>
      <c r="E619" s="52"/>
      <c r="F619" s="52"/>
      <c r="G619" s="52"/>
      <c r="H619" s="52"/>
      <c r="I619" s="60"/>
      <c r="J619" s="60"/>
      <c r="K619" s="60"/>
    </row>
    <row r="620" spans="1:11" ht="31.5" customHeight="1" x14ac:dyDescent="0.25">
      <c r="A620" s="51" t="e">
        <f>VLOOKUP(Tableau2[[#This Row],[Fournisseur]],Tableau__10.231.117.20_Eaton_ENT_SUPPLIER_MASTER[[SUPPLIER_NAME]:[HOME_PAGE]],2,FALSE)</f>
        <v>#N/A</v>
      </c>
      <c r="B620" s="52"/>
      <c r="C620" s="52"/>
      <c r="D620" s="52"/>
      <c r="E620" s="52"/>
      <c r="F620" s="52"/>
      <c r="G620" s="52"/>
      <c r="H620" s="52"/>
      <c r="I620" s="60"/>
      <c r="J620" s="60"/>
      <c r="K620" s="60"/>
    </row>
    <row r="621" spans="1:11" ht="31.5" customHeight="1" x14ac:dyDescent="0.25">
      <c r="A621" s="51" t="e">
        <f>VLOOKUP(Tableau2[[#This Row],[Fournisseur]],Tableau__10.231.117.20_Eaton_ENT_SUPPLIER_MASTER[[SUPPLIER_NAME]:[HOME_PAGE]],2,FALSE)</f>
        <v>#N/A</v>
      </c>
      <c r="B621" s="52"/>
      <c r="C621" s="52"/>
      <c r="D621" s="52"/>
      <c r="E621" s="52"/>
      <c r="F621" s="52"/>
      <c r="G621" s="52"/>
      <c r="H621" s="52"/>
      <c r="I621" s="60"/>
      <c r="J621" s="60"/>
      <c r="K621" s="60"/>
    </row>
    <row r="622" spans="1:11" ht="31.5" customHeight="1" x14ac:dyDescent="0.25">
      <c r="A622" s="51" t="e">
        <f>VLOOKUP(Tableau2[[#This Row],[Fournisseur]],Tableau__10.231.117.20_Eaton_ENT_SUPPLIER_MASTER[[SUPPLIER_NAME]:[HOME_PAGE]],2,FALSE)</f>
        <v>#N/A</v>
      </c>
      <c r="B622" s="52"/>
      <c r="C622" s="52"/>
      <c r="D622" s="52"/>
      <c r="E622" s="52"/>
      <c r="F622" s="52"/>
      <c r="G622" s="52"/>
      <c r="H622" s="52"/>
      <c r="I622" s="60"/>
      <c r="J622" s="60"/>
      <c r="K622" s="60"/>
    </row>
    <row r="623" spans="1:11" ht="31.5" customHeight="1" x14ac:dyDescent="0.25">
      <c r="A623" s="51" t="e">
        <f>VLOOKUP(Tableau2[[#This Row],[Fournisseur]],Tableau__10.231.117.20_Eaton_ENT_SUPPLIER_MASTER[[SUPPLIER_NAME]:[HOME_PAGE]],2,FALSE)</f>
        <v>#N/A</v>
      </c>
      <c r="B623" s="52"/>
      <c r="C623" s="52"/>
      <c r="D623" s="52"/>
      <c r="E623" s="52"/>
      <c r="F623" s="52"/>
      <c r="G623" s="52"/>
      <c r="H623" s="52"/>
      <c r="I623" s="60"/>
      <c r="J623" s="60"/>
      <c r="K623" s="60"/>
    </row>
    <row r="624" spans="1:11" ht="31.5" customHeight="1" x14ac:dyDescent="0.25">
      <c r="A624" s="51" t="e">
        <f>VLOOKUP(Tableau2[[#This Row],[Fournisseur]],Tableau__10.231.117.20_Eaton_ENT_SUPPLIER_MASTER[[SUPPLIER_NAME]:[HOME_PAGE]],2,FALSE)</f>
        <v>#N/A</v>
      </c>
      <c r="B624" s="52"/>
      <c r="C624" s="52"/>
      <c r="D624" s="52"/>
      <c r="E624" s="52"/>
      <c r="F624" s="52"/>
      <c r="G624" s="52"/>
      <c r="H624" s="52"/>
      <c r="I624" s="60"/>
      <c r="J624" s="60"/>
      <c r="K624" s="60"/>
    </row>
    <row r="625" spans="1:11" ht="31.5" customHeight="1" x14ac:dyDescent="0.25">
      <c r="A625" s="51" t="e">
        <f>VLOOKUP(Tableau2[[#This Row],[Fournisseur]],Tableau__10.231.117.20_Eaton_ENT_SUPPLIER_MASTER[[SUPPLIER_NAME]:[HOME_PAGE]],2,FALSE)</f>
        <v>#N/A</v>
      </c>
      <c r="B625" s="52"/>
      <c r="C625" s="52"/>
      <c r="D625" s="52"/>
      <c r="E625" s="52"/>
      <c r="F625" s="52"/>
      <c r="G625" s="52"/>
      <c r="H625" s="52"/>
      <c r="I625" s="60"/>
      <c r="J625" s="60"/>
      <c r="K625" s="60"/>
    </row>
    <row r="626" spans="1:11" ht="31.5" customHeight="1" x14ac:dyDescent="0.25">
      <c r="A626" s="51" t="e">
        <f>VLOOKUP(Tableau2[[#This Row],[Fournisseur]],Tableau__10.231.117.20_Eaton_ENT_SUPPLIER_MASTER[[SUPPLIER_NAME]:[HOME_PAGE]],2,FALSE)</f>
        <v>#N/A</v>
      </c>
      <c r="B626" s="52"/>
      <c r="C626" s="52"/>
      <c r="D626" s="52"/>
      <c r="E626" s="52"/>
      <c r="F626" s="52"/>
      <c r="G626" s="52"/>
      <c r="H626" s="52"/>
      <c r="I626" s="60"/>
      <c r="J626" s="60"/>
      <c r="K626" s="60"/>
    </row>
    <row r="627" spans="1:11" ht="31.5" customHeight="1" x14ac:dyDescent="0.25">
      <c r="A627" s="51" t="e">
        <f>VLOOKUP(Tableau2[[#This Row],[Fournisseur]],Tableau__10.231.117.20_Eaton_ENT_SUPPLIER_MASTER[[SUPPLIER_NAME]:[HOME_PAGE]],2,FALSE)</f>
        <v>#N/A</v>
      </c>
      <c r="B627" s="52"/>
      <c r="C627" s="52"/>
      <c r="D627" s="52"/>
      <c r="E627" s="52"/>
      <c r="F627" s="52"/>
      <c r="G627" s="52"/>
      <c r="H627" s="52"/>
      <c r="I627" s="60"/>
      <c r="J627" s="60"/>
      <c r="K627" s="60"/>
    </row>
    <row r="628" spans="1:11" ht="31.5" customHeight="1" x14ac:dyDescent="0.25">
      <c r="A628" s="51" t="e">
        <f>VLOOKUP(Tableau2[[#This Row],[Fournisseur]],Tableau__10.231.117.20_Eaton_ENT_SUPPLIER_MASTER[[SUPPLIER_NAME]:[HOME_PAGE]],2,FALSE)</f>
        <v>#N/A</v>
      </c>
      <c r="B628" s="52"/>
      <c r="C628" s="52"/>
      <c r="D628" s="52"/>
      <c r="E628" s="52"/>
      <c r="F628" s="52"/>
      <c r="G628" s="52"/>
      <c r="H628" s="52"/>
      <c r="I628" s="60"/>
      <c r="J628" s="60"/>
      <c r="K628" s="60"/>
    </row>
    <row r="629" spans="1:11" ht="31.5" customHeight="1" x14ac:dyDescent="0.25">
      <c r="A629" s="51" t="e">
        <f>VLOOKUP(Tableau2[[#This Row],[Fournisseur]],Tableau__10.231.117.20_Eaton_ENT_SUPPLIER_MASTER[[SUPPLIER_NAME]:[HOME_PAGE]],2,FALSE)</f>
        <v>#N/A</v>
      </c>
      <c r="B629" s="52"/>
      <c r="C629" s="52"/>
      <c r="D629" s="52"/>
      <c r="E629" s="52"/>
      <c r="F629" s="52"/>
      <c r="G629" s="52"/>
      <c r="H629" s="52"/>
      <c r="I629" s="60"/>
      <c r="J629" s="60"/>
      <c r="K629" s="60"/>
    </row>
    <row r="630" spans="1:11" ht="31.5" customHeight="1" x14ac:dyDescent="0.25">
      <c r="A630" s="51" t="e">
        <f>VLOOKUP(Tableau2[[#This Row],[Fournisseur]],Tableau__10.231.117.20_Eaton_ENT_SUPPLIER_MASTER[[SUPPLIER_NAME]:[HOME_PAGE]],2,FALSE)</f>
        <v>#N/A</v>
      </c>
      <c r="B630" s="52"/>
      <c r="C630" s="52"/>
      <c r="D630" s="52"/>
      <c r="E630" s="52"/>
      <c r="F630" s="52"/>
      <c r="G630" s="52"/>
      <c r="H630" s="52"/>
      <c r="I630" s="60"/>
      <c r="J630" s="60"/>
      <c r="K630" s="60"/>
    </row>
    <row r="631" spans="1:11" ht="31.5" customHeight="1" x14ac:dyDescent="0.25">
      <c r="A631" s="51" t="e">
        <f>VLOOKUP(Tableau2[[#This Row],[Fournisseur]],Tableau__10.231.117.20_Eaton_ENT_SUPPLIER_MASTER[[SUPPLIER_NAME]:[HOME_PAGE]],2,FALSE)</f>
        <v>#N/A</v>
      </c>
      <c r="B631" s="52"/>
      <c r="C631" s="52"/>
      <c r="D631" s="52"/>
      <c r="E631" s="52"/>
      <c r="F631" s="52"/>
      <c r="G631" s="52"/>
      <c r="H631" s="52"/>
      <c r="I631" s="60"/>
      <c r="J631" s="60"/>
      <c r="K631" s="60"/>
    </row>
    <row r="632" spans="1:11" ht="31.5" customHeight="1" x14ac:dyDescent="0.25">
      <c r="A632" s="51" t="e">
        <f>VLOOKUP(Tableau2[[#This Row],[Fournisseur]],Tableau__10.231.117.20_Eaton_ENT_SUPPLIER_MASTER[[SUPPLIER_NAME]:[HOME_PAGE]],2,FALSE)</f>
        <v>#N/A</v>
      </c>
      <c r="B632" s="52"/>
      <c r="C632" s="52"/>
      <c r="D632" s="52"/>
      <c r="E632" s="52"/>
      <c r="F632" s="52"/>
      <c r="G632" s="52"/>
      <c r="H632" s="52"/>
      <c r="I632" s="60"/>
      <c r="J632" s="60"/>
      <c r="K632" s="60"/>
    </row>
    <row r="633" spans="1:11" ht="31.5" customHeight="1" x14ac:dyDescent="0.25">
      <c r="A633" s="51" t="e">
        <f>VLOOKUP(Tableau2[[#This Row],[Fournisseur]],Tableau__10.231.117.20_Eaton_ENT_SUPPLIER_MASTER[[SUPPLIER_NAME]:[HOME_PAGE]],2,FALSE)</f>
        <v>#N/A</v>
      </c>
      <c r="B633" s="52"/>
      <c r="C633" s="52"/>
      <c r="D633" s="52"/>
      <c r="E633" s="52"/>
      <c r="F633" s="52"/>
      <c r="G633" s="52"/>
      <c r="H633" s="52"/>
      <c r="I633" s="60"/>
      <c r="J633" s="60"/>
      <c r="K633" s="60"/>
    </row>
    <row r="634" spans="1:11" ht="31.5" customHeight="1" x14ac:dyDescent="0.25">
      <c r="A634" s="51" t="e">
        <f>VLOOKUP(Tableau2[[#This Row],[Fournisseur]],Tableau__10.231.117.20_Eaton_ENT_SUPPLIER_MASTER[[SUPPLIER_NAME]:[HOME_PAGE]],2,FALSE)</f>
        <v>#N/A</v>
      </c>
      <c r="B634" s="52"/>
      <c r="C634" s="52"/>
      <c r="D634" s="52"/>
      <c r="E634" s="52"/>
      <c r="F634" s="52"/>
      <c r="G634" s="52"/>
      <c r="H634" s="52"/>
      <c r="I634" s="60"/>
      <c r="J634" s="60"/>
      <c r="K634" s="60"/>
    </row>
    <row r="635" spans="1:11" ht="31.5" customHeight="1" x14ac:dyDescent="0.25">
      <c r="A635" s="51" t="e">
        <f>VLOOKUP(Tableau2[[#This Row],[Fournisseur]],Tableau__10.231.117.20_Eaton_ENT_SUPPLIER_MASTER[[SUPPLIER_NAME]:[HOME_PAGE]],2,FALSE)</f>
        <v>#N/A</v>
      </c>
      <c r="B635" s="52"/>
      <c r="C635" s="52"/>
      <c r="D635" s="52"/>
      <c r="E635" s="52"/>
      <c r="F635" s="52"/>
      <c r="G635" s="52"/>
      <c r="H635" s="52"/>
      <c r="I635" s="60"/>
      <c r="J635" s="60"/>
      <c r="K635" s="60"/>
    </row>
    <row r="636" spans="1:11" ht="31.5" customHeight="1" x14ac:dyDescent="0.25">
      <c r="A636" s="51" t="e">
        <f>VLOOKUP(Tableau2[[#This Row],[Fournisseur]],Tableau__10.231.117.20_Eaton_ENT_SUPPLIER_MASTER[[SUPPLIER_NAME]:[HOME_PAGE]],2,FALSE)</f>
        <v>#N/A</v>
      </c>
      <c r="B636" s="52"/>
      <c r="C636" s="52"/>
      <c r="D636" s="52"/>
      <c r="E636" s="52"/>
      <c r="F636" s="52"/>
      <c r="G636" s="52"/>
      <c r="H636" s="52"/>
      <c r="I636" s="60"/>
      <c r="J636" s="60"/>
      <c r="K636" s="60"/>
    </row>
    <row r="637" spans="1:11" ht="31.5" customHeight="1" x14ac:dyDescent="0.25">
      <c r="A637" s="51" t="e">
        <f>VLOOKUP(Tableau2[[#This Row],[Fournisseur]],Tableau__10.231.117.20_Eaton_ENT_SUPPLIER_MASTER[[SUPPLIER_NAME]:[HOME_PAGE]],2,FALSE)</f>
        <v>#N/A</v>
      </c>
      <c r="B637" s="52"/>
      <c r="C637" s="52"/>
      <c r="D637" s="52"/>
      <c r="E637" s="52"/>
      <c r="F637" s="52"/>
      <c r="G637" s="52"/>
      <c r="H637" s="52"/>
      <c r="I637" s="60"/>
      <c r="J637" s="60"/>
      <c r="K637" s="60"/>
    </row>
    <row r="638" spans="1:11" ht="31.5" customHeight="1" x14ac:dyDescent="0.25">
      <c r="A638" s="51" t="e">
        <f>VLOOKUP(Tableau2[[#This Row],[Fournisseur]],Tableau__10.231.117.20_Eaton_ENT_SUPPLIER_MASTER[[SUPPLIER_NAME]:[HOME_PAGE]],2,FALSE)</f>
        <v>#N/A</v>
      </c>
      <c r="B638" s="52"/>
      <c r="C638" s="52"/>
      <c r="D638" s="52"/>
      <c r="E638" s="52"/>
      <c r="F638" s="52"/>
      <c r="G638" s="52"/>
      <c r="H638" s="52"/>
      <c r="I638" s="60"/>
      <c r="J638" s="60"/>
      <c r="K638" s="60"/>
    </row>
    <row r="639" spans="1:11" ht="31.5" customHeight="1" x14ac:dyDescent="0.25">
      <c r="A639" s="51" t="e">
        <f>VLOOKUP(Tableau2[[#This Row],[Fournisseur]],Tableau__10.231.117.20_Eaton_ENT_SUPPLIER_MASTER[[SUPPLIER_NAME]:[HOME_PAGE]],2,FALSE)</f>
        <v>#N/A</v>
      </c>
      <c r="B639" s="52"/>
      <c r="C639" s="52"/>
      <c r="D639" s="52"/>
      <c r="E639" s="52"/>
      <c r="F639" s="52"/>
      <c r="G639" s="52"/>
      <c r="H639" s="52"/>
      <c r="I639" s="60"/>
      <c r="J639" s="60"/>
      <c r="K639" s="60"/>
    </row>
    <row r="640" spans="1:11" ht="31.5" customHeight="1" x14ac:dyDescent="0.25">
      <c r="A640" s="51" t="e">
        <f>VLOOKUP(Tableau2[[#This Row],[Fournisseur]],Tableau__10.231.117.20_Eaton_ENT_SUPPLIER_MASTER[[SUPPLIER_NAME]:[HOME_PAGE]],2,FALSE)</f>
        <v>#N/A</v>
      </c>
      <c r="B640" s="52"/>
      <c r="C640" s="52"/>
      <c r="D640" s="52"/>
      <c r="E640" s="52"/>
      <c r="F640" s="52"/>
      <c r="G640" s="52"/>
      <c r="H640" s="52"/>
      <c r="I640" s="60"/>
      <c r="J640" s="60"/>
      <c r="K640" s="60"/>
    </row>
    <row r="641" spans="1:11" ht="31.5" customHeight="1" x14ac:dyDescent="0.25">
      <c r="A641" s="51" t="e">
        <f>VLOOKUP(Tableau2[[#This Row],[Fournisseur]],Tableau__10.231.117.20_Eaton_ENT_SUPPLIER_MASTER[[SUPPLIER_NAME]:[HOME_PAGE]],2,FALSE)</f>
        <v>#N/A</v>
      </c>
      <c r="B641" s="52"/>
      <c r="C641" s="52"/>
      <c r="D641" s="52"/>
      <c r="E641" s="52"/>
      <c r="F641" s="52"/>
      <c r="G641" s="52"/>
      <c r="H641" s="52"/>
      <c r="I641" s="60"/>
      <c r="J641" s="60"/>
      <c r="K641" s="60"/>
    </row>
    <row r="642" spans="1:11" ht="31.5" customHeight="1" x14ac:dyDescent="0.25">
      <c r="A642" s="51" t="e">
        <f>VLOOKUP(Tableau2[[#This Row],[Fournisseur]],Tableau__10.231.117.20_Eaton_ENT_SUPPLIER_MASTER[[SUPPLIER_NAME]:[HOME_PAGE]],2,FALSE)</f>
        <v>#N/A</v>
      </c>
      <c r="B642" s="52"/>
      <c r="C642" s="52"/>
      <c r="D642" s="52"/>
      <c r="E642" s="52"/>
      <c r="F642" s="52"/>
      <c r="G642" s="52"/>
      <c r="H642" s="52"/>
      <c r="I642" s="60"/>
      <c r="J642" s="60"/>
      <c r="K642" s="60"/>
    </row>
    <row r="643" spans="1:11" ht="31.5" customHeight="1" x14ac:dyDescent="0.25">
      <c r="A643" s="51" t="e">
        <f>VLOOKUP(Tableau2[[#This Row],[Fournisseur]],Tableau__10.231.117.20_Eaton_ENT_SUPPLIER_MASTER[[SUPPLIER_NAME]:[HOME_PAGE]],2,FALSE)</f>
        <v>#N/A</v>
      </c>
      <c r="B643" s="52"/>
      <c r="C643" s="52"/>
      <c r="D643" s="52"/>
      <c r="E643" s="52"/>
      <c r="F643" s="52"/>
      <c r="G643" s="52"/>
      <c r="H643" s="52"/>
      <c r="I643" s="60"/>
      <c r="J643" s="60"/>
      <c r="K643" s="60"/>
    </row>
    <row r="644" spans="1:11" ht="31.5" customHeight="1" x14ac:dyDescent="0.25">
      <c r="A644" s="51" t="e">
        <f>VLOOKUP(Tableau2[[#This Row],[Fournisseur]],Tableau__10.231.117.20_Eaton_ENT_SUPPLIER_MASTER[[SUPPLIER_NAME]:[HOME_PAGE]],2,FALSE)</f>
        <v>#N/A</v>
      </c>
      <c r="B644" s="52"/>
      <c r="C644" s="52"/>
      <c r="D644" s="52"/>
      <c r="E644" s="52"/>
      <c r="F644" s="52"/>
      <c r="G644" s="52"/>
      <c r="H644" s="52"/>
      <c r="I644" s="60"/>
      <c r="J644" s="60"/>
      <c r="K644" s="60"/>
    </row>
    <row r="645" spans="1:11" ht="31.5" customHeight="1" x14ac:dyDescent="0.25">
      <c r="A645" s="51" t="e">
        <f>VLOOKUP(Tableau2[[#This Row],[Fournisseur]],Tableau__10.231.117.20_Eaton_ENT_SUPPLIER_MASTER[[SUPPLIER_NAME]:[HOME_PAGE]],2,FALSE)</f>
        <v>#N/A</v>
      </c>
      <c r="B645" s="52"/>
      <c r="C645" s="52"/>
      <c r="D645" s="52"/>
      <c r="E645" s="52"/>
      <c r="F645" s="52"/>
      <c r="G645" s="52"/>
      <c r="H645" s="52"/>
      <c r="I645" s="60"/>
      <c r="J645" s="60"/>
      <c r="K645" s="60"/>
    </row>
    <row r="646" spans="1:11" ht="31.5" customHeight="1" x14ac:dyDescent="0.25">
      <c r="A646" s="51" t="e">
        <f>VLOOKUP(Tableau2[[#This Row],[Fournisseur]],Tableau__10.231.117.20_Eaton_ENT_SUPPLIER_MASTER[[SUPPLIER_NAME]:[HOME_PAGE]],2,FALSE)</f>
        <v>#N/A</v>
      </c>
      <c r="B646" s="52"/>
      <c r="C646" s="52"/>
      <c r="D646" s="52"/>
      <c r="E646" s="52"/>
      <c r="F646" s="52"/>
      <c r="G646" s="52"/>
      <c r="H646" s="52"/>
      <c r="I646" s="60"/>
      <c r="J646" s="60"/>
      <c r="K646" s="60"/>
    </row>
    <row r="647" spans="1:11" ht="31.5" customHeight="1" x14ac:dyDescent="0.25">
      <c r="A647" s="51" t="e">
        <f>VLOOKUP(Tableau2[[#This Row],[Fournisseur]],Tableau__10.231.117.20_Eaton_ENT_SUPPLIER_MASTER[[SUPPLIER_NAME]:[HOME_PAGE]],2,FALSE)</f>
        <v>#N/A</v>
      </c>
      <c r="B647" s="52"/>
      <c r="C647" s="52"/>
      <c r="D647" s="52"/>
      <c r="E647" s="52"/>
      <c r="F647" s="52"/>
      <c r="G647" s="52"/>
      <c r="H647" s="52"/>
      <c r="I647" s="60"/>
      <c r="J647" s="60"/>
      <c r="K647" s="60"/>
    </row>
    <row r="648" spans="1:11" ht="31.5" customHeight="1" x14ac:dyDescent="0.25">
      <c r="A648" s="51" t="e">
        <f>VLOOKUP(Tableau2[[#This Row],[Fournisseur]],Tableau__10.231.117.20_Eaton_ENT_SUPPLIER_MASTER[[SUPPLIER_NAME]:[HOME_PAGE]],2,FALSE)</f>
        <v>#N/A</v>
      </c>
      <c r="B648" s="52"/>
      <c r="C648" s="52"/>
      <c r="D648" s="52"/>
      <c r="E648" s="52"/>
      <c r="F648" s="52"/>
      <c r="G648" s="52"/>
      <c r="H648" s="52"/>
      <c r="I648" s="60"/>
      <c r="J648" s="60"/>
      <c r="K648" s="60"/>
    </row>
    <row r="649" spans="1:11" ht="31.5" customHeight="1" x14ac:dyDescent="0.25">
      <c r="A649" s="51" t="e">
        <f>VLOOKUP(Tableau2[[#This Row],[Fournisseur]],Tableau__10.231.117.20_Eaton_ENT_SUPPLIER_MASTER[[SUPPLIER_NAME]:[HOME_PAGE]],2,FALSE)</f>
        <v>#N/A</v>
      </c>
      <c r="B649" s="52"/>
      <c r="C649" s="52"/>
      <c r="D649" s="52"/>
      <c r="E649" s="52"/>
      <c r="F649" s="52"/>
      <c r="G649" s="52"/>
      <c r="H649" s="52"/>
      <c r="I649" s="60"/>
      <c r="J649" s="60"/>
      <c r="K649" s="60"/>
    </row>
    <row r="650" spans="1:11" ht="31.5" customHeight="1" x14ac:dyDescent="0.25">
      <c r="A650" s="51" t="e">
        <f>VLOOKUP(Tableau2[[#This Row],[Fournisseur]],Tableau__10.231.117.20_Eaton_ENT_SUPPLIER_MASTER[[SUPPLIER_NAME]:[HOME_PAGE]],2,FALSE)</f>
        <v>#N/A</v>
      </c>
      <c r="B650" s="52"/>
      <c r="C650" s="52"/>
      <c r="D650" s="52"/>
      <c r="E650" s="52"/>
      <c r="F650" s="52"/>
      <c r="G650" s="52"/>
      <c r="H650" s="52"/>
      <c r="I650" s="60"/>
      <c r="J650" s="60"/>
      <c r="K650" s="60"/>
    </row>
    <row r="651" spans="1:11" ht="31.5" customHeight="1" x14ac:dyDescent="0.25">
      <c r="A651" s="51" t="e">
        <f>VLOOKUP(Tableau2[[#This Row],[Fournisseur]],Tableau__10.231.117.20_Eaton_ENT_SUPPLIER_MASTER[[SUPPLIER_NAME]:[HOME_PAGE]],2,FALSE)</f>
        <v>#N/A</v>
      </c>
      <c r="B651" s="52"/>
      <c r="C651" s="52"/>
      <c r="D651" s="52"/>
      <c r="E651" s="52"/>
      <c r="F651" s="52"/>
      <c r="G651" s="52"/>
      <c r="H651" s="52"/>
      <c r="I651" s="60"/>
      <c r="J651" s="60"/>
      <c r="K651" s="60"/>
    </row>
    <row r="652" spans="1:11" ht="31.5" customHeight="1" x14ac:dyDescent="0.25">
      <c r="A652" s="51" t="e">
        <f>VLOOKUP(Tableau2[[#This Row],[Fournisseur]],Tableau__10.231.117.20_Eaton_ENT_SUPPLIER_MASTER[[SUPPLIER_NAME]:[HOME_PAGE]],2,FALSE)</f>
        <v>#N/A</v>
      </c>
      <c r="B652" s="52"/>
      <c r="C652" s="52"/>
      <c r="D652" s="52"/>
      <c r="E652" s="52"/>
      <c r="F652" s="52"/>
      <c r="G652" s="52"/>
      <c r="H652" s="52"/>
      <c r="I652" s="60"/>
      <c r="J652" s="60"/>
      <c r="K652" s="60"/>
    </row>
    <row r="653" spans="1:11" ht="31.5" customHeight="1" x14ac:dyDescent="0.25">
      <c r="A653" s="51" t="e">
        <f>VLOOKUP(Tableau2[[#This Row],[Fournisseur]],Tableau__10.231.117.20_Eaton_ENT_SUPPLIER_MASTER[[SUPPLIER_NAME]:[HOME_PAGE]],2,FALSE)</f>
        <v>#N/A</v>
      </c>
      <c r="B653" s="52"/>
      <c r="C653" s="52"/>
      <c r="D653" s="52"/>
      <c r="E653" s="52"/>
      <c r="F653" s="52"/>
      <c r="G653" s="52"/>
      <c r="H653" s="52"/>
      <c r="I653" s="60"/>
      <c r="J653" s="60"/>
      <c r="K653" s="60"/>
    </row>
    <row r="654" spans="1:11" ht="31.5" customHeight="1" x14ac:dyDescent="0.25">
      <c r="A654" s="51" t="e">
        <f>VLOOKUP(Tableau2[[#This Row],[Fournisseur]],Tableau__10.231.117.20_Eaton_ENT_SUPPLIER_MASTER[[SUPPLIER_NAME]:[HOME_PAGE]],2,FALSE)</f>
        <v>#N/A</v>
      </c>
      <c r="B654" s="52"/>
      <c r="C654" s="52"/>
      <c r="D654" s="52"/>
      <c r="E654" s="52"/>
      <c r="F654" s="52"/>
      <c r="G654" s="52"/>
      <c r="H654" s="52"/>
      <c r="I654" s="60"/>
      <c r="J654" s="60"/>
      <c r="K654" s="60"/>
    </row>
    <row r="655" spans="1:11" ht="31.5" customHeight="1" x14ac:dyDescent="0.25">
      <c r="A655" s="51" t="e">
        <f>VLOOKUP(Tableau2[[#This Row],[Fournisseur]],Tableau__10.231.117.20_Eaton_ENT_SUPPLIER_MASTER[[SUPPLIER_NAME]:[HOME_PAGE]],2,FALSE)</f>
        <v>#N/A</v>
      </c>
      <c r="B655" s="52"/>
      <c r="C655" s="52"/>
      <c r="D655" s="52"/>
      <c r="E655" s="52"/>
      <c r="F655" s="52"/>
      <c r="G655" s="52"/>
      <c r="H655" s="52"/>
      <c r="I655" s="60"/>
      <c r="J655" s="60"/>
      <c r="K655" s="60"/>
    </row>
    <row r="656" spans="1:11" ht="31.5" customHeight="1" x14ac:dyDescent="0.25">
      <c r="A656" s="51" t="e">
        <f>VLOOKUP(Tableau2[[#This Row],[Fournisseur]],Tableau__10.231.117.20_Eaton_ENT_SUPPLIER_MASTER[[SUPPLIER_NAME]:[HOME_PAGE]],2,FALSE)</f>
        <v>#N/A</v>
      </c>
      <c r="B656" s="52"/>
      <c r="C656" s="52"/>
      <c r="D656" s="52"/>
      <c r="E656" s="52"/>
      <c r="F656" s="52"/>
      <c r="G656" s="52"/>
      <c r="H656" s="52"/>
      <c r="I656" s="60"/>
      <c r="J656" s="60"/>
      <c r="K656" s="60"/>
    </row>
    <row r="657" spans="1:11" ht="31.5" customHeight="1" x14ac:dyDescent="0.25">
      <c r="A657" s="51" t="e">
        <f>VLOOKUP(Tableau2[[#This Row],[Fournisseur]],Tableau__10.231.117.20_Eaton_ENT_SUPPLIER_MASTER[[SUPPLIER_NAME]:[HOME_PAGE]],2,FALSE)</f>
        <v>#N/A</v>
      </c>
      <c r="B657" s="52"/>
      <c r="C657" s="52"/>
      <c r="D657" s="52"/>
      <c r="E657" s="52"/>
      <c r="F657" s="52"/>
      <c r="G657" s="52"/>
      <c r="H657" s="52"/>
      <c r="I657" s="60"/>
      <c r="J657" s="60"/>
      <c r="K657" s="60"/>
    </row>
    <row r="658" spans="1:11" ht="31.5" customHeight="1" x14ac:dyDescent="0.25">
      <c r="A658" s="51" t="e">
        <f>VLOOKUP(Tableau2[[#This Row],[Fournisseur]],Tableau__10.231.117.20_Eaton_ENT_SUPPLIER_MASTER[[SUPPLIER_NAME]:[HOME_PAGE]],2,FALSE)</f>
        <v>#N/A</v>
      </c>
      <c r="B658" s="52"/>
      <c r="C658" s="52"/>
      <c r="D658" s="52"/>
      <c r="E658" s="52"/>
      <c r="F658" s="52"/>
      <c r="G658" s="52"/>
      <c r="H658" s="52"/>
      <c r="I658" s="60"/>
      <c r="J658" s="60"/>
      <c r="K658" s="60"/>
    </row>
    <row r="659" spans="1:11" ht="31.5" customHeight="1" x14ac:dyDescent="0.25">
      <c r="A659" s="51" t="e">
        <f>VLOOKUP(Tableau2[[#This Row],[Fournisseur]],Tableau__10.231.117.20_Eaton_ENT_SUPPLIER_MASTER[[SUPPLIER_NAME]:[HOME_PAGE]],2,FALSE)</f>
        <v>#N/A</v>
      </c>
      <c r="B659" s="52"/>
      <c r="C659" s="52"/>
      <c r="D659" s="52"/>
      <c r="E659" s="52"/>
      <c r="F659" s="52"/>
      <c r="G659" s="52"/>
      <c r="H659" s="52"/>
      <c r="I659" s="60"/>
      <c r="J659" s="60"/>
      <c r="K659" s="60"/>
    </row>
    <row r="660" spans="1:11" ht="31.5" customHeight="1" x14ac:dyDescent="0.25">
      <c r="A660" s="51" t="e">
        <f>VLOOKUP(Tableau2[[#This Row],[Fournisseur]],Tableau__10.231.117.20_Eaton_ENT_SUPPLIER_MASTER[[SUPPLIER_NAME]:[HOME_PAGE]],2,FALSE)</f>
        <v>#N/A</v>
      </c>
      <c r="B660" s="52"/>
      <c r="C660" s="52"/>
      <c r="D660" s="52"/>
      <c r="E660" s="52"/>
      <c r="F660" s="52"/>
      <c r="G660" s="52"/>
      <c r="H660" s="52"/>
      <c r="I660" s="60"/>
      <c r="J660" s="60"/>
      <c r="K660" s="60"/>
    </row>
    <row r="661" spans="1:11" ht="31.5" customHeight="1" x14ac:dyDescent="0.25">
      <c r="A661" s="51" t="e">
        <f>VLOOKUP(Tableau2[[#This Row],[Fournisseur]],Tableau__10.231.117.20_Eaton_ENT_SUPPLIER_MASTER[[SUPPLIER_NAME]:[HOME_PAGE]],2,FALSE)</f>
        <v>#N/A</v>
      </c>
      <c r="B661" s="52"/>
      <c r="C661" s="52"/>
      <c r="D661" s="52"/>
      <c r="E661" s="52"/>
      <c r="F661" s="52"/>
      <c r="G661" s="52"/>
      <c r="H661" s="52"/>
      <c r="I661" s="60"/>
      <c r="J661" s="60"/>
      <c r="K661" s="60"/>
    </row>
    <row r="662" spans="1:11" ht="31.5" customHeight="1" x14ac:dyDescent="0.25">
      <c r="A662" s="51" t="e">
        <f>VLOOKUP(Tableau2[[#This Row],[Fournisseur]],Tableau__10.231.117.20_Eaton_ENT_SUPPLIER_MASTER[[SUPPLIER_NAME]:[HOME_PAGE]],2,FALSE)</f>
        <v>#N/A</v>
      </c>
      <c r="B662" s="52"/>
      <c r="C662" s="52"/>
      <c r="D662" s="52"/>
      <c r="E662" s="52"/>
      <c r="F662" s="52"/>
      <c r="G662" s="52"/>
      <c r="H662" s="52"/>
      <c r="I662" s="60"/>
      <c r="J662" s="60"/>
      <c r="K662" s="60"/>
    </row>
    <row r="663" spans="1:11" ht="31.5" customHeight="1" x14ac:dyDescent="0.25">
      <c r="A663" s="51" t="e">
        <f>VLOOKUP(Tableau2[[#This Row],[Fournisseur]],Tableau__10.231.117.20_Eaton_ENT_SUPPLIER_MASTER[[SUPPLIER_NAME]:[HOME_PAGE]],2,FALSE)</f>
        <v>#N/A</v>
      </c>
      <c r="B663" s="52"/>
      <c r="C663" s="52"/>
      <c r="D663" s="52"/>
      <c r="E663" s="52"/>
      <c r="F663" s="52"/>
      <c r="G663" s="52"/>
      <c r="H663" s="52"/>
      <c r="I663" s="60"/>
      <c r="J663" s="60"/>
      <c r="K663" s="60"/>
    </row>
    <row r="664" spans="1:11" ht="31.5" customHeight="1" x14ac:dyDescent="0.25">
      <c r="A664" s="51" t="e">
        <f>VLOOKUP(Tableau2[[#This Row],[Fournisseur]],Tableau__10.231.117.20_Eaton_ENT_SUPPLIER_MASTER[[SUPPLIER_NAME]:[HOME_PAGE]],2,FALSE)</f>
        <v>#N/A</v>
      </c>
      <c r="B664" s="52"/>
      <c r="C664" s="52"/>
      <c r="D664" s="52"/>
      <c r="E664" s="52"/>
      <c r="F664" s="52"/>
      <c r="G664" s="52"/>
      <c r="H664" s="52"/>
      <c r="I664" s="60"/>
      <c r="J664" s="60"/>
      <c r="K664" s="60"/>
    </row>
    <row r="665" spans="1:11" ht="31.5" customHeight="1" x14ac:dyDescent="0.25">
      <c r="A665" s="51" t="e">
        <f>VLOOKUP(Tableau2[[#This Row],[Fournisseur]],Tableau__10.231.117.20_Eaton_ENT_SUPPLIER_MASTER[[SUPPLIER_NAME]:[HOME_PAGE]],2,FALSE)</f>
        <v>#N/A</v>
      </c>
      <c r="B665" s="52"/>
      <c r="C665" s="52"/>
      <c r="D665" s="52"/>
      <c r="E665" s="52"/>
      <c r="F665" s="52"/>
      <c r="G665" s="52"/>
      <c r="H665" s="52"/>
      <c r="I665" s="60"/>
      <c r="J665" s="60"/>
      <c r="K665" s="60"/>
    </row>
    <row r="666" spans="1:11" ht="31.5" customHeight="1" x14ac:dyDescent="0.25">
      <c r="A666" s="51" t="e">
        <f>VLOOKUP(Tableau2[[#This Row],[Fournisseur]],Tableau__10.231.117.20_Eaton_ENT_SUPPLIER_MASTER[[SUPPLIER_NAME]:[HOME_PAGE]],2,FALSE)</f>
        <v>#N/A</v>
      </c>
      <c r="B666" s="52"/>
      <c r="C666" s="52"/>
      <c r="D666" s="52"/>
      <c r="E666" s="52"/>
      <c r="F666" s="52"/>
      <c r="G666" s="52"/>
      <c r="H666" s="52"/>
      <c r="I666" s="60"/>
      <c r="J666" s="60"/>
      <c r="K666" s="60"/>
    </row>
    <row r="667" spans="1:11" ht="31.5" customHeight="1" x14ac:dyDescent="0.25">
      <c r="A667" s="51" t="e">
        <f>VLOOKUP(Tableau2[[#This Row],[Fournisseur]],Tableau__10.231.117.20_Eaton_ENT_SUPPLIER_MASTER[[SUPPLIER_NAME]:[HOME_PAGE]],2,FALSE)</f>
        <v>#N/A</v>
      </c>
      <c r="B667" s="52"/>
      <c r="C667" s="52"/>
      <c r="D667" s="52"/>
      <c r="E667" s="52"/>
      <c r="F667" s="52"/>
      <c r="G667" s="52"/>
      <c r="H667" s="52"/>
      <c r="I667" s="60"/>
      <c r="J667" s="60"/>
      <c r="K667" s="60"/>
    </row>
    <row r="668" spans="1:11" ht="31.5" customHeight="1" x14ac:dyDescent="0.25">
      <c r="A668" s="51" t="e">
        <f>VLOOKUP(Tableau2[[#This Row],[Fournisseur]],Tableau__10.231.117.20_Eaton_ENT_SUPPLIER_MASTER[[SUPPLIER_NAME]:[HOME_PAGE]],2,FALSE)</f>
        <v>#N/A</v>
      </c>
      <c r="B668" s="52"/>
      <c r="C668" s="52"/>
      <c r="D668" s="52"/>
      <c r="E668" s="52"/>
      <c r="F668" s="52"/>
      <c r="G668" s="52"/>
      <c r="H668" s="52"/>
      <c r="I668" s="60"/>
      <c r="J668" s="60"/>
      <c r="K668" s="60"/>
    </row>
    <row r="669" spans="1:11" ht="31.5" customHeight="1" x14ac:dyDescent="0.25">
      <c r="A669" s="51" t="e">
        <f>VLOOKUP(Tableau2[[#This Row],[Fournisseur]],Tableau__10.231.117.20_Eaton_ENT_SUPPLIER_MASTER[[SUPPLIER_NAME]:[HOME_PAGE]],2,FALSE)</f>
        <v>#N/A</v>
      </c>
      <c r="B669" s="52"/>
      <c r="C669" s="52"/>
      <c r="D669" s="52"/>
      <c r="E669" s="52"/>
      <c r="F669" s="52"/>
      <c r="G669" s="52"/>
      <c r="H669" s="52"/>
      <c r="I669" s="60"/>
      <c r="J669" s="60"/>
      <c r="K669" s="60"/>
    </row>
    <row r="670" spans="1:11" ht="31.5" customHeight="1" x14ac:dyDescent="0.25">
      <c r="A670" s="51" t="e">
        <f>VLOOKUP(Tableau2[[#This Row],[Fournisseur]],Tableau__10.231.117.20_Eaton_ENT_SUPPLIER_MASTER[[SUPPLIER_NAME]:[HOME_PAGE]],2,FALSE)</f>
        <v>#N/A</v>
      </c>
      <c r="B670" s="52"/>
      <c r="C670" s="52"/>
      <c r="D670" s="52"/>
      <c r="E670" s="52"/>
      <c r="F670" s="52"/>
      <c r="G670" s="52"/>
      <c r="H670" s="52"/>
      <c r="I670" s="60"/>
      <c r="J670" s="60"/>
      <c r="K670" s="60"/>
    </row>
    <row r="671" spans="1:11" ht="31.5" customHeight="1" x14ac:dyDescent="0.25">
      <c r="A671" s="51" t="e">
        <f>VLOOKUP(Tableau2[[#This Row],[Fournisseur]],Tableau__10.231.117.20_Eaton_ENT_SUPPLIER_MASTER[[SUPPLIER_NAME]:[HOME_PAGE]],2,FALSE)</f>
        <v>#N/A</v>
      </c>
      <c r="B671" s="52"/>
      <c r="C671" s="52"/>
      <c r="D671" s="52"/>
      <c r="E671" s="52"/>
      <c r="F671" s="52"/>
      <c r="G671" s="52"/>
      <c r="H671" s="52"/>
      <c r="I671" s="60"/>
      <c r="J671" s="60"/>
      <c r="K671" s="60"/>
    </row>
    <row r="672" spans="1:11" ht="31.5" customHeight="1" x14ac:dyDescent="0.25">
      <c r="A672" s="51" t="e">
        <f>VLOOKUP(Tableau2[[#This Row],[Fournisseur]],Tableau__10.231.117.20_Eaton_ENT_SUPPLIER_MASTER[[SUPPLIER_NAME]:[HOME_PAGE]],2,FALSE)</f>
        <v>#N/A</v>
      </c>
      <c r="B672" s="52"/>
      <c r="C672" s="52"/>
      <c r="D672" s="52"/>
      <c r="E672" s="52"/>
      <c r="F672" s="52"/>
      <c r="G672" s="52"/>
      <c r="H672" s="52"/>
      <c r="I672" s="60"/>
      <c r="J672" s="60"/>
      <c r="K672" s="60"/>
    </row>
    <row r="673" spans="1:11" ht="31.5" customHeight="1" x14ac:dyDescent="0.25">
      <c r="A673" s="51" t="e">
        <f>VLOOKUP(Tableau2[[#This Row],[Fournisseur]],Tableau__10.231.117.20_Eaton_ENT_SUPPLIER_MASTER[[SUPPLIER_NAME]:[HOME_PAGE]],2,FALSE)</f>
        <v>#N/A</v>
      </c>
      <c r="B673" s="52"/>
      <c r="C673" s="52"/>
      <c r="D673" s="52"/>
      <c r="E673" s="52"/>
      <c r="F673" s="52"/>
      <c r="G673" s="52"/>
      <c r="H673" s="52"/>
      <c r="I673" s="60"/>
      <c r="J673" s="60"/>
      <c r="K673" s="60"/>
    </row>
    <row r="674" spans="1:11" ht="31.5" customHeight="1" x14ac:dyDescent="0.25">
      <c r="A674" s="51" t="e">
        <f>VLOOKUP(Tableau2[[#This Row],[Fournisseur]],Tableau__10.231.117.20_Eaton_ENT_SUPPLIER_MASTER[[SUPPLIER_NAME]:[HOME_PAGE]],2,FALSE)</f>
        <v>#N/A</v>
      </c>
      <c r="B674" s="52"/>
      <c r="C674" s="52"/>
      <c r="D674" s="52"/>
      <c r="E674" s="52"/>
      <c r="F674" s="52"/>
      <c r="G674" s="52"/>
      <c r="H674" s="52"/>
      <c r="I674" s="60"/>
      <c r="J674" s="60"/>
      <c r="K674" s="60"/>
    </row>
    <row r="675" spans="1:11" ht="31.5" customHeight="1" x14ac:dyDescent="0.25">
      <c r="A675" s="51" t="e">
        <f>VLOOKUP(Tableau2[[#This Row],[Fournisseur]],Tableau__10.231.117.20_Eaton_ENT_SUPPLIER_MASTER[[SUPPLIER_NAME]:[HOME_PAGE]],2,FALSE)</f>
        <v>#N/A</v>
      </c>
      <c r="B675" s="52"/>
      <c r="C675" s="52"/>
      <c r="D675" s="52"/>
      <c r="E675" s="52"/>
      <c r="F675" s="52"/>
      <c r="G675" s="52"/>
      <c r="H675" s="52"/>
      <c r="I675" s="60"/>
      <c r="J675" s="60"/>
      <c r="K675" s="60"/>
    </row>
    <row r="676" spans="1:11" ht="31.5" customHeight="1" x14ac:dyDescent="0.25">
      <c r="A676" s="51" t="e">
        <f>VLOOKUP(Tableau2[[#This Row],[Fournisseur]],Tableau__10.231.117.20_Eaton_ENT_SUPPLIER_MASTER[[SUPPLIER_NAME]:[HOME_PAGE]],2,FALSE)</f>
        <v>#N/A</v>
      </c>
      <c r="B676" s="52"/>
      <c r="C676" s="52"/>
      <c r="D676" s="52"/>
      <c r="E676" s="52"/>
      <c r="F676" s="52"/>
      <c r="G676" s="52"/>
      <c r="H676" s="52"/>
      <c r="I676" s="60"/>
      <c r="J676" s="60"/>
      <c r="K676" s="60"/>
    </row>
    <row r="677" spans="1:11" ht="31.5" customHeight="1" x14ac:dyDescent="0.25">
      <c r="A677" s="51" t="e">
        <f>VLOOKUP(Tableau2[[#This Row],[Fournisseur]],Tableau__10.231.117.20_Eaton_ENT_SUPPLIER_MASTER[[SUPPLIER_NAME]:[HOME_PAGE]],2,FALSE)</f>
        <v>#N/A</v>
      </c>
      <c r="B677" s="52"/>
      <c r="C677" s="52"/>
      <c r="D677" s="52"/>
      <c r="E677" s="52"/>
      <c r="F677" s="52"/>
      <c r="G677" s="52"/>
      <c r="H677" s="52"/>
      <c r="I677" s="60"/>
      <c r="J677" s="60"/>
      <c r="K677" s="60"/>
    </row>
    <row r="678" spans="1:11" ht="31.5" customHeight="1" x14ac:dyDescent="0.25">
      <c r="A678" s="51" t="e">
        <f>VLOOKUP(Tableau2[[#This Row],[Fournisseur]],Tableau__10.231.117.20_Eaton_ENT_SUPPLIER_MASTER[[SUPPLIER_NAME]:[HOME_PAGE]],2,FALSE)</f>
        <v>#N/A</v>
      </c>
      <c r="B678" s="52"/>
      <c r="C678" s="52"/>
      <c r="D678" s="52"/>
      <c r="E678" s="52"/>
      <c r="F678" s="52"/>
      <c r="G678" s="52"/>
      <c r="H678" s="52"/>
      <c r="I678" s="60"/>
      <c r="J678" s="60"/>
      <c r="K678" s="60"/>
    </row>
    <row r="679" spans="1:11" ht="31.5" customHeight="1" x14ac:dyDescent="0.25">
      <c r="A679" s="51" t="e">
        <f>VLOOKUP(Tableau2[[#This Row],[Fournisseur]],Tableau__10.231.117.20_Eaton_ENT_SUPPLIER_MASTER[[SUPPLIER_NAME]:[HOME_PAGE]],2,FALSE)</f>
        <v>#N/A</v>
      </c>
      <c r="B679" s="52"/>
      <c r="C679" s="52"/>
      <c r="D679" s="52"/>
      <c r="E679" s="52"/>
      <c r="F679" s="52"/>
      <c r="G679" s="52"/>
      <c r="H679" s="52"/>
      <c r="I679" s="60"/>
      <c r="J679" s="60"/>
      <c r="K679" s="60"/>
    </row>
    <row r="680" spans="1:11" ht="31.5" customHeight="1" x14ac:dyDescent="0.25">
      <c r="A680" s="51" t="e">
        <f>VLOOKUP(Tableau2[[#This Row],[Fournisseur]],Tableau__10.231.117.20_Eaton_ENT_SUPPLIER_MASTER[[SUPPLIER_NAME]:[HOME_PAGE]],2,FALSE)</f>
        <v>#N/A</v>
      </c>
      <c r="B680" s="52"/>
      <c r="C680" s="52"/>
      <c r="D680" s="52"/>
      <c r="E680" s="52"/>
      <c r="F680" s="52"/>
      <c r="G680" s="52"/>
      <c r="H680" s="52"/>
      <c r="I680" s="60"/>
      <c r="J680" s="60"/>
      <c r="K680" s="60"/>
    </row>
    <row r="681" spans="1:11" ht="31.5" customHeight="1" x14ac:dyDescent="0.25">
      <c r="A681" s="51" t="e">
        <f>VLOOKUP(Tableau2[[#This Row],[Fournisseur]],Tableau__10.231.117.20_Eaton_ENT_SUPPLIER_MASTER[[SUPPLIER_NAME]:[HOME_PAGE]],2,FALSE)</f>
        <v>#N/A</v>
      </c>
      <c r="B681" s="52"/>
      <c r="C681" s="52"/>
      <c r="D681" s="52"/>
      <c r="E681" s="52"/>
      <c r="F681" s="52"/>
      <c r="G681" s="52"/>
      <c r="H681" s="52"/>
      <c r="I681" s="60"/>
      <c r="J681" s="60"/>
      <c r="K681" s="60"/>
    </row>
    <row r="682" spans="1:11" ht="31.5" customHeight="1" x14ac:dyDescent="0.25">
      <c r="A682" s="51" t="e">
        <f>VLOOKUP(Tableau2[[#This Row],[Fournisseur]],Tableau__10.231.117.20_Eaton_ENT_SUPPLIER_MASTER[[SUPPLIER_NAME]:[HOME_PAGE]],2,FALSE)</f>
        <v>#N/A</v>
      </c>
      <c r="B682" s="52"/>
      <c r="C682" s="52"/>
      <c r="D682" s="52"/>
      <c r="E682" s="52"/>
      <c r="F682" s="52"/>
      <c r="G682" s="52"/>
      <c r="H682" s="52"/>
      <c r="I682" s="60"/>
      <c r="J682" s="60"/>
      <c r="K682" s="60"/>
    </row>
    <row r="683" spans="1:11" ht="31.5" customHeight="1" x14ac:dyDescent="0.25">
      <c r="A683" s="51" t="e">
        <f>VLOOKUP(Tableau2[[#This Row],[Fournisseur]],Tableau__10.231.117.20_Eaton_ENT_SUPPLIER_MASTER[[SUPPLIER_NAME]:[HOME_PAGE]],2,FALSE)</f>
        <v>#N/A</v>
      </c>
      <c r="B683" s="52"/>
      <c r="C683" s="52"/>
      <c r="D683" s="52"/>
      <c r="E683" s="52"/>
      <c r="F683" s="52"/>
      <c r="G683" s="52"/>
      <c r="H683" s="52"/>
      <c r="I683" s="60"/>
      <c r="J683" s="60"/>
      <c r="K683" s="60"/>
    </row>
    <row r="684" spans="1:11" ht="31.5" customHeight="1" x14ac:dyDescent="0.25">
      <c r="A684" s="51" t="e">
        <f>VLOOKUP(Tableau2[[#This Row],[Fournisseur]],Tableau__10.231.117.20_Eaton_ENT_SUPPLIER_MASTER[[SUPPLIER_NAME]:[HOME_PAGE]],2,FALSE)</f>
        <v>#N/A</v>
      </c>
      <c r="B684" s="52"/>
      <c r="C684" s="52"/>
      <c r="D684" s="52"/>
      <c r="E684" s="52"/>
      <c r="F684" s="52"/>
      <c r="G684" s="52"/>
      <c r="H684" s="52"/>
      <c r="I684" s="60"/>
      <c r="J684" s="60"/>
      <c r="K684" s="60"/>
    </row>
    <row r="685" spans="1:11" ht="31.5" customHeight="1" x14ac:dyDescent="0.25">
      <c r="A685" s="51" t="e">
        <f>VLOOKUP(Tableau2[[#This Row],[Fournisseur]],Tableau__10.231.117.20_Eaton_ENT_SUPPLIER_MASTER[[SUPPLIER_NAME]:[HOME_PAGE]],2,FALSE)</f>
        <v>#N/A</v>
      </c>
      <c r="B685" s="52"/>
      <c r="C685" s="52"/>
      <c r="D685" s="52"/>
      <c r="E685" s="52"/>
      <c r="F685" s="52"/>
      <c r="G685" s="52"/>
      <c r="H685" s="52"/>
      <c r="I685" s="60"/>
      <c r="J685" s="60"/>
      <c r="K685" s="60"/>
    </row>
    <row r="686" spans="1:11" ht="31.5" customHeight="1" x14ac:dyDescent="0.25">
      <c r="A686" s="51" t="e">
        <f>VLOOKUP(Tableau2[[#This Row],[Fournisseur]],Tableau__10.231.117.20_Eaton_ENT_SUPPLIER_MASTER[[SUPPLIER_NAME]:[HOME_PAGE]],2,FALSE)</f>
        <v>#N/A</v>
      </c>
      <c r="B686" s="52"/>
      <c r="C686" s="52"/>
      <c r="D686" s="52"/>
      <c r="E686" s="52"/>
      <c r="F686" s="52"/>
      <c r="G686" s="52"/>
      <c r="H686" s="52"/>
      <c r="I686" s="60"/>
      <c r="J686" s="60"/>
      <c r="K686" s="60"/>
    </row>
    <row r="687" spans="1:11" ht="31.5" customHeight="1" x14ac:dyDescent="0.25">
      <c r="A687" s="51" t="e">
        <f>VLOOKUP(Tableau2[[#This Row],[Fournisseur]],Tableau__10.231.117.20_Eaton_ENT_SUPPLIER_MASTER[[SUPPLIER_NAME]:[HOME_PAGE]],2,FALSE)</f>
        <v>#N/A</v>
      </c>
      <c r="B687" s="52"/>
      <c r="C687" s="52"/>
      <c r="D687" s="52"/>
      <c r="E687" s="52"/>
      <c r="F687" s="52"/>
      <c r="G687" s="52"/>
      <c r="H687" s="52"/>
      <c r="I687" s="60"/>
      <c r="J687" s="60"/>
      <c r="K687" s="60"/>
    </row>
    <row r="688" spans="1:11" ht="31.5" customHeight="1" x14ac:dyDescent="0.25">
      <c r="A688" s="51" t="e">
        <f>VLOOKUP(Tableau2[[#This Row],[Fournisseur]],Tableau__10.231.117.20_Eaton_ENT_SUPPLIER_MASTER[[SUPPLIER_NAME]:[HOME_PAGE]],2,FALSE)</f>
        <v>#N/A</v>
      </c>
      <c r="B688" s="52"/>
      <c r="C688" s="52"/>
      <c r="D688" s="52"/>
      <c r="E688" s="52"/>
      <c r="F688" s="52"/>
      <c r="G688" s="52"/>
      <c r="H688" s="52"/>
      <c r="I688" s="60"/>
      <c r="J688" s="60"/>
      <c r="K688" s="60"/>
    </row>
    <row r="689" spans="1:11" ht="31.5" customHeight="1" x14ac:dyDescent="0.25">
      <c r="A689" s="51" t="e">
        <f>VLOOKUP(Tableau2[[#This Row],[Fournisseur]],Tableau__10.231.117.20_Eaton_ENT_SUPPLIER_MASTER[[SUPPLIER_NAME]:[HOME_PAGE]],2,FALSE)</f>
        <v>#N/A</v>
      </c>
      <c r="B689" s="52"/>
      <c r="C689" s="52"/>
      <c r="D689" s="52"/>
      <c r="E689" s="52"/>
      <c r="F689" s="52"/>
      <c r="G689" s="52"/>
      <c r="H689" s="52"/>
      <c r="I689" s="60"/>
      <c r="J689" s="60"/>
      <c r="K689" s="60"/>
    </row>
    <row r="690" spans="1:11" ht="31.5" customHeight="1" x14ac:dyDescent="0.25">
      <c r="A690" s="51" t="e">
        <f>VLOOKUP(Tableau2[[#This Row],[Fournisseur]],Tableau__10.231.117.20_Eaton_ENT_SUPPLIER_MASTER[[SUPPLIER_NAME]:[HOME_PAGE]],2,FALSE)</f>
        <v>#N/A</v>
      </c>
      <c r="B690" s="52"/>
      <c r="C690" s="52"/>
      <c r="D690" s="52"/>
      <c r="E690" s="52"/>
      <c r="F690" s="52"/>
      <c r="G690" s="52"/>
      <c r="H690" s="52"/>
      <c r="I690" s="60"/>
      <c r="J690" s="60"/>
      <c r="K690" s="60"/>
    </row>
    <row r="691" spans="1:11" ht="31.5" customHeight="1" x14ac:dyDescent="0.25">
      <c r="A691" s="51" t="e">
        <f>VLOOKUP(Tableau2[[#This Row],[Fournisseur]],Tableau__10.231.117.20_Eaton_ENT_SUPPLIER_MASTER[[SUPPLIER_NAME]:[HOME_PAGE]],2,FALSE)</f>
        <v>#N/A</v>
      </c>
      <c r="B691" s="52"/>
      <c r="C691" s="52"/>
      <c r="D691" s="52"/>
      <c r="E691" s="52"/>
      <c r="F691" s="52"/>
      <c r="G691" s="52"/>
      <c r="H691" s="52"/>
      <c r="I691" s="60"/>
      <c r="J691" s="60"/>
      <c r="K691" s="60"/>
    </row>
    <row r="692" spans="1:11" ht="31.5" customHeight="1" x14ac:dyDescent="0.25">
      <c r="A692" s="51" t="e">
        <f>VLOOKUP(Tableau2[[#This Row],[Fournisseur]],Tableau__10.231.117.20_Eaton_ENT_SUPPLIER_MASTER[[SUPPLIER_NAME]:[HOME_PAGE]],2,FALSE)</f>
        <v>#N/A</v>
      </c>
      <c r="B692" s="52"/>
      <c r="C692" s="52"/>
      <c r="D692" s="52"/>
      <c r="E692" s="52"/>
      <c r="F692" s="52"/>
      <c r="G692" s="52"/>
      <c r="H692" s="52"/>
      <c r="I692" s="60"/>
      <c r="J692" s="60"/>
      <c r="K692" s="60"/>
    </row>
    <row r="693" spans="1:11" ht="31.5" customHeight="1" x14ac:dyDescent="0.25">
      <c r="A693" s="51" t="e">
        <f>VLOOKUP(Tableau2[[#This Row],[Fournisseur]],Tableau__10.231.117.20_Eaton_ENT_SUPPLIER_MASTER[[SUPPLIER_NAME]:[HOME_PAGE]],2,FALSE)</f>
        <v>#N/A</v>
      </c>
      <c r="B693" s="52"/>
      <c r="C693" s="52"/>
      <c r="D693" s="52"/>
      <c r="E693" s="52"/>
      <c r="F693" s="52"/>
      <c r="G693" s="52"/>
      <c r="H693" s="52"/>
      <c r="I693" s="60"/>
      <c r="J693" s="60"/>
      <c r="K693" s="60"/>
    </row>
    <row r="694" spans="1:11" ht="31.5" customHeight="1" x14ac:dyDescent="0.25">
      <c r="A694" s="51" t="e">
        <f>VLOOKUP(Tableau2[[#This Row],[Fournisseur]],Tableau__10.231.117.20_Eaton_ENT_SUPPLIER_MASTER[[SUPPLIER_NAME]:[HOME_PAGE]],2,FALSE)</f>
        <v>#N/A</v>
      </c>
      <c r="B694" s="52"/>
      <c r="C694" s="52"/>
      <c r="D694" s="52"/>
      <c r="E694" s="52"/>
      <c r="F694" s="52"/>
      <c r="G694" s="52"/>
      <c r="H694" s="52"/>
      <c r="I694" s="60"/>
      <c r="J694" s="60"/>
      <c r="K694" s="60"/>
    </row>
    <row r="695" spans="1:11" ht="31.5" customHeight="1" x14ac:dyDescent="0.25">
      <c r="A695" s="51" t="e">
        <f>VLOOKUP(Tableau2[[#This Row],[Fournisseur]],Tableau__10.231.117.20_Eaton_ENT_SUPPLIER_MASTER[[SUPPLIER_NAME]:[HOME_PAGE]],2,FALSE)</f>
        <v>#N/A</v>
      </c>
      <c r="B695" s="52"/>
      <c r="C695" s="52"/>
      <c r="D695" s="52"/>
      <c r="E695" s="52"/>
      <c r="F695" s="52"/>
      <c r="G695" s="52"/>
      <c r="H695" s="52"/>
      <c r="I695" s="60"/>
      <c r="J695" s="60"/>
      <c r="K695" s="60"/>
    </row>
    <row r="696" spans="1:11" ht="31.5" customHeight="1" x14ac:dyDescent="0.25">
      <c r="A696" s="51" t="e">
        <f>VLOOKUP(Tableau2[[#This Row],[Fournisseur]],Tableau__10.231.117.20_Eaton_ENT_SUPPLIER_MASTER[[SUPPLIER_NAME]:[HOME_PAGE]],2,FALSE)</f>
        <v>#N/A</v>
      </c>
      <c r="B696" s="52"/>
      <c r="C696" s="52"/>
      <c r="D696" s="52"/>
      <c r="E696" s="52"/>
      <c r="F696" s="52"/>
      <c r="G696" s="52"/>
      <c r="H696" s="52"/>
      <c r="I696" s="60"/>
      <c r="J696" s="60"/>
      <c r="K696" s="60"/>
    </row>
    <row r="697" spans="1:11" ht="31.5" customHeight="1" x14ac:dyDescent="0.25">
      <c r="A697" s="51" t="e">
        <f>VLOOKUP(Tableau2[[#This Row],[Fournisseur]],Tableau__10.231.117.20_Eaton_ENT_SUPPLIER_MASTER[[SUPPLIER_NAME]:[HOME_PAGE]],2,FALSE)</f>
        <v>#N/A</v>
      </c>
      <c r="B697" s="52"/>
      <c r="C697" s="52"/>
      <c r="D697" s="52"/>
      <c r="E697" s="52"/>
      <c r="F697" s="52"/>
      <c r="G697" s="52"/>
      <c r="H697" s="52"/>
      <c r="I697" s="60"/>
      <c r="J697" s="60"/>
      <c r="K697" s="60"/>
    </row>
    <row r="698" spans="1:11" ht="31.5" customHeight="1" x14ac:dyDescent="0.25">
      <c r="A698" s="51" t="e">
        <f>VLOOKUP(Tableau2[[#This Row],[Fournisseur]],Tableau__10.231.117.20_Eaton_ENT_SUPPLIER_MASTER[[SUPPLIER_NAME]:[HOME_PAGE]],2,FALSE)</f>
        <v>#N/A</v>
      </c>
      <c r="B698" s="52"/>
      <c r="C698" s="52"/>
      <c r="D698" s="52"/>
      <c r="E698" s="52"/>
      <c r="F698" s="52"/>
      <c r="G698" s="52"/>
      <c r="H698" s="52"/>
      <c r="I698" s="60"/>
      <c r="J698" s="60"/>
      <c r="K698" s="60"/>
    </row>
    <row r="699" spans="1:11" ht="31.5" customHeight="1" x14ac:dyDescent="0.25">
      <c r="A699" s="51" t="e">
        <f>VLOOKUP(Tableau2[[#This Row],[Fournisseur]],Tableau__10.231.117.20_Eaton_ENT_SUPPLIER_MASTER[[SUPPLIER_NAME]:[HOME_PAGE]],2,FALSE)</f>
        <v>#N/A</v>
      </c>
      <c r="B699" s="52"/>
      <c r="C699" s="52"/>
      <c r="D699" s="52"/>
      <c r="E699" s="52"/>
      <c r="F699" s="52"/>
      <c r="G699" s="52"/>
      <c r="H699" s="52"/>
      <c r="I699" s="60"/>
      <c r="J699" s="60"/>
      <c r="K699" s="60"/>
    </row>
    <row r="700" spans="1:11" ht="31.5" customHeight="1" x14ac:dyDescent="0.25">
      <c r="A700" s="51" t="e">
        <f>VLOOKUP(Tableau2[[#This Row],[Fournisseur]],Tableau__10.231.117.20_Eaton_ENT_SUPPLIER_MASTER[[SUPPLIER_NAME]:[HOME_PAGE]],2,FALSE)</f>
        <v>#N/A</v>
      </c>
      <c r="B700" s="52"/>
      <c r="C700" s="52"/>
      <c r="D700" s="52"/>
      <c r="E700" s="52"/>
      <c r="F700" s="52"/>
      <c r="G700" s="52"/>
      <c r="H700" s="52"/>
      <c r="I700" s="60"/>
      <c r="J700" s="60"/>
      <c r="K700" s="60"/>
    </row>
    <row r="701" spans="1:11" ht="31.5" customHeight="1" x14ac:dyDescent="0.25">
      <c r="A701" s="51" t="e">
        <f>VLOOKUP(Tableau2[[#This Row],[Fournisseur]],Tableau__10.231.117.20_Eaton_ENT_SUPPLIER_MASTER[[SUPPLIER_NAME]:[HOME_PAGE]],2,FALSE)</f>
        <v>#N/A</v>
      </c>
      <c r="B701" s="52"/>
      <c r="C701" s="52"/>
      <c r="D701" s="52"/>
      <c r="E701" s="52"/>
      <c r="F701" s="52"/>
      <c r="G701" s="52"/>
      <c r="H701" s="52"/>
      <c r="I701" s="60"/>
      <c r="J701" s="60"/>
      <c r="K701" s="60"/>
    </row>
    <row r="702" spans="1:11" ht="31.5" customHeight="1" x14ac:dyDescent="0.25">
      <c r="A702" s="51" t="e">
        <f>VLOOKUP(Tableau2[[#This Row],[Fournisseur]],Tableau__10.231.117.20_Eaton_ENT_SUPPLIER_MASTER[[SUPPLIER_NAME]:[HOME_PAGE]],2,FALSE)</f>
        <v>#N/A</v>
      </c>
      <c r="B702" s="52"/>
      <c r="C702" s="52"/>
      <c r="D702" s="52"/>
      <c r="E702" s="52"/>
      <c r="F702" s="52"/>
      <c r="G702" s="52"/>
      <c r="H702" s="52"/>
      <c r="I702" s="60"/>
      <c r="J702" s="60"/>
      <c r="K702" s="60"/>
    </row>
    <row r="703" spans="1:11" ht="31.5" customHeight="1" x14ac:dyDescent="0.25">
      <c r="A703" s="51" t="e">
        <f>VLOOKUP(Tableau2[[#This Row],[Fournisseur]],Tableau__10.231.117.20_Eaton_ENT_SUPPLIER_MASTER[[SUPPLIER_NAME]:[HOME_PAGE]],2,FALSE)</f>
        <v>#N/A</v>
      </c>
      <c r="B703" s="52"/>
      <c r="C703" s="52"/>
      <c r="D703" s="52"/>
      <c r="E703" s="52"/>
      <c r="F703" s="52"/>
      <c r="G703" s="52"/>
      <c r="H703" s="52"/>
      <c r="I703" s="60"/>
      <c r="J703" s="60"/>
      <c r="K703" s="60"/>
    </row>
    <row r="704" spans="1:11" ht="31.5" customHeight="1" x14ac:dyDescent="0.25">
      <c r="A704" s="51" t="e">
        <f>VLOOKUP(Tableau2[[#This Row],[Fournisseur]],Tableau__10.231.117.20_Eaton_ENT_SUPPLIER_MASTER[[SUPPLIER_NAME]:[HOME_PAGE]],2,FALSE)</f>
        <v>#N/A</v>
      </c>
      <c r="B704" s="52"/>
      <c r="C704" s="52"/>
      <c r="D704" s="52"/>
      <c r="E704" s="52"/>
      <c r="F704" s="52"/>
      <c r="G704" s="52"/>
      <c r="H704" s="52"/>
      <c r="I704" s="60"/>
      <c r="J704" s="60"/>
      <c r="K704" s="60"/>
    </row>
    <row r="705" spans="1:11" ht="31.5" customHeight="1" x14ac:dyDescent="0.25">
      <c r="A705" s="51" t="e">
        <f>VLOOKUP(Tableau2[[#This Row],[Fournisseur]],Tableau__10.231.117.20_Eaton_ENT_SUPPLIER_MASTER[[SUPPLIER_NAME]:[HOME_PAGE]],2,FALSE)</f>
        <v>#N/A</v>
      </c>
      <c r="B705" s="52"/>
      <c r="C705" s="52"/>
      <c r="D705" s="52"/>
      <c r="E705" s="52"/>
      <c r="F705" s="52"/>
      <c r="G705" s="52"/>
      <c r="H705" s="52"/>
      <c r="I705" s="60"/>
      <c r="J705" s="60"/>
      <c r="K705" s="60"/>
    </row>
    <row r="706" spans="1:11" ht="31.5" customHeight="1" x14ac:dyDescent="0.25">
      <c r="A706" s="51" t="e">
        <f>VLOOKUP(Tableau2[[#This Row],[Fournisseur]],Tableau__10.231.117.20_Eaton_ENT_SUPPLIER_MASTER[[SUPPLIER_NAME]:[HOME_PAGE]],2,FALSE)</f>
        <v>#N/A</v>
      </c>
      <c r="B706" s="52"/>
      <c r="C706" s="52"/>
      <c r="D706" s="52"/>
      <c r="E706" s="52"/>
      <c r="F706" s="52"/>
      <c r="G706" s="52"/>
      <c r="H706" s="52"/>
      <c r="I706" s="60"/>
      <c r="J706" s="60"/>
      <c r="K706" s="60"/>
    </row>
    <row r="707" spans="1:11" ht="31.5" customHeight="1" x14ac:dyDescent="0.25">
      <c r="A707" s="51" t="e">
        <f>VLOOKUP(Tableau2[[#This Row],[Fournisseur]],Tableau__10.231.117.20_Eaton_ENT_SUPPLIER_MASTER[[SUPPLIER_NAME]:[HOME_PAGE]],2,FALSE)</f>
        <v>#N/A</v>
      </c>
      <c r="B707" s="52"/>
      <c r="C707" s="52"/>
      <c r="D707" s="52"/>
      <c r="E707" s="52"/>
      <c r="F707" s="52"/>
      <c r="G707" s="52"/>
      <c r="H707" s="52"/>
      <c r="I707" s="60"/>
      <c r="J707" s="60"/>
      <c r="K707" s="60"/>
    </row>
    <row r="708" spans="1:11" ht="31.5" customHeight="1" x14ac:dyDescent="0.25">
      <c r="A708" s="51" t="e">
        <f>VLOOKUP(Tableau2[[#This Row],[Fournisseur]],Tableau__10.231.117.20_Eaton_ENT_SUPPLIER_MASTER[[SUPPLIER_NAME]:[HOME_PAGE]],2,FALSE)</f>
        <v>#N/A</v>
      </c>
      <c r="B708" s="52"/>
      <c r="C708" s="52"/>
      <c r="D708" s="52"/>
      <c r="E708" s="52"/>
      <c r="F708" s="52"/>
      <c r="G708" s="52"/>
      <c r="H708" s="52"/>
      <c r="I708" s="60"/>
      <c r="J708" s="60"/>
      <c r="K708" s="60"/>
    </row>
    <row r="709" spans="1:11" ht="31.5" customHeight="1" x14ac:dyDescent="0.25">
      <c r="A709" s="51" t="e">
        <f>VLOOKUP(Tableau2[[#This Row],[Fournisseur]],Tableau__10.231.117.20_Eaton_ENT_SUPPLIER_MASTER[[SUPPLIER_NAME]:[HOME_PAGE]],2,FALSE)</f>
        <v>#N/A</v>
      </c>
      <c r="B709" s="52"/>
      <c r="C709" s="52"/>
      <c r="D709" s="52"/>
      <c r="E709" s="52"/>
      <c r="F709" s="52"/>
      <c r="G709" s="52"/>
      <c r="H709" s="52"/>
      <c r="I709" s="60"/>
      <c r="J709" s="60"/>
      <c r="K709" s="60"/>
    </row>
    <row r="710" spans="1:11" ht="31.5" customHeight="1" x14ac:dyDescent="0.25">
      <c r="A710" s="51" t="e">
        <f>VLOOKUP(Tableau2[[#This Row],[Fournisseur]],Tableau__10.231.117.20_Eaton_ENT_SUPPLIER_MASTER[[SUPPLIER_NAME]:[HOME_PAGE]],2,FALSE)</f>
        <v>#N/A</v>
      </c>
      <c r="B710" s="52"/>
      <c r="C710" s="52"/>
      <c r="D710" s="52"/>
      <c r="E710" s="52"/>
      <c r="F710" s="52"/>
      <c r="G710" s="52"/>
      <c r="H710" s="52"/>
      <c r="I710" s="60"/>
      <c r="J710" s="60"/>
      <c r="K710" s="60"/>
    </row>
    <row r="711" spans="1:11" ht="31.5" customHeight="1" x14ac:dyDescent="0.25">
      <c r="A711" s="51" t="e">
        <f>VLOOKUP(Tableau2[[#This Row],[Fournisseur]],Tableau__10.231.117.20_Eaton_ENT_SUPPLIER_MASTER[[SUPPLIER_NAME]:[HOME_PAGE]],2,FALSE)</f>
        <v>#N/A</v>
      </c>
      <c r="B711" s="52"/>
      <c r="C711" s="52"/>
      <c r="D711" s="52"/>
      <c r="E711" s="52"/>
      <c r="F711" s="52"/>
      <c r="G711" s="52"/>
      <c r="H711" s="52"/>
      <c r="I711" s="60"/>
      <c r="J711" s="60"/>
      <c r="K711" s="60"/>
    </row>
    <row r="712" spans="1:11" ht="31.5" customHeight="1" x14ac:dyDescent="0.25">
      <c r="A712" s="51" t="e">
        <f>VLOOKUP(Tableau2[[#This Row],[Fournisseur]],Tableau__10.231.117.20_Eaton_ENT_SUPPLIER_MASTER[[SUPPLIER_NAME]:[HOME_PAGE]],2,FALSE)</f>
        <v>#N/A</v>
      </c>
      <c r="B712" s="52"/>
      <c r="C712" s="52"/>
      <c r="D712" s="52"/>
      <c r="E712" s="52"/>
      <c r="F712" s="52"/>
      <c r="G712" s="52"/>
      <c r="H712" s="52"/>
      <c r="I712" s="60"/>
      <c r="J712" s="60"/>
      <c r="K712" s="60"/>
    </row>
    <row r="713" spans="1:11" ht="31.5" customHeight="1" x14ac:dyDescent="0.25">
      <c r="A713" s="51" t="e">
        <f>VLOOKUP(Tableau2[[#This Row],[Fournisseur]],Tableau__10.231.117.20_Eaton_ENT_SUPPLIER_MASTER[[SUPPLIER_NAME]:[HOME_PAGE]],2,FALSE)</f>
        <v>#N/A</v>
      </c>
      <c r="B713" s="52"/>
      <c r="C713" s="52"/>
      <c r="D713" s="52"/>
      <c r="E713" s="52"/>
      <c r="F713" s="52"/>
      <c r="G713" s="52"/>
      <c r="H713" s="52"/>
      <c r="I713" s="60"/>
      <c r="J713" s="60"/>
      <c r="K713" s="60"/>
    </row>
    <row r="714" spans="1:11" ht="31.5" customHeight="1" x14ac:dyDescent="0.25">
      <c r="A714" s="51" t="e">
        <f>VLOOKUP(Tableau2[[#This Row],[Fournisseur]],Tableau__10.231.117.20_Eaton_ENT_SUPPLIER_MASTER[[SUPPLIER_NAME]:[HOME_PAGE]],2,FALSE)</f>
        <v>#N/A</v>
      </c>
      <c r="B714" s="52"/>
      <c r="C714" s="52"/>
      <c r="D714" s="52"/>
      <c r="E714" s="52"/>
      <c r="F714" s="52"/>
      <c r="G714" s="52"/>
      <c r="H714" s="52"/>
      <c r="I714" s="60"/>
      <c r="J714" s="60"/>
      <c r="K714" s="60"/>
    </row>
    <row r="715" spans="1:11" ht="31.5" customHeight="1" x14ac:dyDescent="0.25">
      <c r="A715" s="51" t="e">
        <f>VLOOKUP(Tableau2[[#This Row],[Fournisseur]],Tableau__10.231.117.20_Eaton_ENT_SUPPLIER_MASTER[[SUPPLIER_NAME]:[HOME_PAGE]],2,FALSE)</f>
        <v>#N/A</v>
      </c>
      <c r="B715" s="52"/>
      <c r="C715" s="52"/>
      <c r="D715" s="52"/>
      <c r="E715" s="52"/>
      <c r="F715" s="52"/>
      <c r="G715" s="52"/>
      <c r="H715" s="52"/>
      <c r="I715" s="60"/>
      <c r="J715" s="60"/>
      <c r="K715" s="60"/>
    </row>
    <row r="716" spans="1:11" ht="31.5" customHeight="1" x14ac:dyDescent="0.25">
      <c r="A716" s="51" t="e">
        <f>VLOOKUP(Tableau2[[#This Row],[Fournisseur]],Tableau__10.231.117.20_Eaton_ENT_SUPPLIER_MASTER[[SUPPLIER_NAME]:[HOME_PAGE]],2,FALSE)</f>
        <v>#N/A</v>
      </c>
      <c r="B716" s="52"/>
      <c r="C716" s="52"/>
      <c r="D716" s="52"/>
      <c r="E716" s="52"/>
      <c r="F716" s="52"/>
      <c r="G716" s="52"/>
      <c r="H716" s="52"/>
      <c r="I716" s="60"/>
      <c r="J716" s="60"/>
      <c r="K716" s="60"/>
    </row>
    <row r="717" spans="1:11" ht="31.5" customHeight="1" x14ac:dyDescent="0.25">
      <c r="A717" s="51" t="e">
        <f>VLOOKUP(Tableau2[[#This Row],[Fournisseur]],Tableau__10.231.117.20_Eaton_ENT_SUPPLIER_MASTER[[SUPPLIER_NAME]:[HOME_PAGE]],2,FALSE)</f>
        <v>#N/A</v>
      </c>
      <c r="B717" s="52"/>
      <c r="C717" s="52"/>
      <c r="D717" s="52"/>
      <c r="E717" s="52"/>
      <c r="F717" s="52"/>
      <c r="G717" s="52"/>
      <c r="H717" s="52"/>
      <c r="I717" s="60"/>
      <c r="J717" s="60"/>
      <c r="K717" s="60"/>
    </row>
    <row r="718" spans="1:11" ht="31.5" customHeight="1" x14ac:dyDescent="0.25">
      <c r="A718" s="51" t="e">
        <f>VLOOKUP(Tableau2[[#This Row],[Fournisseur]],Tableau__10.231.117.20_Eaton_ENT_SUPPLIER_MASTER[[SUPPLIER_NAME]:[HOME_PAGE]],2,FALSE)</f>
        <v>#N/A</v>
      </c>
      <c r="B718" s="52"/>
      <c r="C718" s="52"/>
      <c r="D718" s="52"/>
      <c r="E718" s="52"/>
      <c r="F718" s="52"/>
      <c r="G718" s="52"/>
      <c r="H718" s="52"/>
      <c r="I718" s="60"/>
      <c r="J718" s="60"/>
      <c r="K718" s="60"/>
    </row>
    <row r="719" spans="1:11" ht="31.5" customHeight="1" x14ac:dyDescent="0.25">
      <c r="A719" s="51" t="e">
        <f>VLOOKUP(Tableau2[[#This Row],[Fournisseur]],Tableau__10.231.117.20_Eaton_ENT_SUPPLIER_MASTER[[SUPPLIER_NAME]:[HOME_PAGE]],2,FALSE)</f>
        <v>#N/A</v>
      </c>
      <c r="B719" s="52"/>
      <c r="C719" s="52"/>
      <c r="D719" s="52"/>
      <c r="E719" s="52"/>
      <c r="F719" s="52"/>
      <c r="G719" s="52"/>
      <c r="H719" s="52"/>
      <c r="I719" s="60"/>
      <c r="J719" s="60"/>
      <c r="K719" s="60"/>
    </row>
    <row r="720" spans="1:11" ht="31.5" customHeight="1" x14ac:dyDescent="0.25">
      <c r="A720" s="51" t="e">
        <f>VLOOKUP(Tableau2[[#This Row],[Fournisseur]],Tableau__10.231.117.20_Eaton_ENT_SUPPLIER_MASTER[[SUPPLIER_NAME]:[HOME_PAGE]],2,FALSE)</f>
        <v>#N/A</v>
      </c>
      <c r="B720" s="52"/>
      <c r="C720" s="52"/>
      <c r="D720" s="52"/>
      <c r="E720" s="52"/>
      <c r="F720" s="52"/>
      <c r="G720" s="52"/>
      <c r="H720" s="52"/>
      <c r="I720" s="60"/>
      <c r="J720" s="60"/>
      <c r="K720" s="60"/>
    </row>
    <row r="721" spans="1:11" ht="31.5" customHeight="1" x14ac:dyDescent="0.25">
      <c r="A721" s="51" t="e">
        <f>VLOOKUP(Tableau2[[#This Row],[Fournisseur]],Tableau__10.231.117.20_Eaton_ENT_SUPPLIER_MASTER[[SUPPLIER_NAME]:[HOME_PAGE]],2,FALSE)</f>
        <v>#N/A</v>
      </c>
      <c r="B721" s="52"/>
      <c r="C721" s="52"/>
      <c r="D721" s="52"/>
      <c r="E721" s="52"/>
      <c r="F721" s="52"/>
      <c r="G721" s="52"/>
      <c r="H721" s="52"/>
      <c r="I721" s="60"/>
      <c r="J721" s="60"/>
      <c r="K721" s="60"/>
    </row>
    <row r="722" spans="1:11" ht="31.5" customHeight="1" x14ac:dyDescent="0.25">
      <c r="A722" s="51" t="e">
        <f>VLOOKUP(Tableau2[[#This Row],[Fournisseur]],Tableau__10.231.117.20_Eaton_ENT_SUPPLIER_MASTER[[SUPPLIER_NAME]:[HOME_PAGE]],2,FALSE)</f>
        <v>#N/A</v>
      </c>
      <c r="B722" s="52"/>
      <c r="C722" s="52"/>
      <c r="D722" s="52"/>
      <c r="E722" s="52"/>
      <c r="F722" s="52"/>
      <c r="G722" s="52"/>
      <c r="H722" s="52"/>
      <c r="I722" s="60"/>
      <c r="J722" s="60"/>
      <c r="K722" s="60"/>
    </row>
    <row r="723" spans="1:11" ht="31.5" customHeight="1" x14ac:dyDescent="0.25">
      <c r="A723" s="51" t="e">
        <f>VLOOKUP(Tableau2[[#This Row],[Fournisseur]],Tableau__10.231.117.20_Eaton_ENT_SUPPLIER_MASTER[[SUPPLIER_NAME]:[HOME_PAGE]],2,FALSE)</f>
        <v>#N/A</v>
      </c>
      <c r="B723" s="52"/>
      <c r="C723" s="52"/>
      <c r="D723" s="52"/>
      <c r="E723" s="52"/>
      <c r="F723" s="52"/>
      <c r="G723" s="52"/>
      <c r="H723" s="52"/>
      <c r="I723" s="60"/>
      <c r="J723" s="60"/>
      <c r="K723" s="60"/>
    </row>
    <row r="724" spans="1:11" ht="31.5" customHeight="1" x14ac:dyDescent="0.25">
      <c r="A724" s="51" t="e">
        <f>VLOOKUP(Tableau2[[#This Row],[Fournisseur]],Tableau__10.231.117.20_Eaton_ENT_SUPPLIER_MASTER[[SUPPLIER_NAME]:[HOME_PAGE]],2,FALSE)</f>
        <v>#N/A</v>
      </c>
      <c r="B724" s="52"/>
      <c r="C724" s="52"/>
      <c r="D724" s="52"/>
      <c r="E724" s="52"/>
      <c r="F724" s="52"/>
      <c r="G724" s="52"/>
      <c r="H724" s="52"/>
      <c r="I724" s="60"/>
      <c r="J724" s="60"/>
      <c r="K724" s="60"/>
    </row>
    <row r="725" spans="1:11" ht="31.5" customHeight="1" x14ac:dyDescent="0.25">
      <c r="A725" s="51" t="e">
        <f>VLOOKUP(Tableau2[[#This Row],[Fournisseur]],Tableau__10.231.117.20_Eaton_ENT_SUPPLIER_MASTER[[SUPPLIER_NAME]:[HOME_PAGE]],2,FALSE)</f>
        <v>#N/A</v>
      </c>
      <c r="B725" s="52"/>
      <c r="C725" s="52"/>
      <c r="D725" s="52"/>
      <c r="E725" s="52"/>
      <c r="F725" s="52"/>
      <c r="G725" s="52"/>
      <c r="H725" s="52"/>
      <c r="I725" s="60"/>
      <c r="J725" s="60"/>
      <c r="K725" s="60"/>
    </row>
    <row r="726" spans="1:11" ht="31.5" customHeight="1" x14ac:dyDescent="0.25">
      <c r="A726" s="51" t="e">
        <f>VLOOKUP(Tableau2[[#This Row],[Fournisseur]],Tableau__10.231.117.20_Eaton_ENT_SUPPLIER_MASTER[[SUPPLIER_NAME]:[HOME_PAGE]],2,FALSE)</f>
        <v>#N/A</v>
      </c>
      <c r="B726" s="52"/>
      <c r="C726" s="52"/>
      <c r="D726" s="52"/>
      <c r="E726" s="52"/>
      <c r="F726" s="52"/>
      <c r="G726" s="52"/>
      <c r="H726" s="52"/>
      <c r="I726" s="60"/>
      <c r="J726" s="60"/>
      <c r="K726" s="60"/>
    </row>
    <row r="727" spans="1:11" ht="31.5" customHeight="1" x14ac:dyDescent="0.25">
      <c r="A727" s="51" t="e">
        <f>VLOOKUP(Tableau2[[#This Row],[Fournisseur]],Tableau__10.231.117.20_Eaton_ENT_SUPPLIER_MASTER[[SUPPLIER_NAME]:[HOME_PAGE]],2,FALSE)</f>
        <v>#N/A</v>
      </c>
      <c r="B727" s="52"/>
      <c r="C727" s="52"/>
      <c r="D727" s="52"/>
      <c r="E727" s="52"/>
      <c r="F727" s="52"/>
      <c r="G727" s="52"/>
      <c r="H727" s="52"/>
      <c r="I727" s="60"/>
      <c r="J727" s="60"/>
      <c r="K727" s="60"/>
    </row>
    <row r="728" spans="1:11" ht="31.5" customHeight="1" x14ac:dyDescent="0.25">
      <c r="A728" s="51" t="e">
        <f>VLOOKUP(Tableau2[[#This Row],[Fournisseur]],Tableau__10.231.117.20_Eaton_ENT_SUPPLIER_MASTER[[SUPPLIER_NAME]:[HOME_PAGE]],2,FALSE)</f>
        <v>#N/A</v>
      </c>
      <c r="B728" s="52"/>
      <c r="C728" s="52"/>
      <c r="D728" s="52"/>
      <c r="E728" s="52"/>
      <c r="F728" s="52"/>
      <c r="G728" s="52"/>
      <c r="H728" s="52"/>
      <c r="I728" s="60"/>
      <c r="J728" s="60"/>
      <c r="K728" s="60"/>
    </row>
    <row r="729" spans="1:11" ht="31.5" customHeight="1" x14ac:dyDescent="0.25">
      <c r="A729" s="51" t="e">
        <f>VLOOKUP(Tableau2[[#This Row],[Fournisseur]],Tableau__10.231.117.20_Eaton_ENT_SUPPLIER_MASTER[[SUPPLIER_NAME]:[HOME_PAGE]],2,FALSE)</f>
        <v>#N/A</v>
      </c>
      <c r="B729" s="52"/>
      <c r="C729" s="52"/>
      <c r="D729" s="52"/>
      <c r="E729" s="52"/>
      <c r="F729" s="52"/>
      <c r="G729" s="52"/>
      <c r="H729" s="52"/>
      <c r="I729" s="60"/>
      <c r="J729" s="60"/>
      <c r="K729" s="60"/>
    </row>
    <row r="730" spans="1:11" ht="31.5" customHeight="1" x14ac:dyDescent="0.25">
      <c r="A730" s="51" t="e">
        <f>VLOOKUP(Tableau2[[#This Row],[Fournisseur]],Tableau__10.231.117.20_Eaton_ENT_SUPPLIER_MASTER[[SUPPLIER_NAME]:[HOME_PAGE]],2,FALSE)</f>
        <v>#N/A</v>
      </c>
      <c r="B730" s="52"/>
      <c r="C730" s="52"/>
      <c r="D730" s="52"/>
      <c r="E730" s="52"/>
      <c r="F730" s="52"/>
      <c r="G730" s="52"/>
      <c r="H730" s="52"/>
      <c r="I730" s="60"/>
      <c r="J730" s="60"/>
      <c r="K730" s="60"/>
    </row>
    <row r="731" spans="1:11" ht="31.5" customHeight="1" x14ac:dyDescent="0.25">
      <c r="A731" s="51" t="e">
        <f>VLOOKUP(Tableau2[[#This Row],[Fournisseur]],Tableau__10.231.117.20_Eaton_ENT_SUPPLIER_MASTER[[SUPPLIER_NAME]:[HOME_PAGE]],2,FALSE)</f>
        <v>#N/A</v>
      </c>
      <c r="B731" s="52"/>
      <c r="C731" s="52"/>
      <c r="D731" s="52"/>
      <c r="E731" s="52"/>
      <c r="F731" s="52"/>
      <c r="G731" s="52"/>
      <c r="H731" s="52"/>
      <c r="I731" s="60"/>
      <c r="J731" s="60"/>
      <c r="K731" s="60"/>
    </row>
    <row r="732" spans="1:11" ht="31.5" customHeight="1" x14ac:dyDescent="0.25">
      <c r="A732" s="51" t="e">
        <f>VLOOKUP(Tableau2[[#This Row],[Fournisseur]],Tableau__10.231.117.20_Eaton_ENT_SUPPLIER_MASTER[[SUPPLIER_NAME]:[HOME_PAGE]],2,FALSE)</f>
        <v>#N/A</v>
      </c>
      <c r="B732" s="52"/>
      <c r="C732" s="52"/>
      <c r="D732" s="52"/>
      <c r="E732" s="52"/>
      <c r="F732" s="52"/>
      <c r="G732" s="52"/>
      <c r="H732" s="52"/>
      <c r="I732" s="60"/>
      <c r="J732" s="60"/>
      <c r="K732" s="60"/>
    </row>
    <row r="733" spans="1:11" ht="31.5" customHeight="1" x14ac:dyDescent="0.25">
      <c r="A733" s="51" t="e">
        <f>VLOOKUP(Tableau2[[#This Row],[Fournisseur]],Tableau__10.231.117.20_Eaton_ENT_SUPPLIER_MASTER[[SUPPLIER_NAME]:[HOME_PAGE]],2,FALSE)</f>
        <v>#N/A</v>
      </c>
      <c r="B733" s="52"/>
      <c r="C733" s="52"/>
      <c r="D733" s="52"/>
      <c r="E733" s="52"/>
      <c r="F733" s="52"/>
      <c r="G733" s="52"/>
      <c r="H733" s="52"/>
      <c r="I733" s="60"/>
      <c r="J733" s="60"/>
      <c r="K733" s="60"/>
    </row>
    <row r="734" spans="1:11" ht="31.5" customHeight="1" x14ac:dyDescent="0.25">
      <c r="A734" s="51" t="e">
        <f>VLOOKUP(Tableau2[[#This Row],[Fournisseur]],Tableau__10.231.117.20_Eaton_ENT_SUPPLIER_MASTER[[SUPPLIER_NAME]:[HOME_PAGE]],2,FALSE)</f>
        <v>#N/A</v>
      </c>
      <c r="B734" s="52"/>
      <c r="C734" s="52"/>
      <c r="D734" s="52"/>
      <c r="E734" s="52"/>
      <c r="F734" s="52"/>
      <c r="G734" s="52"/>
      <c r="H734" s="52"/>
      <c r="I734" s="60"/>
      <c r="J734" s="60"/>
      <c r="K734" s="60"/>
    </row>
    <row r="735" spans="1:11" ht="31.5" customHeight="1" x14ac:dyDescent="0.25">
      <c r="A735" s="51" t="e">
        <f>VLOOKUP(Tableau2[[#This Row],[Fournisseur]],Tableau__10.231.117.20_Eaton_ENT_SUPPLIER_MASTER[[SUPPLIER_NAME]:[HOME_PAGE]],2,FALSE)</f>
        <v>#N/A</v>
      </c>
      <c r="B735" s="52"/>
      <c r="C735" s="52"/>
      <c r="D735" s="52"/>
      <c r="E735" s="52"/>
      <c r="F735" s="52"/>
      <c r="G735" s="52"/>
      <c r="H735" s="52"/>
      <c r="I735" s="60"/>
      <c r="J735" s="60"/>
      <c r="K735" s="60"/>
    </row>
    <row r="736" spans="1:11" ht="31.5" customHeight="1" x14ac:dyDescent="0.25">
      <c r="A736" s="51" t="e">
        <f>VLOOKUP(Tableau2[[#This Row],[Fournisseur]],Tableau__10.231.117.20_Eaton_ENT_SUPPLIER_MASTER[[SUPPLIER_NAME]:[HOME_PAGE]],2,FALSE)</f>
        <v>#N/A</v>
      </c>
      <c r="B736" s="52"/>
      <c r="C736" s="52"/>
      <c r="D736" s="52"/>
      <c r="E736" s="52"/>
      <c r="F736" s="52"/>
      <c r="G736" s="52"/>
      <c r="H736" s="52"/>
      <c r="I736" s="60"/>
      <c r="J736" s="60"/>
      <c r="K736" s="60"/>
    </row>
    <row r="737" spans="1:11" ht="31.5" customHeight="1" x14ac:dyDescent="0.25">
      <c r="A737" s="51" t="e">
        <f>VLOOKUP(Tableau2[[#This Row],[Fournisseur]],Tableau__10.231.117.20_Eaton_ENT_SUPPLIER_MASTER[[SUPPLIER_NAME]:[HOME_PAGE]],2,FALSE)</f>
        <v>#N/A</v>
      </c>
      <c r="B737" s="52"/>
      <c r="C737" s="52"/>
      <c r="D737" s="52"/>
      <c r="E737" s="52"/>
      <c r="F737" s="52"/>
      <c r="G737" s="52"/>
      <c r="H737" s="52"/>
      <c r="I737" s="60"/>
      <c r="J737" s="60"/>
      <c r="K737" s="60"/>
    </row>
    <row r="738" spans="1:11" ht="31.5" customHeight="1" x14ac:dyDescent="0.25">
      <c r="A738" s="51" t="e">
        <f>VLOOKUP(Tableau2[[#This Row],[Fournisseur]],Tableau__10.231.117.20_Eaton_ENT_SUPPLIER_MASTER[[SUPPLIER_NAME]:[HOME_PAGE]],2,FALSE)</f>
        <v>#N/A</v>
      </c>
      <c r="B738" s="52"/>
      <c r="C738" s="52"/>
      <c r="D738" s="52"/>
      <c r="E738" s="52"/>
      <c r="F738" s="52"/>
      <c r="G738" s="52"/>
      <c r="H738" s="52"/>
      <c r="I738" s="60"/>
      <c r="J738" s="60"/>
      <c r="K738" s="60"/>
    </row>
    <row r="739" spans="1:11" ht="31.5" customHeight="1" x14ac:dyDescent="0.25">
      <c r="A739" s="51" t="e">
        <f>VLOOKUP(Tableau2[[#This Row],[Fournisseur]],Tableau__10.231.117.20_Eaton_ENT_SUPPLIER_MASTER[[SUPPLIER_NAME]:[HOME_PAGE]],2,FALSE)</f>
        <v>#N/A</v>
      </c>
      <c r="B739" s="52"/>
      <c r="C739" s="52"/>
      <c r="D739" s="52"/>
      <c r="E739" s="52"/>
      <c r="F739" s="52"/>
      <c r="G739" s="52"/>
      <c r="H739" s="52"/>
      <c r="I739" s="60"/>
      <c r="J739" s="60"/>
      <c r="K739" s="60"/>
    </row>
    <row r="740" spans="1:11" ht="31.5" customHeight="1" x14ac:dyDescent="0.25">
      <c r="A740" s="51" t="e">
        <f>VLOOKUP(Tableau2[[#This Row],[Fournisseur]],Tableau__10.231.117.20_Eaton_ENT_SUPPLIER_MASTER[[SUPPLIER_NAME]:[HOME_PAGE]],2,FALSE)</f>
        <v>#N/A</v>
      </c>
      <c r="B740" s="52"/>
      <c r="C740" s="52"/>
      <c r="D740" s="52"/>
      <c r="E740" s="52"/>
      <c r="F740" s="52"/>
      <c r="G740" s="52"/>
      <c r="H740" s="52"/>
      <c r="I740" s="60"/>
      <c r="J740" s="60"/>
      <c r="K740" s="60"/>
    </row>
    <row r="741" spans="1:11" ht="31.5" customHeight="1" x14ac:dyDescent="0.25">
      <c r="A741" s="51" t="e">
        <f>VLOOKUP(Tableau2[[#This Row],[Fournisseur]],Tableau__10.231.117.20_Eaton_ENT_SUPPLIER_MASTER[[SUPPLIER_NAME]:[HOME_PAGE]],2,FALSE)</f>
        <v>#N/A</v>
      </c>
      <c r="B741" s="52"/>
      <c r="C741" s="52"/>
      <c r="D741" s="52"/>
      <c r="E741" s="52"/>
      <c r="F741" s="52"/>
      <c r="G741" s="52"/>
      <c r="H741" s="52"/>
      <c r="I741" s="60"/>
      <c r="J741" s="60"/>
      <c r="K741" s="60"/>
    </row>
    <row r="742" spans="1:11" ht="31.5" customHeight="1" x14ac:dyDescent="0.25">
      <c r="A742" s="51" t="e">
        <f>VLOOKUP(Tableau2[[#This Row],[Fournisseur]],Tableau__10.231.117.20_Eaton_ENT_SUPPLIER_MASTER[[SUPPLIER_NAME]:[HOME_PAGE]],2,FALSE)</f>
        <v>#N/A</v>
      </c>
      <c r="B742" s="52"/>
      <c r="C742" s="52"/>
      <c r="D742" s="52"/>
      <c r="E742" s="52"/>
      <c r="F742" s="52"/>
      <c r="G742" s="52"/>
      <c r="H742" s="52"/>
      <c r="I742" s="60"/>
      <c r="J742" s="60"/>
      <c r="K742" s="60"/>
    </row>
    <row r="743" spans="1:11" ht="31.5" customHeight="1" x14ac:dyDescent="0.25">
      <c r="A743" s="51" t="e">
        <f>VLOOKUP(Tableau2[[#This Row],[Fournisseur]],Tableau__10.231.117.20_Eaton_ENT_SUPPLIER_MASTER[[SUPPLIER_NAME]:[HOME_PAGE]],2,FALSE)</f>
        <v>#N/A</v>
      </c>
      <c r="B743" s="52"/>
      <c r="C743" s="52"/>
      <c r="D743" s="52"/>
      <c r="E743" s="52"/>
      <c r="F743" s="52"/>
      <c r="G743" s="52"/>
      <c r="H743" s="52"/>
      <c r="I743" s="60"/>
      <c r="J743" s="60"/>
      <c r="K743" s="60"/>
    </row>
    <row r="744" spans="1:11" ht="31.5" customHeight="1" x14ac:dyDescent="0.25">
      <c r="A744" s="51" t="e">
        <f>VLOOKUP(Tableau2[[#This Row],[Fournisseur]],Tableau__10.231.117.20_Eaton_ENT_SUPPLIER_MASTER[[SUPPLIER_NAME]:[HOME_PAGE]],2,FALSE)</f>
        <v>#N/A</v>
      </c>
      <c r="B744" s="52"/>
      <c r="C744" s="52"/>
      <c r="D744" s="52"/>
      <c r="E744" s="52"/>
      <c r="F744" s="52"/>
      <c r="G744" s="52"/>
      <c r="H744" s="52"/>
      <c r="I744" s="60"/>
      <c r="J744" s="60"/>
      <c r="K744" s="60"/>
    </row>
    <row r="745" spans="1:11" ht="31.5" customHeight="1" x14ac:dyDescent="0.25">
      <c r="A745" s="51" t="e">
        <f>VLOOKUP(Tableau2[[#This Row],[Fournisseur]],Tableau__10.231.117.20_Eaton_ENT_SUPPLIER_MASTER[[SUPPLIER_NAME]:[HOME_PAGE]],2,FALSE)</f>
        <v>#N/A</v>
      </c>
      <c r="B745" s="52"/>
      <c r="C745" s="52"/>
      <c r="D745" s="52"/>
      <c r="E745" s="52"/>
      <c r="F745" s="52"/>
      <c r="G745" s="52"/>
      <c r="H745" s="52"/>
      <c r="I745" s="60"/>
      <c r="J745" s="60"/>
      <c r="K745" s="60"/>
    </row>
    <row r="746" spans="1:11" ht="31.5" customHeight="1" x14ac:dyDescent="0.25">
      <c r="A746" s="51" t="e">
        <f>VLOOKUP(Tableau2[[#This Row],[Fournisseur]],Tableau__10.231.117.20_Eaton_ENT_SUPPLIER_MASTER[[SUPPLIER_NAME]:[HOME_PAGE]],2,FALSE)</f>
        <v>#N/A</v>
      </c>
      <c r="B746" s="52"/>
      <c r="C746" s="52"/>
      <c r="D746" s="52"/>
      <c r="E746" s="52"/>
      <c r="F746" s="52"/>
      <c r="G746" s="52"/>
      <c r="H746" s="52"/>
      <c r="I746" s="60"/>
      <c r="J746" s="60"/>
      <c r="K746" s="60"/>
    </row>
    <row r="747" spans="1:11" ht="31.5" customHeight="1" x14ac:dyDescent="0.25">
      <c r="A747" s="51" t="e">
        <f>VLOOKUP(Tableau2[[#This Row],[Fournisseur]],Tableau__10.231.117.20_Eaton_ENT_SUPPLIER_MASTER[[SUPPLIER_NAME]:[HOME_PAGE]],2,FALSE)</f>
        <v>#N/A</v>
      </c>
      <c r="B747" s="52"/>
      <c r="C747" s="52"/>
      <c r="D747" s="52"/>
      <c r="E747" s="52"/>
      <c r="F747" s="52"/>
      <c r="G747" s="52"/>
      <c r="H747" s="52"/>
      <c r="I747" s="60"/>
      <c r="J747" s="60"/>
      <c r="K747" s="60"/>
    </row>
    <row r="748" spans="1:11" ht="31.5" customHeight="1" x14ac:dyDescent="0.25">
      <c r="A748" s="51" t="e">
        <f>VLOOKUP(Tableau2[[#This Row],[Fournisseur]],Tableau__10.231.117.20_Eaton_ENT_SUPPLIER_MASTER[[SUPPLIER_NAME]:[HOME_PAGE]],2,FALSE)</f>
        <v>#N/A</v>
      </c>
      <c r="B748" s="52"/>
      <c r="C748" s="52"/>
      <c r="D748" s="52"/>
      <c r="E748" s="52"/>
      <c r="F748" s="52"/>
      <c r="G748" s="52"/>
      <c r="H748" s="52"/>
      <c r="I748" s="60"/>
      <c r="J748" s="60"/>
      <c r="K748" s="60"/>
    </row>
    <row r="749" spans="1:11" ht="31.5" customHeight="1" x14ac:dyDescent="0.25">
      <c r="A749" s="51" t="e">
        <f>VLOOKUP(Tableau2[[#This Row],[Fournisseur]],Tableau__10.231.117.20_Eaton_ENT_SUPPLIER_MASTER[[SUPPLIER_NAME]:[HOME_PAGE]],2,FALSE)</f>
        <v>#N/A</v>
      </c>
      <c r="B749" s="52"/>
      <c r="C749" s="52"/>
      <c r="D749" s="52"/>
      <c r="E749" s="52"/>
      <c r="F749" s="52"/>
      <c r="G749" s="52"/>
      <c r="H749" s="52"/>
      <c r="I749" s="60"/>
      <c r="J749" s="60"/>
      <c r="K749" s="60"/>
    </row>
    <row r="750" spans="1:11" ht="31.5" customHeight="1" x14ac:dyDescent="0.25">
      <c r="A750" s="51" t="e">
        <f>VLOOKUP(Tableau2[[#This Row],[Fournisseur]],Tableau__10.231.117.20_Eaton_ENT_SUPPLIER_MASTER[[SUPPLIER_NAME]:[HOME_PAGE]],2,FALSE)</f>
        <v>#N/A</v>
      </c>
      <c r="B750" s="52"/>
      <c r="C750" s="52"/>
      <c r="D750" s="52"/>
      <c r="E750" s="52"/>
      <c r="F750" s="52"/>
      <c r="G750" s="52"/>
      <c r="H750" s="52"/>
      <c r="I750" s="60"/>
      <c r="J750" s="60"/>
      <c r="K750" s="60"/>
    </row>
    <row r="751" spans="1:11" ht="31.5" customHeight="1" x14ac:dyDescent="0.25">
      <c r="A751" s="51" t="e">
        <f>VLOOKUP(Tableau2[[#This Row],[Fournisseur]],Tableau__10.231.117.20_Eaton_ENT_SUPPLIER_MASTER[[SUPPLIER_NAME]:[HOME_PAGE]],2,FALSE)</f>
        <v>#N/A</v>
      </c>
      <c r="B751" s="52"/>
      <c r="C751" s="52"/>
      <c r="D751" s="52"/>
      <c r="E751" s="52"/>
      <c r="F751" s="52"/>
      <c r="G751" s="52"/>
      <c r="H751" s="52"/>
      <c r="I751" s="60"/>
      <c r="J751" s="60"/>
      <c r="K751" s="60"/>
    </row>
    <row r="752" spans="1:11" ht="31.5" customHeight="1" x14ac:dyDescent="0.25">
      <c r="A752" s="51" t="e">
        <f>VLOOKUP(Tableau2[[#This Row],[Fournisseur]],Tableau__10.231.117.20_Eaton_ENT_SUPPLIER_MASTER[[SUPPLIER_NAME]:[HOME_PAGE]],2,FALSE)</f>
        <v>#N/A</v>
      </c>
      <c r="B752" s="52"/>
      <c r="C752" s="52"/>
      <c r="D752" s="52"/>
      <c r="E752" s="52"/>
      <c r="F752" s="52"/>
      <c r="G752" s="52"/>
      <c r="H752" s="52"/>
      <c r="I752" s="60"/>
      <c r="J752" s="60"/>
      <c r="K752" s="60"/>
    </row>
    <row r="753" spans="1:11" ht="31.5" customHeight="1" x14ac:dyDescent="0.25">
      <c r="A753" s="51" t="e">
        <f>VLOOKUP(Tableau2[[#This Row],[Fournisseur]],Tableau__10.231.117.20_Eaton_ENT_SUPPLIER_MASTER[[SUPPLIER_NAME]:[HOME_PAGE]],2,FALSE)</f>
        <v>#N/A</v>
      </c>
      <c r="B753" s="52"/>
      <c r="C753" s="52"/>
      <c r="D753" s="52"/>
      <c r="E753" s="52"/>
      <c r="F753" s="52"/>
      <c r="G753" s="52"/>
      <c r="H753" s="52"/>
      <c r="I753" s="60"/>
      <c r="J753" s="60"/>
      <c r="K753" s="60"/>
    </row>
    <row r="754" spans="1:11" ht="31.5" customHeight="1" x14ac:dyDescent="0.25">
      <c r="A754" s="51" t="e">
        <f>VLOOKUP(Tableau2[[#This Row],[Fournisseur]],Tableau__10.231.117.20_Eaton_ENT_SUPPLIER_MASTER[[SUPPLIER_NAME]:[HOME_PAGE]],2,FALSE)</f>
        <v>#N/A</v>
      </c>
      <c r="B754" s="52"/>
      <c r="C754" s="52"/>
      <c r="D754" s="52"/>
      <c r="E754" s="52"/>
      <c r="F754" s="52"/>
      <c r="G754" s="52"/>
      <c r="H754" s="52"/>
      <c r="I754" s="60"/>
      <c r="J754" s="60"/>
      <c r="K754" s="60"/>
    </row>
    <row r="755" spans="1:11" ht="31.5" customHeight="1" x14ac:dyDescent="0.25">
      <c r="A755" s="51" t="e">
        <f>VLOOKUP(Tableau2[[#This Row],[Fournisseur]],Tableau__10.231.117.20_Eaton_ENT_SUPPLIER_MASTER[[SUPPLIER_NAME]:[HOME_PAGE]],2,FALSE)</f>
        <v>#N/A</v>
      </c>
      <c r="B755" s="52"/>
      <c r="C755" s="52"/>
      <c r="D755" s="52"/>
      <c r="E755" s="52"/>
      <c r="F755" s="52"/>
      <c r="G755" s="52"/>
      <c r="H755" s="52"/>
      <c r="I755" s="60"/>
      <c r="J755" s="60"/>
      <c r="K755" s="60"/>
    </row>
    <row r="756" spans="1:11" ht="31.5" customHeight="1" x14ac:dyDescent="0.25">
      <c r="A756" s="51" t="e">
        <f>VLOOKUP(Tableau2[[#This Row],[Fournisseur]],Tableau__10.231.117.20_Eaton_ENT_SUPPLIER_MASTER[[SUPPLIER_NAME]:[HOME_PAGE]],2,FALSE)</f>
        <v>#N/A</v>
      </c>
      <c r="B756" s="52"/>
      <c r="C756" s="52"/>
      <c r="D756" s="52"/>
      <c r="E756" s="52"/>
      <c r="F756" s="52"/>
      <c r="G756" s="52"/>
      <c r="H756" s="52"/>
      <c r="I756" s="60"/>
      <c r="J756" s="60"/>
      <c r="K756" s="60"/>
    </row>
    <row r="757" spans="1:11" ht="31.5" customHeight="1" x14ac:dyDescent="0.25">
      <c r="A757" s="51" t="e">
        <f>VLOOKUP(Tableau2[[#This Row],[Fournisseur]],Tableau__10.231.117.20_Eaton_ENT_SUPPLIER_MASTER[[SUPPLIER_NAME]:[HOME_PAGE]],2,FALSE)</f>
        <v>#N/A</v>
      </c>
      <c r="B757" s="52"/>
      <c r="C757" s="52"/>
      <c r="D757" s="52"/>
      <c r="E757" s="52"/>
      <c r="F757" s="52"/>
      <c r="G757" s="52"/>
      <c r="H757" s="52"/>
      <c r="I757" s="60"/>
      <c r="J757" s="60"/>
      <c r="K757" s="60"/>
    </row>
    <row r="758" spans="1:11" ht="31.5" customHeight="1" x14ac:dyDescent="0.25">
      <c r="A758" s="51" t="e">
        <f>VLOOKUP(Tableau2[[#This Row],[Fournisseur]],Tableau__10.231.117.20_Eaton_ENT_SUPPLIER_MASTER[[SUPPLIER_NAME]:[HOME_PAGE]],2,FALSE)</f>
        <v>#N/A</v>
      </c>
      <c r="B758" s="52"/>
      <c r="C758" s="52"/>
      <c r="D758" s="52"/>
      <c r="E758" s="52"/>
      <c r="F758" s="52"/>
      <c r="G758" s="52"/>
      <c r="H758" s="52"/>
      <c r="I758" s="60"/>
      <c r="J758" s="60"/>
      <c r="K758" s="60"/>
    </row>
    <row r="759" spans="1:11" ht="31.5" customHeight="1" x14ac:dyDescent="0.25">
      <c r="A759" s="51" t="e">
        <f>VLOOKUP(Tableau2[[#This Row],[Fournisseur]],Tableau__10.231.117.20_Eaton_ENT_SUPPLIER_MASTER[[SUPPLIER_NAME]:[HOME_PAGE]],2,FALSE)</f>
        <v>#N/A</v>
      </c>
      <c r="B759" s="52"/>
      <c r="C759" s="52"/>
      <c r="D759" s="52"/>
      <c r="E759" s="52"/>
      <c r="F759" s="52"/>
      <c r="G759" s="52"/>
      <c r="H759" s="52"/>
      <c r="I759" s="60"/>
      <c r="J759" s="60"/>
      <c r="K759" s="60"/>
    </row>
    <row r="760" spans="1:11" ht="31.5" customHeight="1" x14ac:dyDescent="0.25">
      <c r="A760" s="51" t="e">
        <f>VLOOKUP(Tableau2[[#This Row],[Fournisseur]],Tableau__10.231.117.20_Eaton_ENT_SUPPLIER_MASTER[[SUPPLIER_NAME]:[HOME_PAGE]],2,FALSE)</f>
        <v>#N/A</v>
      </c>
      <c r="B760" s="52"/>
      <c r="C760" s="52"/>
      <c r="D760" s="52"/>
      <c r="E760" s="52"/>
      <c r="F760" s="52"/>
      <c r="G760" s="52"/>
      <c r="H760" s="52"/>
      <c r="I760" s="60"/>
      <c r="J760" s="60"/>
      <c r="K760" s="60"/>
    </row>
    <row r="761" spans="1:11" ht="31.5" customHeight="1" x14ac:dyDescent="0.25">
      <c r="A761" s="51" t="e">
        <f>VLOOKUP(Tableau2[[#This Row],[Fournisseur]],Tableau__10.231.117.20_Eaton_ENT_SUPPLIER_MASTER[[SUPPLIER_NAME]:[HOME_PAGE]],2,FALSE)</f>
        <v>#N/A</v>
      </c>
      <c r="B761" s="52"/>
      <c r="C761" s="52"/>
      <c r="D761" s="52"/>
      <c r="E761" s="52"/>
      <c r="F761" s="52"/>
      <c r="G761" s="52"/>
      <c r="H761" s="52"/>
      <c r="I761" s="60"/>
      <c r="J761" s="60"/>
      <c r="K761" s="60"/>
    </row>
    <row r="762" spans="1:11" ht="31.5" customHeight="1" x14ac:dyDescent="0.25">
      <c r="A762" s="51" t="e">
        <f>VLOOKUP(Tableau2[[#This Row],[Fournisseur]],Tableau__10.231.117.20_Eaton_ENT_SUPPLIER_MASTER[[SUPPLIER_NAME]:[HOME_PAGE]],2,FALSE)</f>
        <v>#N/A</v>
      </c>
      <c r="B762" s="52"/>
      <c r="C762" s="52"/>
      <c r="D762" s="52"/>
      <c r="E762" s="52"/>
      <c r="F762" s="52"/>
      <c r="G762" s="52"/>
      <c r="H762" s="52"/>
      <c r="I762" s="60"/>
      <c r="J762" s="60"/>
      <c r="K762" s="60"/>
    </row>
    <row r="763" spans="1:11" ht="31.5" customHeight="1" x14ac:dyDescent="0.25">
      <c r="A763" s="51" t="e">
        <f>VLOOKUP(Tableau2[[#This Row],[Fournisseur]],Tableau__10.231.117.20_Eaton_ENT_SUPPLIER_MASTER[[SUPPLIER_NAME]:[HOME_PAGE]],2,FALSE)</f>
        <v>#N/A</v>
      </c>
      <c r="B763" s="52"/>
      <c r="C763" s="52"/>
      <c r="D763" s="52"/>
      <c r="E763" s="52"/>
      <c r="F763" s="52"/>
      <c r="G763" s="52"/>
      <c r="H763" s="52"/>
      <c r="I763" s="60"/>
      <c r="J763" s="60"/>
      <c r="K763" s="60"/>
    </row>
    <row r="764" spans="1:11" ht="31.5" customHeight="1" x14ac:dyDescent="0.25">
      <c r="A764" s="51" t="e">
        <f>VLOOKUP(Tableau2[[#This Row],[Fournisseur]],Tableau__10.231.117.20_Eaton_ENT_SUPPLIER_MASTER[[SUPPLIER_NAME]:[HOME_PAGE]],2,FALSE)</f>
        <v>#N/A</v>
      </c>
      <c r="B764" s="52"/>
      <c r="C764" s="52"/>
      <c r="D764" s="52"/>
      <c r="E764" s="52"/>
      <c r="F764" s="52"/>
      <c r="G764" s="52"/>
      <c r="H764" s="52"/>
      <c r="I764" s="60"/>
      <c r="J764" s="60"/>
      <c r="K764" s="60"/>
    </row>
    <row r="765" spans="1:11" ht="31.5" customHeight="1" x14ac:dyDescent="0.25">
      <c r="A765" s="51" t="e">
        <f>VLOOKUP(Tableau2[[#This Row],[Fournisseur]],Tableau__10.231.117.20_Eaton_ENT_SUPPLIER_MASTER[[SUPPLIER_NAME]:[HOME_PAGE]],2,FALSE)</f>
        <v>#N/A</v>
      </c>
      <c r="B765" s="52"/>
      <c r="C765" s="52"/>
      <c r="D765" s="52"/>
      <c r="E765" s="52"/>
      <c r="F765" s="52"/>
      <c r="G765" s="52"/>
      <c r="H765" s="52"/>
      <c r="I765" s="60"/>
      <c r="J765" s="60"/>
      <c r="K765" s="60"/>
    </row>
    <row r="766" spans="1:11" ht="31.5" customHeight="1" x14ac:dyDescent="0.25">
      <c r="A766" s="51" t="e">
        <f>VLOOKUP(Tableau2[[#This Row],[Fournisseur]],Tableau__10.231.117.20_Eaton_ENT_SUPPLIER_MASTER[[SUPPLIER_NAME]:[HOME_PAGE]],2,FALSE)</f>
        <v>#N/A</v>
      </c>
      <c r="B766" s="52"/>
      <c r="C766" s="52"/>
      <c r="D766" s="52"/>
      <c r="E766" s="52"/>
      <c r="F766" s="52"/>
      <c r="G766" s="52"/>
      <c r="H766" s="52"/>
      <c r="I766" s="60"/>
      <c r="J766" s="60"/>
      <c r="K766" s="60"/>
    </row>
    <row r="767" spans="1:11" ht="31.5" customHeight="1" x14ac:dyDescent="0.25">
      <c r="A767" s="51" t="e">
        <f>VLOOKUP(Tableau2[[#This Row],[Fournisseur]],Tableau__10.231.117.20_Eaton_ENT_SUPPLIER_MASTER[[SUPPLIER_NAME]:[HOME_PAGE]],2,FALSE)</f>
        <v>#N/A</v>
      </c>
      <c r="B767" s="52"/>
      <c r="C767" s="52"/>
      <c r="D767" s="52"/>
      <c r="E767" s="52"/>
      <c r="F767" s="52"/>
      <c r="G767" s="52"/>
      <c r="H767" s="52"/>
      <c r="I767" s="60"/>
      <c r="J767" s="60"/>
      <c r="K767" s="60"/>
    </row>
    <row r="768" spans="1:11" ht="31.5" customHeight="1" x14ac:dyDescent="0.25">
      <c r="A768" s="51" t="e">
        <f>VLOOKUP(Tableau2[[#This Row],[Fournisseur]],Tableau__10.231.117.20_Eaton_ENT_SUPPLIER_MASTER[[SUPPLIER_NAME]:[HOME_PAGE]],2,FALSE)</f>
        <v>#N/A</v>
      </c>
      <c r="B768" s="52"/>
      <c r="C768" s="52"/>
      <c r="D768" s="52"/>
      <c r="E768" s="52"/>
      <c r="F768" s="52"/>
      <c r="G768" s="52"/>
      <c r="H768" s="52"/>
      <c r="I768" s="60"/>
      <c r="J768" s="60"/>
      <c r="K768" s="60"/>
    </row>
    <row r="769" spans="1:11" ht="31.5" customHeight="1" x14ac:dyDescent="0.25">
      <c r="A769" s="51" t="e">
        <f>VLOOKUP(Tableau2[[#This Row],[Fournisseur]],Tableau__10.231.117.20_Eaton_ENT_SUPPLIER_MASTER[[SUPPLIER_NAME]:[HOME_PAGE]],2,FALSE)</f>
        <v>#N/A</v>
      </c>
      <c r="B769" s="52"/>
      <c r="C769" s="52"/>
      <c r="D769" s="52"/>
      <c r="E769" s="52"/>
      <c r="F769" s="52"/>
      <c r="G769" s="52"/>
      <c r="H769" s="52"/>
      <c r="I769" s="60"/>
      <c r="J769" s="60"/>
      <c r="K769" s="60"/>
    </row>
    <row r="770" spans="1:11" ht="31.5" customHeight="1" x14ac:dyDescent="0.25">
      <c r="A770" s="51" t="e">
        <f>VLOOKUP(Tableau2[[#This Row],[Fournisseur]],Tableau__10.231.117.20_Eaton_ENT_SUPPLIER_MASTER[[SUPPLIER_NAME]:[HOME_PAGE]],2,FALSE)</f>
        <v>#N/A</v>
      </c>
      <c r="B770" s="52"/>
      <c r="C770" s="52"/>
      <c r="D770" s="52"/>
      <c r="E770" s="52"/>
      <c r="F770" s="52"/>
      <c r="G770" s="52"/>
      <c r="H770" s="52"/>
      <c r="I770" s="60"/>
      <c r="J770" s="60"/>
      <c r="K770" s="60"/>
    </row>
    <row r="771" spans="1:11" ht="31.5" customHeight="1" x14ac:dyDescent="0.25">
      <c r="A771" s="51" t="e">
        <f>VLOOKUP(Tableau2[[#This Row],[Fournisseur]],Tableau__10.231.117.20_Eaton_ENT_SUPPLIER_MASTER[[SUPPLIER_NAME]:[HOME_PAGE]],2,FALSE)</f>
        <v>#N/A</v>
      </c>
      <c r="B771" s="52"/>
      <c r="C771" s="52"/>
      <c r="D771" s="52"/>
      <c r="E771" s="52"/>
      <c r="F771" s="52"/>
      <c r="G771" s="52"/>
      <c r="H771" s="52"/>
      <c r="I771" s="60"/>
      <c r="J771" s="60"/>
      <c r="K771" s="60"/>
    </row>
    <row r="772" spans="1:11" ht="31.5" customHeight="1" x14ac:dyDescent="0.25">
      <c r="A772" s="51" t="e">
        <f>VLOOKUP(Tableau2[[#This Row],[Fournisseur]],Tableau__10.231.117.20_Eaton_ENT_SUPPLIER_MASTER[[SUPPLIER_NAME]:[HOME_PAGE]],2,FALSE)</f>
        <v>#N/A</v>
      </c>
      <c r="B772" s="52"/>
      <c r="C772" s="52"/>
      <c r="D772" s="52"/>
      <c r="E772" s="52"/>
      <c r="F772" s="52"/>
      <c r="G772" s="52"/>
      <c r="H772" s="52"/>
      <c r="I772" s="60"/>
      <c r="J772" s="60"/>
      <c r="K772" s="60"/>
    </row>
    <row r="773" spans="1:11" ht="31.5" customHeight="1" x14ac:dyDescent="0.25">
      <c r="A773" s="51" t="e">
        <f>VLOOKUP(Tableau2[[#This Row],[Fournisseur]],Tableau__10.231.117.20_Eaton_ENT_SUPPLIER_MASTER[[SUPPLIER_NAME]:[HOME_PAGE]],2,FALSE)</f>
        <v>#N/A</v>
      </c>
      <c r="B773" s="52"/>
      <c r="C773" s="52"/>
      <c r="D773" s="52"/>
      <c r="E773" s="52"/>
      <c r="F773" s="52"/>
      <c r="G773" s="52"/>
      <c r="H773" s="52"/>
      <c r="I773" s="60"/>
      <c r="J773" s="60"/>
      <c r="K773" s="60"/>
    </row>
    <row r="774" spans="1:11" ht="31.5" customHeight="1" x14ac:dyDescent="0.25">
      <c r="A774" s="51" t="e">
        <f>VLOOKUP(Tableau2[[#This Row],[Fournisseur]],Tableau__10.231.117.20_Eaton_ENT_SUPPLIER_MASTER[[SUPPLIER_NAME]:[HOME_PAGE]],2,FALSE)</f>
        <v>#N/A</v>
      </c>
      <c r="B774" s="52"/>
      <c r="C774" s="52"/>
      <c r="D774" s="52"/>
      <c r="E774" s="52"/>
      <c r="F774" s="52"/>
      <c r="G774" s="52"/>
      <c r="H774" s="52"/>
      <c r="I774" s="60"/>
      <c r="J774" s="60"/>
      <c r="K774" s="60"/>
    </row>
    <row r="775" spans="1:11" ht="31.5" customHeight="1" x14ac:dyDescent="0.25">
      <c r="A775" s="51" t="e">
        <f>VLOOKUP(Tableau2[[#This Row],[Fournisseur]],Tableau__10.231.117.20_Eaton_ENT_SUPPLIER_MASTER[[SUPPLIER_NAME]:[HOME_PAGE]],2,FALSE)</f>
        <v>#N/A</v>
      </c>
      <c r="B775" s="52"/>
      <c r="C775" s="52"/>
      <c r="D775" s="52"/>
      <c r="E775" s="52"/>
      <c r="F775" s="52"/>
      <c r="G775" s="52"/>
      <c r="H775" s="52"/>
      <c r="I775" s="60"/>
      <c r="J775" s="60"/>
      <c r="K775" s="60"/>
    </row>
    <row r="776" spans="1:11" ht="31.5" customHeight="1" x14ac:dyDescent="0.25">
      <c r="A776" s="51" t="e">
        <f>VLOOKUP(Tableau2[[#This Row],[Fournisseur]],Tableau__10.231.117.20_Eaton_ENT_SUPPLIER_MASTER[[SUPPLIER_NAME]:[HOME_PAGE]],2,FALSE)</f>
        <v>#N/A</v>
      </c>
      <c r="B776" s="52"/>
      <c r="C776" s="52"/>
      <c r="D776" s="52"/>
      <c r="E776" s="52"/>
      <c r="F776" s="52"/>
      <c r="G776" s="52"/>
      <c r="H776" s="52"/>
      <c r="I776" s="60"/>
      <c r="J776" s="60"/>
      <c r="K776" s="60"/>
    </row>
    <row r="777" spans="1:11" ht="31.5" customHeight="1" x14ac:dyDescent="0.25">
      <c r="A777" s="51" t="e">
        <f>VLOOKUP(Tableau2[[#This Row],[Fournisseur]],Tableau__10.231.117.20_Eaton_ENT_SUPPLIER_MASTER[[SUPPLIER_NAME]:[HOME_PAGE]],2,FALSE)</f>
        <v>#N/A</v>
      </c>
      <c r="B777" s="52"/>
      <c r="C777" s="52"/>
      <c r="D777" s="52"/>
      <c r="E777" s="52"/>
      <c r="F777" s="52"/>
      <c r="G777" s="52"/>
      <c r="H777" s="52"/>
      <c r="I777" s="60"/>
      <c r="J777" s="60"/>
      <c r="K777" s="60"/>
    </row>
    <row r="778" spans="1:11" ht="31.5" customHeight="1" x14ac:dyDescent="0.25">
      <c r="A778" s="51" t="e">
        <f>VLOOKUP(Tableau2[[#This Row],[Fournisseur]],Tableau__10.231.117.20_Eaton_ENT_SUPPLIER_MASTER[[SUPPLIER_NAME]:[HOME_PAGE]],2,FALSE)</f>
        <v>#N/A</v>
      </c>
      <c r="B778" s="52"/>
      <c r="C778" s="52"/>
      <c r="D778" s="52"/>
      <c r="E778" s="52"/>
      <c r="F778" s="52"/>
      <c r="G778" s="52"/>
      <c r="H778" s="52"/>
      <c r="I778" s="60"/>
      <c r="J778" s="60"/>
      <c r="K778" s="60"/>
    </row>
    <row r="779" spans="1:11" ht="31.5" customHeight="1" x14ac:dyDescent="0.25">
      <c r="A779" s="51" t="e">
        <f>VLOOKUP(Tableau2[[#This Row],[Fournisseur]],Tableau__10.231.117.20_Eaton_ENT_SUPPLIER_MASTER[[SUPPLIER_NAME]:[HOME_PAGE]],2,FALSE)</f>
        <v>#N/A</v>
      </c>
      <c r="B779" s="52"/>
      <c r="C779" s="52"/>
      <c r="D779" s="52"/>
      <c r="E779" s="52"/>
      <c r="F779" s="52"/>
      <c r="G779" s="52"/>
      <c r="H779" s="52"/>
      <c r="I779" s="60"/>
      <c r="J779" s="60"/>
      <c r="K779" s="60"/>
    </row>
    <row r="780" spans="1:11" ht="31.5" customHeight="1" x14ac:dyDescent="0.25">
      <c r="A780" s="51" t="e">
        <f>VLOOKUP(Tableau2[[#This Row],[Fournisseur]],Tableau__10.231.117.20_Eaton_ENT_SUPPLIER_MASTER[[SUPPLIER_NAME]:[HOME_PAGE]],2,FALSE)</f>
        <v>#N/A</v>
      </c>
      <c r="B780" s="52"/>
      <c r="C780" s="52"/>
      <c r="D780" s="52"/>
      <c r="E780" s="52"/>
      <c r="F780" s="52"/>
      <c r="G780" s="52"/>
      <c r="H780" s="52"/>
      <c r="I780" s="60"/>
      <c r="J780" s="60"/>
      <c r="K780" s="60"/>
    </row>
    <row r="781" spans="1:11" ht="31.5" customHeight="1" x14ac:dyDescent="0.25">
      <c r="A781" s="51" t="e">
        <f>VLOOKUP(Tableau2[[#This Row],[Fournisseur]],Tableau__10.231.117.20_Eaton_ENT_SUPPLIER_MASTER[[SUPPLIER_NAME]:[HOME_PAGE]],2,FALSE)</f>
        <v>#N/A</v>
      </c>
      <c r="B781" s="52"/>
      <c r="C781" s="52"/>
      <c r="D781" s="52"/>
      <c r="E781" s="52"/>
      <c r="F781" s="52"/>
      <c r="G781" s="52"/>
      <c r="H781" s="52"/>
      <c r="I781" s="60"/>
      <c r="J781" s="60"/>
      <c r="K781" s="60"/>
    </row>
    <row r="782" spans="1:11" ht="31.5" customHeight="1" x14ac:dyDescent="0.25">
      <c r="A782" s="51" t="e">
        <f>VLOOKUP(Tableau2[[#This Row],[Fournisseur]],Tableau__10.231.117.20_Eaton_ENT_SUPPLIER_MASTER[[SUPPLIER_NAME]:[HOME_PAGE]],2,FALSE)</f>
        <v>#N/A</v>
      </c>
      <c r="B782" s="52"/>
      <c r="C782" s="52"/>
      <c r="D782" s="52"/>
      <c r="E782" s="52"/>
      <c r="F782" s="52"/>
      <c r="G782" s="52"/>
      <c r="H782" s="52"/>
      <c r="I782" s="60"/>
      <c r="J782" s="60"/>
      <c r="K782" s="60"/>
    </row>
    <row r="783" spans="1:11" ht="31.5" customHeight="1" x14ac:dyDescent="0.25">
      <c r="A783" s="51" t="e">
        <f>VLOOKUP(Tableau2[[#This Row],[Fournisseur]],Tableau__10.231.117.20_Eaton_ENT_SUPPLIER_MASTER[[SUPPLIER_NAME]:[HOME_PAGE]],2,FALSE)</f>
        <v>#N/A</v>
      </c>
      <c r="B783" s="52"/>
      <c r="C783" s="52"/>
      <c r="D783" s="52"/>
      <c r="E783" s="52"/>
      <c r="F783" s="52"/>
      <c r="G783" s="52"/>
      <c r="H783" s="52"/>
      <c r="I783" s="60"/>
      <c r="J783" s="60"/>
      <c r="K783" s="60"/>
    </row>
    <row r="784" spans="1:11" ht="31.5" customHeight="1" x14ac:dyDescent="0.25">
      <c r="A784" s="51" t="e">
        <f>VLOOKUP(Tableau2[[#This Row],[Fournisseur]],Tableau__10.231.117.20_Eaton_ENT_SUPPLIER_MASTER[[SUPPLIER_NAME]:[HOME_PAGE]],2,FALSE)</f>
        <v>#N/A</v>
      </c>
      <c r="B784" s="52"/>
      <c r="C784" s="52"/>
      <c r="D784" s="52"/>
      <c r="E784" s="52"/>
      <c r="F784" s="52"/>
      <c r="G784" s="52"/>
      <c r="H784" s="52"/>
      <c r="I784" s="60"/>
      <c r="J784" s="60"/>
      <c r="K784" s="60"/>
    </row>
    <row r="785" spans="1:11" ht="31.5" customHeight="1" x14ac:dyDescent="0.25">
      <c r="A785" s="51" t="e">
        <f>VLOOKUP(Tableau2[[#This Row],[Fournisseur]],Tableau__10.231.117.20_Eaton_ENT_SUPPLIER_MASTER[[SUPPLIER_NAME]:[HOME_PAGE]],2,FALSE)</f>
        <v>#N/A</v>
      </c>
      <c r="B785" s="52"/>
      <c r="C785" s="52"/>
      <c r="D785" s="52"/>
      <c r="E785" s="52"/>
      <c r="F785" s="52"/>
      <c r="G785" s="52"/>
      <c r="H785" s="52"/>
      <c r="I785" s="60"/>
      <c r="J785" s="60"/>
      <c r="K785" s="60"/>
    </row>
    <row r="786" spans="1:11" ht="31.5" customHeight="1" x14ac:dyDescent="0.25">
      <c r="A786" s="51" t="e">
        <f>VLOOKUP(Tableau2[[#This Row],[Fournisseur]],Tableau__10.231.117.20_Eaton_ENT_SUPPLIER_MASTER[[SUPPLIER_NAME]:[HOME_PAGE]],2,FALSE)</f>
        <v>#N/A</v>
      </c>
      <c r="B786" s="52"/>
      <c r="C786" s="52"/>
      <c r="D786" s="52"/>
      <c r="E786" s="52"/>
      <c r="F786" s="52"/>
      <c r="G786" s="52"/>
      <c r="H786" s="52"/>
      <c r="I786" s="60"/>
      <c r="J786" s="60"/>
      <c r="K786" s="60"/>
    </row>
    <row r="787" spans="1:11" ht="31.5" customHeight="1" x14ac:dyDescent="0.25">
      <c r="A787" s="51" t="e">
        <f>VLOOKUP(Tableau2[[#This Row],[Fournisseur]],Tableau__10.231.117.20_Eaton_ENT_SUPPLIER_MASTER[[SUPPLIER_NAME]:[HOME_PAGE]],2,FALSE)</f>
        <v>#N/A</v>
      </c>
      <c r="B787" s="52"/>
      <c r="C787" s="52"/>
      <c r="D787" s="52"/>
      <c r="E787" s="52"/>
      <c r="F787" s="52"/>
      <c r="G787" s="52"/>
      <c r="H787" s="52"/>
      <c r="I787" s="60"/>
      <c r="J787" s="60"/>
      <c r="K787" s="60"/>
    </row>
    <row r="788" spans="1:11" ht="31.5" customHeight="1" x14ac:dyDescent="0.25">
      <c r="A788" s="51" t="e">
        <f>VLOOKUP(Tableau2[[#This Row],[Fournisseur]],Tableau__10.231.117.20_Eaton_ENT_SUPPLIER_MASTER[[SUPPLIER_NAME]:[HOME_PAGE]],2,FALSE)</f>
        <v>#N/A</v>
      </c>
      <c r="B788" s="52"/>
      <c r="C788" s="52"/>
      <c r="D788" s="52"/>
      <c r="E788" s="52"/>
      <c r="F788" s="52"/>
      <c r="G788" s="52"/>
      <c r="H788" s="52"/>
      <c r="I788" s="60"/>
      <c r="J788" s="60"/>
      <c r="K788" s="60"/>
    </row>
    <row r="789" spans="1:11" ht="31.5" customHeight="1" x14ac:dyDescent="0.25">
      <c r="A789" s="51" t="e">
        <f>VLOOKUP(Tableau2[[#This Row],[Fournisseur]],Tableau__10.231.117.20_Eaton_ENT_SUPPLIER_MASTER[[SUPPLIER_NAME]:[HOME_PAGE]],2,FALSE)</f>
        <v>#N/A</v>
      </c>
      <c r="B789" s="52"/>
      <c r="C789" s="52"/>
      <c r="D789" s="52"/>
      <c r="E789" s="52"/>
      <c r="F789" s="52"/>
      <c r="G789" s="52"/>
      <c r="H789" s="52"/>
      <c r="I789" s="60"/>
      <c r="J789" s="60"/>
      <c r="K789" s="60"/>
    </row>
    <row r="790" spans="1:11" ht="31.5" customHeight="1" x14ac:dyDescent="0.25">
      <c r="A790" s="51" t="e">
        <f>VLOOKUP(Tableau2[[#This Row],[Fournisseur]],Tableau__10.231.117.20_Eaton_ENT_SUPPLIER_MASTER[[SUPPLIER_NAME]:[HOME_PAGE]],2,FALSE)</f>
        <v>#N/A</v>
      </c>
      <c r="B790" s="52"/>
      <c r="C790" s="52"/>
      <c r="D790" s="52"/>
      <c r="E790" s="52"/>
      <c r="F790" s="52"/>
      <c r="G790" s="52"/>
      <c r="H790" s="52"/>
      <c r="I790" s="60"/>
      <c r="J790" s="60"/>
      <c r="K790" s="60"/>
    </row>
    <row r="791" spans="1:11" ht="31.5" customHeight="1" x14ac:dyDescent="0.25">
      <c r="A791" s="51" t="e">
        <f>VLOOKUP(Tableau2[[#This Row],[Fournisseur]],Tableau__10.231.117.20_Eaton_ENT_SUPPLIER_MASTER[[SUPPLIER_NAME]:[HOME_PAGE]],2,FALSE)</f>
        <v>#N/A</v>
      </c>
      <c r="B791" s="52"/>
      <c r="C791" s="52"/>
      <c r="D791" s="52"/>
      <c r="E791" s="52"/>
      <c r="F791" s="52"/>
      <c r="G791" s="52"/>
      <c r="H791" s="52"/>
      <c r="I791" s="60"/>
      <c r="J791" s="60"/>
      <c r="K791" s="60"/>
    </row>
    <row r="792" spans="1:11" ht="31.5" customHeight="1" x14ac:dyDescent="0.25">
      <c r="A792" s="51" t="e">
        <f>VLOOKUP(Tableau2[[#This Row],[Fournisseur]],Tableau__10.231.117.20_Eaton_ENT_SUPPLIER_MASTER[[SUPPLIER_NAME]:[HOME_PAGE]],2,FALSE)</f>
        <v>#N/A</v>
      </c>
      <c r="B792" s="52"/>
      <c r="C792" s="52"/>
      <c r="D792" s="52"/>
      <c r="E792" s="52"/>
      <c r="F792" s="52"/>
      <c r="G792" s="52"/>
      <c r="H792" s="52"/>
      <c r="I792" s="60"/>
      <c r="J792" s="60"/>
      <c r="K792" s="60"/>
    </row>
    <row r="793" spans="1:11" ht="31.5" customHeight="1" x14ac:dyDescent="0.25">
      <c r="A793" s="51" t="e">
        <f>VLOOKUP(Tableau2[[#This Row],[Fournisseur]],Tableau__10.231.117.20_Eaton_ENT_SUPPLIER_MASTER[[SUPPLIER_NAME]:[HOME_PAGE]],2,FALSE)</f>
        <v>#N/A</v>
      </c>
      <c r="B793" s="52"/>
      <c r="C793" s="52"/>
      <c r="D793" s="52"/>
      <c r="E793" s="52"/>
      <c r="F793" s="52"/>
      <c r="G793" s="52"/>
      <c r="H793" s="52"/>
      <c r="I793" s="60"/>
      <c r="J793" s="60"/>
      <c r="K793" s="60"/>
    </row>
    <row r="794" spans="1:11" ht="31.5" customHeight="1" x14ac:dyDescent="0.25">
      <c r="A794" s="51" t="e">
        <f>VLOOKUP(Tableau2[[#This Row],[Fournisseur]],Tableau__10.231.117.20_Eaton_ENT_SUPPLIER_MASTER[[SUPPLIER_NAME]:[HOME_PAGE]],2,FALSE)</f>
        <v>#N/A</v>
      </c>
      <c r="B794" s="52"/>
      <c r="C794" s="52"/>
      <c r="D794" s="52"/>
      <c r="E794" s="52"/>
      <c r="F794" s="52"/>
      <c r="G794" s="52"/>
      <c r="H794" s="52"/>
      <c r="I794" s="60"/>
      <c r="J794" s="60"/>
      <c r="K794" s="60"/>
    </row>
    <row r="795" spans="1:11" ht="31.5" customHeight="1" x14ac:dyDescent="0.25">
      <c r="A795" s="51" t="e">
        <f>VLOOKUP(Tableau2[[#This Row],[Fournisseur]],Tableau__10.231.117.20_Eaton_ENT_SUPPLIER_MASTER[[SUPPLIER_NAME]:[HOME_PAGE]],2,FALSE)</f>
        <v>#N/A</v>
      </c>
      <c r="B795" s="52"/>
      <c r="C795" s="52"/>
      <c r="D795" s="52"/>
      <c r="E795" s="52"/>
      <c r="F795" s="52"/>
      <c r="G795" s="52"/>
      <c r="H795" s="52"/>
      <c r="I795" s="60"/>
      <c r="J795" s="60"/>
      <c r="K795" s="60"/>
    </row>
    <row r="796" spans="1:11" ht="31.5" customHeight="1" x14ac:dyDescent="0.25">
      <c r="A796" s="51" t="e">
        <f>VLOOKUP(Tableau2[[#This Row],[Fournisseur]],Tableau__10.231.117.20_Eaton_ENT_SUPPLIER_MASTER[[SUPPLIER_NAME]:[HOME_PAGE]],2,FALSE)</f>
        <v>#N/A</v>
      </c>
      <c r="B796" s="52"/>
      <c r="C796" s="52"/>
      <c r="D796" s="52"/>
      <c r="E796" s="52"/>
      <c r="F796" s="52"/>
      <c r="G796" s="52"/>
      <c r="H796" s="52"/>
      <c r="I796" s="60"/>
      <c r="J796" s="60"/>
      <c r="K796" s="60"/>
    </row>
    <row r="797" spans="1:11" ht="31.5" customHeight="1" x14ac:dyDescent="0.25">
      <c r="A797" s="51" t="e">
        <f>VLOOKUP(Tableau2[[#This Row],[Fournisseur]],Tableau__10.231.117.20_Eaton_ENT_SUPPLIER_MASTER[[SUPPLIER_NAME]:[HOME_PAGE]],2,FALSE)</f>
        <v>#N/A</v>
      </c>
      <c r="B797" s="52"/>
      <c r="C797" s="52"/>
      <c r="D797" s="52"/>
      <c r="E797" s="52"/>
      <c r="F797" s="52"/>
      <c r="G797" s="52"/>
      <c r="H797" s="52"/>
      <c r="I797" s="60"/>
      <c r="J797" s="60"/>
      <c r="K797" s="60"/>
    </row>
    <row r="798" spans="1:11" ht="31.5" customHeight="1" x14ac:dyDescent="0.25">
      <c r="A798" s="51" t="e">
        <f>VLOOKUP(Tableau2[[#This Row],[Fournisseur]],Tableau__10.231.117.20_Eaton_ENT_SUPPLIER_MASTER[[SUPPLIER_NAME]:[HOME_PAGE]],2,FALSE)</f>
        <v>#N/A</v>
      </c>
      <c r="B798" s="52"/>
      <c r="C798" s="52"/>
      <c r="D798" s="52"/>
      <c r="E798" s="52"/>
      <c r="F798" s="52"/>
      <c r="G798" s="52"/>
      <c r="H798" s="52"/>
      <c r="I798" s="60"/>
      <c r="J798" s="60"/>
      <c r="K798" s="60"/>
    </row>
    <row r="799" spans="1:11" ht="31.5" customHeight="1" x14ac:dyDescent="0.25">
      <c r="A799" s="51" t="e">
        <f>VLOOKUP(Tableau2[[#This Row],[Fournisseur]],Tableau__10.231.117.20_Eaton_ENT_SUPPLIER_MASTER[[SUPPLIER_NAME]:[HOME_PAGE]],2,FALSE)</f>
        <v>#N/A</v>
      </c>
      <c r="B799" s="52"/>
      <c r="C799" s="52"/>
      <c r="D799" s="52"/>
      <c r="E799" s="52"/>
      <c r="F799" s="52"/>
      <c r="G799" s="52"/>
      <c r="H799" s="52"/>
      <c r="I799" s="60"/>
      <c r="J799" s="60"/>
      <c r="K799" s="60"/>
    </row>
    <row r="800" spans="1:11" ht="31.5" customHeight="1" x14ac:dyDescent="0.25">
      <c r="A800" s="51" t="e">
        <f>VLOOKUP(Tableau2[[#This Row],[Fournisseur]],Tableau__10.231.117.20_Eaton_ENT_SUPPLIER_MASTER[[SUPPLIER_NAME]:[HOME_PAGE]],2,FALSE)</f>
        <v>#N/A</v>
      </c>
      <c r="B800" s="52"/>
      <c r="C800" s="52"/>
      <c r="D800" s="52"/>
      <c r="E800" s="52"/>
      <c r="F800" s="52"/>
      <c r="G800" s="52"/>
      <c r="H800" s="52"/>
      <c r="I800" s="60"/>
      <c r="J800" s="60"/>
      <c r="K800" s="60"/>
    </row>
    <row r="801" spans="1:11" ht="31.5" customHeight="1" x14ac:dyDescent="0.25">
      <c r="A801" s="51" t="e">
        <f>VLOOKUP(Tableau2[[#This Row],[Fournisseur]],Tableau__10.231.117.20_Eaton_ENT_SUPPLIER_MASTER[[SUPPLIER_NAME]:[HOME_PAGE]],2,FALSE)</f>
        <v>#N/A</v>
      </c>
      <c r="B801" s="52"/>
      <c r="C801" s="52"/>
      <c r="D801" s="52"/>
      <c r="E801" s="52"/>
      <c r="F801" s="52"/>
      <c r="G801" s="52"/>
      <c r="H801" s="52"/>
      <c r="I801" s="60"/>
      <c r="J801" s="60"/>
      <c r="K801" s="60"/>
    </row>
    <row r="802" spans="1:11" ht="31.5" customHeight="1" x14ac:dyDescent="0.25">
      <c r="A802" s="51" t="e">
        <f>VLOOKUP(Tableau2[[#This Row],[Fournisseur]],Tableau__10.231.117.20_Eaton_ENT_SUPPLIER_MASTER[[SUPPLIER_NAME]:[HOME_PAGE]],2,FALSE)</f>
        <v>#N/A</v>
      </c>
      <c r="B802" s="52"/>
      <c r="C802" s="52"/>
      <c r="D802" s="52"/>
      <c r="E802" s="52"/>
      <c r="F802" s="52"/>
      <c r="G802" s="52"/>
      <c r="H802" s="52"/>
      <c r="I802" s="60"/>
      <c r="J802" s="60"/>
      <c r="K802" s="60"/>
    </row>
    <row r="803" spans="1:11" ht="31.5" customHeight="1" x14ac:dyDescent="0.25">
      <c r="A803" s="51" t="e">
        <f>VLOOKUP(Tableau2[[#This Row],[Fournisseur]],Tableau__10.231.117.20_Eaton_ENT_SUPPLIER_MASTER[[SUPPLIER_NAME]:[HOME_PAGE]],2,FALSE)</f>
        <v>#N/A</v>
      </c>
      <c r="B803" s="52"/>
      <c r="C803" s="52"/>
      <c r="D803" s="52"/>
      <c r="E803" s="52"/>
      <c r="F803" s="52"/>
      <c r="G803" s="52"/>
      <c r="H803" s="52"/>
      <c r="I803" s="60"/>
      <c r="J803" s="60"/>
      <c r="K803" s="60"/>
    </row>
    <row r="804" spans="1:11" ht="31.5" customHeight="1" x14ac:dyDescent="0.25">
      <c r="A804" s="51" t="e">
        <f>VLOOKUP(Tableau2[[#This Row],[Fournisseur]],Tableau__10.231.117.20_Eaton_ENT_SUPPLIER_MASTER[[SUPPLIER_NAME]:[HOME_PAGE]],2,FALSE)</f>
        <v>#N/A</v>
      </c>
      <c r="B804" s="52"/>
      <c r="C804" s="52"/>
      <c r="D804" s="52"/>
      <c r="E804" s="52"/>
      <c r="F804" s="52"/>
      <c r="G804" s="52"/>
      <c r="H804" s="52"/>
      <c r="I804" s="60"/>
      <c r="J804" s="60"/>
      <c r="K804" s="60"/>
    </row>
    <row r="805" spans="1:11" ht="31.5" customHeight="1" x14ac:dyDescent="0.25">
      <c r="A805" s="51" t="e">
        <f>VLOOKUP(Tableau2[[#This Row],[Fournisseur]],Tableau__10.231.117.20_Eaton_ENT_SUPPLIER_MASTER[[SUPPLIER_NAME]:[HOME_PAGE]],2,FALSE)</f>
        <v>#N/A</v>
      </c>
      <c r="B805" s="52"/>
      <c r="C805" s="52"/>
      <c r="D805" s="52"/>
      <c r="E805" s="52"/>
      <c r="F805" s="52"/>
      <c r="G805" s="52"/>
      <c r="H805" s="52"/>
      <c r="I805" s="60"/>
      <c r="J805" s="60"/>
      <c r="K805" s="60"/>
    </row>
    <row r="806" spans="1:11" ht="31.5" customHeight="1" x14ac:dyDescent="0.25">
      <c r="A806" s="51" t="e">
        <f>VLOOKUP(Tableau2[[#This Row],[Fournisseur]],Tableau__10.231.117.20_Eaton_ENT_SUPPLIER_MASTER[[SUPPLIER_NAME]:[HOME_PAGE]],2,FALSE)</f>
        <v>#N/A</v>
      </c>
      <c r="B806" s="52"/>
      <c r="C806" s="52"/>
      <c r="D806" s="52"/>
      <c r="E806" s="52"/>
      <c r="F806" s="52"/>
      <c r="G806" s="52"/>
      <c r="H806" s="52"/>
      <c r="I806" s="60"/>
      <c r="J806" s="60"/>
      <c r="K806" s="60"/>
    </row>
    <row r="807" spans="1:11" ht="31.5" customHeight="1" x14ac:dyDescent="0.25">
      <c r="A807" s="51" t="e">
        <f>VLOOKUP(Tableau2[[#This Row],[Fournisseur]],Tableau__10.231.117.20_Eaton_ENT_SUPPLIER_MASTER[[SUPPLIER_NAME]:[HOME_PAGE]],2,FALSE)</f>
        <v>#N/A</v>
      </c>
      <c r="B807" s="52"/>
      <c r="C807" s="52"/>
      <c r="D807" s="52"/>
      <c r="E807" s="52"/>
      <c r="F807" s="52"/>
      <c r="G807" s="52"/>
      <c r="H807" s="52"/>
      <c r="I807" s="60"/>
      <c r="J807" s="60"/>
      <c r="K807" s="60"/>
    </row>
    <row r="808" spans="1:11" ht="31.5" customHeight="1" x14ac:dyDescent="0.25">
      <c r="A808" s="51" t="e">
        <f>VLOOKUP(Tableau2[[#This Row],[Fournisseur]],Tableau__10.231.117.20_Eaton_ENT_SUPPLIER_MASTER[[SUPPLIER_NAME]:[HOME_PAGE]],2,FALSE)</f>
        <v>#N/A</v>
      </c>
      <c r="B808" s="52"/>
      <c r="C808" s="52"/>
      <c r="D808" s="52"/>
      <c r="E808" s="52"/>
      <c r="F808" s="52"/>
      <c r="G808" s="52"/>
      <c r="H808" s="52"/>
      <c r="I808" s="60"/>
      <c r="J808" s="60"/>
      <c r="K808" s="60"/>
    </row>
    <row r="809" spans="1:11" ht="31.5" customHeight="1" x14ac:dyDescent="0.25">
      <c r="A809" s="51" t="e">
        <f>VLOOKUP(Tableau2[[#This Row],[Fournisseur]],Tableau__10.231.117.20_Eaton_ENT_SUPPLIER_MASTER[[SUPPLIER_NAME]:[HOME_PAGE]],2,FALSE)</f>
        <v>#N/A</v>
      </c>
      <c r="B809" s="52"/>
      <c r="C809" s="52"/>
      <c r="D809" s="52"/>
      <c r="E809" s="52"/>
      <c r="F809" s="52"/>
      <c r="G809" s="52"/>
      <c r="H809" s="52"/>
      <c r="I809" s="60"/>
      <c r="J809" s="60"/>
      <c r="K809" s="60"/>
    </row>
    <row r="810" spans="1:11" ht="31.5" customHeight="1" x14ac:dyDescent="0.25">
      <c r="A810" s="51" t="e">
        <f>VLOOKUP(Tableau2[[#This Row],[Fournisseur]],Tableau__10.231.117.20_Eaton_ENT_SUPPLIER_MASTER[[SUPPLIER_NAME]:[HOME_PAGE]],2,FALSE)</f>
        <v>#N/A</v>
      </c>
      <c r="B810" s="52"/>
      <c r="C810" s="52"/>
      <c r="D810" s="52"/>
      <c r="E810" s="52"/>
      <c r="F810" s="52"/>
      <c r="G810" s="52"/>
      <c r="H810" s="52"/>
      <c r="I810" s="60"/>
      <c r="J810" s="60"/>
      <c r="K810" s="60"/>
    </row>
    <row r="811" spans="1:11" ht="31.5" customHeight="1" x14ac:dyDescent="0.25">
      <c r="A811" s="51" t="e">
        <f>VLOOKUP(Tableau2[[#This Row],[Fournisseur]],Tableau__10.231.117.20_Eaton_ENT_SUPPLIER_MASTER[[SUPPLIER_NAME]:[HOME_PAGE]],2,FALSE)</f>
        <v>#N/A</v>
      </c>
      <c r="B811" s="52"/>
      <c r="C811" s="52"/>
      <c r="D811" s="52"/>
      <c r="E811" s="52"/>
      <c r="F811" s="52"/>
      <c r="G811" s="52"/>
      <c r="H811" s="52"/>
      <c r="I811" s="60"/>
      <c r="J811" s="60"/>
      <c r="K811" s="60"/>
    </row>
    <row r="812" spans="1:11" ht="31.5" customHeight="1" x14ac:dyDescent="0.25">
      <c r="A812" s="51" t="e">
        <f>VLOOKUP(Tableau2[[#This Row],[Fournisseur]],Tableau__10.231.117.20_Eaton_ENT_SUPPLIER_MASTER[[SUPPLIER_NAME]:[HOME_PAGE]],2,FALSE)</f>
        <v>#N/A</v>
      </c>
      <c r="B812" s="52"/>
      <c r="C812" s="52"/>
      <c r="D812" s="52"/>
      <c r="E812" s="52"/>
      <c r="F812" s="52"/>
      <c r="G812" s="52"/>
      <c r="H812" s="52"/>
      <c r="I812" s="60"/>
      <c r="J812" s="60"/>
      <c r="K812" s="60"/>
    </row>
    <row r="813" spans="1:11" ht="31.5" customHeight="1" x14ac:dyDescent="0.25">
      <c r="A813" s="51" t="e">
        <f>VLOOKUP(Tableau2[[#This Row],[Fournisseur]],Tableau__10.231.117.20_Eaton_ENT_SUPPLIER_MASTER[[SUPPLIER_NAME]:[HOME_PAGE]],2,FALSE)</f>
        <v>#N/A</v>
      </c>
      <c r="B813" s="52"/>
      <c r="C813" s="52"/>
      <c r="D813" s="52"/>
      <c r="E813" s="52"/>
      <c r="F813" s="52"/>
      <c r="G813" s="52"/>
      <c r="H813" s="52"/>
      <c r="I813" s="60"/>
      <c r="J813" s="60"/>
      <c r="K813" s="60"/>
    </row>
    <row r="814" spans="1:11" ht="31.5" customHeight="1" x14ac:dyDescent="0.25">
      <c r="A814" s="51" t="e">
        <f>VLOOKUP(Tableau2[[#This Row],[Fournisseur]],Tableau__10.231.117.20_Eaton_ENT_SUPPLIER_MASTER[[SUPPLIER_NAME]:[HOME_PAGE]],2,FALSE)</f>
        <v>#N/A</v>
      </c>
      <c r="B814" s="52"/>
      <c r="C814" s="52"/>
      <c r="D814" s="52"/>
      <c r="E814" s="52"/>
      <c r="F814" s="52"/>
      <c r="G814" s="52"/>
      <c r="H814" s="52"/>
      <c r="I814" s="60"/>
      <c r="J814" s="60"/>
      <c r="K814" s="60"/>
    </row>
    <row r="815" spans="1:11" ht="31.5" customHeight="1" x14ac:dyDescent="0.25">
      <c r="A815" s="51" t="e">
        <f>VLOOKUP(Tableau2[[#This Row],[Fournisseur]],Tableau__10.231.117.20_Eaton_ENT_SUPPLIER_MASTER[[SUPPLIER_NAME]:[HOME_PAGE]],2,FALSE)</f>
        <v>#N/A</v>
      </c>
      <c r="B815" s="52"/>
      <c r="C815" s="52"/>
      <c r="D815" s="52"/>
      <c r="E815" s="52"/>
      <c r="F815" s="52"/>
      <c r="G815" s="52"/>
      <c r="H815" s="52"/>
      <c r="I815" s="60"/>
      <c r="J815" s="60"/>
      <c r="K815" s="60"/>
    </row>
    <row r="816" spans="1:11" ht="31.5" customHeight="1" x14ac:dyDescent="0.25">
      <c r="A816" s="51" t="e">
        <f>VLOOKUP(Tableau2[[#This Row],[Fournisseur]],Tableau__10.231.117.20_Eaton_ENT_SUPPLIER_MASTER[[SUPPLIER_NAME]:[HOME_PAGE]],2,FALSE)</f>
        <v>#N/A</v>
      </c>
      <c r="B816" s="52"/>
      <c r="C816" s="52"/>
      <c r="D816" s="52"/>
      <c r="E816" s="52"/>
      <c r="F816" s="52"/>
      <c r="G816" s="52"/>
      <c r="H816" s="52"/>
      <c r="I816" s="60"/>
      <c r="J816" s="60"/>
      <c r="K816" s="60"/>
    </row>
    <row r="817" spans="1:11" ht="31.5" customHeight="1" x14ac:dyDescent="0.25">
      <c r="A817" s="51" t="e">
        <f>VLOOKUP(Tableau2[[#This Row],[Fournisseur]],Tableau__10.231.117.20_Eaton_ENT_SUPPLIER_MASTER[[SUPPLIER_NAME]:[HOME_PAGE]],2,FALSE)</f>
        <v>#N/A</v>
      </c>
      <c r="B817" s="52"/>
      <c r="C817" s="52"/>
      <c r="D817" s="52"/>
      <c r="E817" s="52"/>
      <c r="F817" s="52"/>
      <c r="G817" s="52"/>
      <c r="H817" s="52"/>
      <c r="I817" s="60"/>
      <c r="J817" s="60"/>
      <c r="K817" s="60"/>
    </row>
    <row r="818" spans="1:11" ht="31.5" customHeight="1" x14ac:dyDescent="0.25">
      <c r="A818" s="51" t="e">
        <f>VLOOKUP(Tableau2[[#This Row],[Fournisseur]],Tableau__10.231.117.20_Eaton_ENT_SUPPLIER_MASTER[[SUPPLIER_NAME]:[HOME_PAGE]],2,FALSE)</f>
        <v>#N/A</v>
      </c>
      <c r="B818" s="52"/>
      <c r="C818" s="52"/>
      <c r="D818" s="52"/>
      <c r="E818" s="52"/>
      <c r="F818" s="52"/>
      <c r="G818" s="52"/>
      <c r="H818" s="52"/>
      <c r="I818" s="60"/>
      <c r="J818" s="60"/>
      <c r="K818" s="60"/>
    </row>
    <row r="819" spans="1:11" ht="31.5" customHeight="1" x14ac:dyDescent="0.25">
      <c r="A819" s="51" t="e">
        <f>VLOOKUP(Tableau2[[#This Row],[Fournisseur]],Tableau__10.231.117.20_Eaton_ENT_SUPPLIER_MASTER[[SUPPLIER_NAME]:[HOME_PAGE]],2,FALSE)</f>
        <v>#N/A</v>
      </c>
      <c r="B819" s="52"/>
      <c r="C819" s="52"/>
      <c r="D819" s="52"/>
      <c r="E819" s="52"/>
      <c r="F819" s="52"/>
      <c r="G819" s="52"/>
      <c r="H819" s="52"/>
      <c r="I819" s="60"/>
      <c r="J819" s="60"/>
      <c r="K819" s="60"/>
    </row>
    <row r="820" spans="1:11" ht="31.5" customHeight="1" x14ac:dyDescent="0.25">
      <c r="A820" s="51" t="e">
        <f>VLOOKUP(Tableau2[[#This Row],[Fournisseur]],Tableau__10.231.117.20_Eaton_ENT_SUPPLIER_MASTER[[SUPPLIER_NAME]:[HOME_PAGE]],2,FALSE)</f>
        <v>#N/A</v>
      </c>
      <c r="B820" s="52"/>
      <c r="C820" s="52"/>
      <c r="D820" s="52"/>
      <c r="E820" s="52"/>
      <c r="F820" s="52"/>
      <c r="G820" s="52"/>
      <c r="H820" s="52"/>
      <c r="I820" s="60"/>
      <c r="J820" s="60"/>
      <c r="K820" s="60"/>
    </row>
    <row r="821" spans="1:11" ht="31.5" customHeight="1" x14ac:dyDescent="0.25"/>
    <row r="822" spans="1:11" ht="31.5" customHeight="1" x14ac:dyDescent="0.25"/>
    <row r="823" spans="1:11" ht="31.5" customHeight="1" x14ac:dyDescent="0.25"/>
    <row r="824" spans="1:11" ht="31.5" customHeight="1" x14ac:dyDescent="0.25"/>
    <row r="825" spans="1:11" ht="31.5" customHeight="1" x14ac:dyDescent="0.25"/>
    <row r="826" spans="1:11" ht="31.5" customHeight="1" x14ac:dyDescent="0.25"/>
    <row r="827" spans="1:11" ht="31.5" customHeight="1" x14ac:dyDescent="0.25"/>
    <row r="828" spans="1:11" ht="31.5" customHeight="1" x14ac:dyDescent="0.25"/>
    <row r="829" spans="1:11" ht="31.5" customHeight="1" x14ac:dyDescent="0.25"/>
    <row r="830" spans="1:11" ht="31.5" customHeight="1" x14ac:dyDescent="0.25"/>
    <row r="831" spans="1:11" ht="31.5" customHeight="1" x14ac:dyDescent="0.25"/>
    <row r="832" spans="1:11" ht="31.5" customHeight="1" x14ac:dyDescent="0.25"/>
    <row r="833" ht="31.5" customHeight="1" x14ac:dyDescent="0.25"/>
    <row r="834" ht="31.5" customHeight="1" x14ac:dyDescent="0.25"/>
    <row r="835" ht="31.5" customHeight="1" x14ac:dyDescent="0.25"/>
    <row r="836" ht="31.5" customHeight="1" x14ac:dyDescent="0.25"/>
    <row r="837" ht="31.5" customHeight="1" x14ac:dyDescent="0.25"/>
    <row r="838" ht="31.5" customHeight="1" x14ac:dyDescent="0.25"/>
    <row r="839" ht="31.5" customHeight="1" x14ac:dyDescent="0.25"/>
    <row r="840" ht="31.5" customHeight="1" x14ac:dyDescent="0.25"/>
    <row r="841" ht="31.5" customHeight="1" x14ac:dyDescent="0.25"/>
    <row r="842" ht="31.5" customHeight="1" x14ac:dyDescent="0.25"/>
    <row r="843" ht="31.5" customHeight="1" x14ac:dyDescent="0.25"/>
    <row r="844" ht="31.5" customHeight="1" x14ac:dyDescent="0.25"/>
    <row r="845" ht="31.5" customHeight="1" x14ac:dyDescent="0.25"/>
    <row r="846" ht="31.5" customHeight="1" x14ac:dyDescent="0.25"/>
    <row r="847" ht="31.5" customHeight="1" x14ac:dyDescent="0.25"/>
    <row r="848" ht="31.5" customHeight="1" x14ac:dyDescent="0.25"/>
    <row r="849" ht="31.5" customHeight="1" x14ac:dyDescent="0.25"/>
    <row r="850" ht="31.5" customHeight="1" x14ac:dyDescent="0.25"/>
    <row r="851" ht="31.5" customHeight="1" x14ac:dyDescent="0.25"/>
    <row r="852" ht="31.5" customHeight="1" x14ac:dyDescent="0.25"/>
    <row r="853" ht="31.5" customHeight="1" x14ac:dyDescent="0.25"/>
    <row r="854" ht="31.5" customHeight="1" x14ac:dyDescent="0.25"/>
    <row r="855" ht="31.5" customHeight="1" x14ac:dyDescent="0.25"/>
    <row r="856" ht="31.5" customHeight="1" x14ac:dyDescent="0.25"/>
    <row r="857" ht="31.5" customHeight="1" x14ac:dyDescent="0.25"/>
    <row r="858" ht="31.5" customHeight="1" x14ac:dyDescent="0.25"/>
    <row r="859" ht="31.5" customHeight="1" x14ac:dyDescent="0.25"/>
    <row r="860" ht="31.5" customHeight="1" x14ac:dyDescent="0.25"/>
    <row r="861" ht="31.5" customHeight="1" x14ac:dyDescent="0.25"/>
    <row r="862" ht="31.5" customHeight="1" x14ac:dyDescent="0.25"/>
    <row r="863" ht="31.5" customHeight="1" x14ac:dyDescent="0.25"/>
    <row r="864" ht="31.5" customHeight="1" x14ac:dyDescent="0.25"/>
    <row r="865" ht="31.5" customHeight="1" x14ac:dyDescent="0.25"/>
    <row r="866" ht="31.5" customHeight="1" x14ac:dyDescent="0.25"/>
    <row r="867" ht="31.5" customHeight="1" x14ac:dyDescent="0.25"/>
    <row r="868" ht="31.5" customHeight="1" x14ac:dyDescent="0.25"/>
    <row r="869" ht="31.5" customHeight="1" x14ac:dyDescent="0.25"/>
    <row r="870" ht="31.5" customHeight="1" x14ac:dyDescent="0.25"/>
    <row r="871" ht="31.5" customHeight="1" x14ac:dyDescent="0.25"/>
    <row r="872" ht="31.5" customHeight="1" x14ac:dyDescent="0.25"/>
    <row r="873" ht="31.5" customHeight="1" x14ac:dyDescent="0.25"/>
    <row r="874" ht="31.5" customHeight="1" x14ac:dyDescent="0.25"/>
    <row r="875" ht="31.5" customHeight="1" x14ac:dyDescent="0.25"/>
    <row r="876" ht="31.5" customHeight="1" x14ac:dyDescent="0.25"/>
    <row r="877" ht="31.5" customHeight="1" x14ac:dyDescent="0.25"/>
    <row r="878" ht="31.5" customHeight="1" x14ac:dyDescent="0.25"/>
    <row r="879" ht="31.5" customHeight="1" x14ac:dyDescent="0.25"/>
    <row r="880" ht="31.5" customHeight="1" x14ac:dyDescent="0.25"/>
    <row r="881" ht="31.5" customHeight="1" x14ac:dyDescent="0.25"/>
    <row r="882" ht="31.5" customHeight="1" x14ac:dyDescent="0.25"/>
    <row r="883" ht="31.5" customHeight="1" x14ac:dyDescent="0.25"/>
    <row r="884" ht="31.5" customHeight="1" x14ac:dyDescent="0.25"/>
    <row r="885" ht="31.5" customHeight="1" x14ac:dyDescent="0.25"/>
    <row r="886" ht="31.5" customHeight="1" x14ac:dyDescent="0.25"/>
    <row r="887" ht="31.5" customHeight="1" x14ac:dyDescent="0.25"/>
    <row r="888" ht="31.5" customHeight="1" x14ac:dyDescent="0.25"/>
    <row r="889" ht="31.5" customHeight="1" x14ac:dyDescent="0.25"/>
    <row r="890" ht="31.5" customHeight="1" x14ac:dyDescent="0.25"/>
    <row r="891" ht="31.5" customHeight="1" x14ac:dyDescent="0.25"/>
    <row r="892" ht="31.5" customHeight="1" x14ac:dyDescent="0.25"/>
    <row r="893" ht="31.5" customHeight="1" x14ac:dyDescent="0.25"/>
    <row r="894" ht="31.5" customHeight="1" x14ac:dyDescent="0.25"/>
    <row r="895" ht="31.5" customHeight="1" x14ac:dyDescent="0.25"/>
    <row r="896" ht="31.5" customHeight="1" x14ac:dyDescent="0.25"/>
    <row r="897" ht="31.5" customHeight="1" x14ac:dyDescent="0.25"/>
    <row r="898" ht="31.5" customHeight="1" x14ac:dyDescent="0.25"/>
    <row r="899" ht="31.5" customHeight="1" x14ac:dyDescent="0.25"/>
    <row r="900" ht="31.5" customHeight="1" x14ac:dyDescent="0.25"/>
    <row r="901" ht="31.5" customHeight="1" x14ac:dyDescent="0.25"/>
    <row r="902" ht="31.5" customHeight="1" x14ac:dyDescent="0.25"/>
    <row r="903" ht="31.5" customHeight="1" x14ac:dyDescent="0.25"/>
    <row r="904" ht="31.5" customHeight="1" x14ac:dyDescent="0.25"/>
    <row r="905" ht="31.5" customHeight="1" x14ac:dyDescent="0.25"/>
    <row r="906" ht="31.5" customHeight="1" x14ac:dyDescent="0.25"/>
    <row r="907" ht="31.5" customHeight="1" x14ac:dyDescent="0.25"/>
    <row r="908" ht="31.5" customHeight="1" x14ac:dyDescent="0.25"/>
    <row r="909" ht="31.5" customHeight="1" x14ac:dyDescent="0.25"/>
    <row r="910" ht="31.5" customHeight="1" x14ac:dyDescent="0.25"/>
    <row r="911" ht="31.5" customHeight="1" x14ac:dyDescent="0.25"/>
    <row r="912" ht="31.5" customHeight="1" x14ac:dyDescent="0.25"/>
    <row r="913" ht="31.5" customHeight="1" x14ac:dyDescent="0.25"/>
    <row r="914" ht="31.5" customHeight="1" x14ac:dyDescent="0.25"/>
    <row r="915" ht="31.5" customHeight="1" x14ac:dyDescent="0.25"/>
    <row r="916" ht="31.5" customHeight="1" x14ac:dyDescent="0.25"/>
    <row r="917" ht="31.5" customHeight="1" x14ac:dyDescent="0.25"/>
    <row r="918" ht="31.5" customHeight="1" x14ac:dyDescent="0.25"/>
    <row r="919" ht="31.5" customHeight="1" x14ac:dyDescent="0.25"/>
    <row r="920" ht="31.5" customHeight="1" x14ac:dyDescent="0.25"/>
    <row r="921" ht="31.5" customHeight="1" x14ac:dyDescent="0.25"/>
    <row r="922" ht="31.5" customHeight="1" x14ac:dyDescent="0.25"/>
    <row r="923" ht="31.5" customHeight="1" x14ac:dyDescent="0.25"/>
    <row r="924" ht="31.5" customHeight="1" x14ac:dyDescent="0.25"/>
    <row r="925" ht="31.5" customHeight="1" x14ac:dyDescent="0.25"/>
    <row r="926" ht="31.5" customHeight="1" x14ac:dyDescent="0.25"/>
    <row r="927" ht="31.5" customHeight="1" x14ac:dyDescent="0.25"/>
    <row r="928" ht="31.5" customHeight="1" x14ac:dyDescent="0.25"/>
    <row r="929" ht="31.5" customHeight="1" x14ac:dyDescent="0.25"/>
    <row r="930" ht="31.5" customHeight="1" x14ac:dyDescent="0.25"/>
    <row r="931" ht="31.5" customHeight="1" x14ac:dyDescent="0.25"/>
    <row r="932" ht="31.5" customHeight="1" x14ac:dyDescent="0.25"/>
    <row r="933" ht="31.5" customHeight="1" x14ac:dyDescent="0.25"/>
    <row r="934" ht="31.5" customHeight="1" x14ac:dyDescent="0.25"/>
    <row r="935" ht="31.5" customHeight="1" x14ac:dyDescent="0.25"/>
    <row r="936" ht="31.5" customHeight="1" x14ac:dyDescent="0.25"/>
    <row r="937" ht="31.5" customHeight="1" x14ac:dyDescent="0.25"/>
    <row r="938" ht="31.5" customHeight="1" x14ac:dyDescent="0.25"/>
    <row r="939" ht="31.5" customHeight="1" x14ac:dyDescent="0.25"/>
    <row r="940" ht="31.5" customHeight="1" x14ac:dyDescent="0.25"/>
    <row r="941" ht="31.5" customHeight="1" x14ac:dyDescent="0.25"/>
    <row r="942" ht="31.5" customHeight="1" x14ac:dyDescent="0.25"/>
    <row r="943" ht="31.5" customHeight="1" x14ac:dyDescent="0.25"/>
    <row r="944" ht="31.5" customHeight="1" x14ac:dyDescent="0.25"/>
    <row r="945" ht="31.5" customHeight="1" x14ac:dyDescent="0.25"/>
    <row r="946" ht="31.5" customHeight="1" x14ac:dyDescent="0.25"/>
    <row r="947" ht="31.5" customHeight="1" x14ac:dyDescent="0.25"/>
    <row r="948" ht="31.5" customHeight="1" x14ac:dyDescent="0.25"/>
    <row r="949" ht="31.5" customHeight="1" x14ac:dyDescent="0.25"/>
    <row r="950" ht="31.5" customHeight="1" x14ac:dyDescent="0.25"/>
    <row r="951" ht="31.5" customHeight="1" x14ac:dyDescent="0.25"/>
    <row r="952" ht="31.5" customHeight="1" x14ac:dyDescent="0.25"/>
    <row r="953" ht="31.5" customHeight="1" x14ac:dyDescent="0.25"/>
    <row r="954" ht="31.5" customHeight="1" x14ac:dyDescent="0.25"/>
    <row r="955" ht="31.5" customHeight="1" x14ac:dyDescent="0.25"/>
    <row r="956" ht="31.5" customHeight="1" x14ac:dyDescent="0.25"/>
    <row r="957" ht="31.5" customHeight="1" x14ac:dyDescent="0.25"/>
    <row r="958" ht="31.5" customHeight="1" x14ac:dyDescent="0.25"/>
    <row r="959" ht="31.5" customHeight="1" x14ac:dyDescent="0.25"/>
    <row r="960" ht="31.5" customHeight="1" x14ac:dyDescent="0.25"/>
    <row r="961" ht="31.5" customHeight="1" x14ac:dyDescent="0.25"/>
    <row r="962" ht="31.5" customHeight="1" x14ac:dyDescent="0.25"/>
    <row r="963" ht="31.5" customHeight="1" x14ac:dyDescent="0.25"/>
    <row r="964" ht="31.5" customHeight="1" x14ac:dyDescent="0.25"/>
    <row r="965" ht="31.5" customHeight="1" x14ac:dyDescent="0.25"/>
    <row r="966" ht="31.5" customHeight="1" x14ac:dyDescent="0.25"/>
    <row r="967" ht="31.5" customHeight="1" x14ac:dyDescent="0.25"/>
    <row r="968" ht="31.5" customHeight="1" x14ac:dyDescent="0.25"/>
    <row r="969" ht="31.5" customHeight="1" x14ac:dyDescent="0.25"/>
    <row r="970" ht="31.5" customHeight="1" x14ac:dyDescent="0.25"/>
    <row r="971" ht="31.5" customHeight="1" x14ac:dyDescent="0.25"/>
    <row r="972" ht="31.5" customHeight="1" x14ac:dyDescent="0.25"/>
    <row r="973" ht="31.5" customHeight="1" x14ac:dyDescent="0.25"/>
    <row r="974" ht="31.5" customHeight="1" x14ac:dyDescent="0.25"/>
    <row r="975" ht="31.5" customHeight="1" x14ac:dyDescent="0.25"/>
    <row r="976" ht="31.5" customHeight="1" x14ac:dyDescent="0.25"/>
    <row r="977" ht="31.5" customHeight="1" x14ac:dyDescent="0.25"/>
    <row r="978" ht="31.5" customHeight="1" x14ac:dyDescent="0.25"/>
    <row r="979" ht="31.5" customHeight="1" x14ac:dyDescent="0.25"/>
    <row r="980" ht="31.5" customHeight="1" x14ac:dyDescent="0.25"/>
    <row r="981" ht="31.5" customHeight="1" x14ac:dyDescent="0.25"/>
    <row r="982" ht="31.5" customHeight="1" x14ac:dyDescent="0.25"/>
    <row r="983" ht="31.5" customHeight="1" x14ac:dyDescent="0.25"/>
    <row r="984" ht="31.5" customHeight="1" x14ac:dyDescent="0.25"/>
    <row r="985" ht="31.5" customHeight="1" x14ac:dyDescent="0.25"/>
    <row r="986" ht="31.5" customHeight="1" x14ac:dyDescent="0.25"/>
    <row r="987" ht="31.5" customHeight="1" x14ac:dyDescent="0.25"/>
    <row r="988" ht="31.5" customHeight="1" x14ac:dyDescent="0.25"/>
    <row r="989" ht="31.5" customHeight="1" x14ac:dyDescent="0.25"/>
    <row r="990" ht="31.5" customHeight="1" x14ac:dyDescent="0.25"/>
    <row r="991" ht="31.5" customHeight="1" x14ac:dyDescent="0.25"/>
    <row r="992" ht="31.5" customHeight="1" x14ac:dyDescent="0.25"/>
    <row r="993" ht="31.5" customHeight="1" x14ac:dyDescent="0.25"/>
    <row r="994" ht="31.5" customHeight="1" x14ac:dyDescent="0.25"/>
    <row r="995" ht="31.5" customHeight="1" x14ac:dyDescent="0.25"/>
    <row r="996" ht="31.5" customHeight="1" x14ac:dyDescent="0.25"/>
    <row r="997" ht="31.5" customHeight="1" x14ac:dyDescent="0.25"/>
    <row r="998" ht="31.5" customHeight="1" x14ac:dyDescent="0.25"/>
    <row r="999" ht="31.5" customHeight="1" x14ac:dyDescent="0.25"/>
    <row r="1000" ht="31.5" customHeight="1" x14ac:dyDescent="0.25"/>
    <row r="1001" ht="31.5" customHeight="1" x14ac:dyDescent="0.25"/>
    <row r="1002" ht="31.5" customHeight="1" x14ac:dyDescent="0.25"/>
    <row r="1003" ht="31.5" customHeight="1" x14ac:dyDescent="0.25"/>
    <row r="1004" ht="31.5" customHeight="1" x14ac:dyDescent="0.25"/>
    <row r="1005" ht="31.5" customHeight="1" x14ac:dyDescent="0.25"/>
    <row r="1006" ht="31.5" customHeight="1" x14ac:dyDescent="0.25"/>
    <row r="1007" ht="31.5" customHeight="1" x14ac:dyDescent="0.25"/>
    <row r="1008" ht="31.5" customHeight="1" x14ac:dyDescent="0.25"/>
    <row r="1009" ht="31.5" customHeight="1" x14ac:dyDescent="0.25"/>
    <row r="1010" ht="31.5" customHeight="1" x14ac:dyDescent="0.25"/>
    <row r="1011" ht="31.5" customHeight="1" x14ac:dyDescent="0.25"/>
    <row r="1012" ht="31.5" customHeight="1" x14ac:dyDescent="0.25"/>
    <row r="1013" ht="31.5" customHeight="1" x14ac:dyDescent="0.25"/>
    <row r="1014" ht="31.5" customHeight="1" x14ac:dyDescent="0.25"/>
    <row r="1015" ht="31.5" customHeight="1" x14ac:dyDescent="0.25"/>
    <row r="1016" ht="31.5" customHeight="1" x14ac:dyDescent="0.25"/>
    <row r="1017" ht="31.5" customHeight="1" x14ac:dyDescent="0.25"/>
    <row r="1018" ht="31.5" customHeight="1" x14ac:dyDescent="0.25"/>
    <row r="1019" ht="31.5" customHeight="1" x14ac:dyDescent="0.25"/>
    <row r="1020" ht="31.5" customHeight="1" x14ac:dyDescent="0.25"/>
    <row r="1021" ht="31.5" customHeight="1" x14ac:dyDescent="0.25"/>
    <row r="1022" ht="31.5" customHeight="1" x14ac:dyDescent="0.25"/>
    <row r="1023" ht="31.5" customHeight="1" x14ac:dyDescent="0.25"/>
    <row r="1024" ht="31.5" customHeight="1" x14ac:dyDescent="0.25"/>
    <row r="1025" ht="31.5" customHeight="1" x14ac:dyDescent="0.25"/>
    <row r="1026" ht="31.5" customHeight="1" x14ac:dyDescent="0.25"/>
    <row r="1027" ht="31.5" customHeight="1" x14ac:dyDescent="0.25"/>
    <row r="1028" ht="31.5" customHeight="1" x14ac:dyDescent="0.25"/>
    <row r="1029" ht="31.5" customHeight="1" x14ac:dyDescent="0.25"/>
    <row r="1030" ht="31.5" customHeight="1" x14ac:dyDescent="0.25"/>
    <row r="1031" ht="31.5" customHeight="1" x14ac:dyDescent="0.25"/>
    <row r="1032" ht="31.5" customHeight="1" x14ac:dyDescent="0.25"/>
    <row r="1033" ht="31.5" customHeight="1" x14ac:dyDescent="0.25"/>
    <row r="1034" ht="31.5" customHeight="1" x14ac:dyDescent="0.25"/>
    <row r="1035" ht="31.5" customHeight="1" x14ac:dyDescent="0.25"/>
    <row r="1036" ht="31.5" customHeight="1" x14ac:dyDescent="0.25"/>
    <row r="1037" ht="31.5" customHeight="1" x14ac:dyDescent="0.25"/>
    <row r="1038" ht="31.5" customHeight="1" x14ac:dyDescent="0.25"/>
    <row r="1039" ht="31.5" customHeight="1" x14ac:dyDescent="0.25"/>
    <row r="1040" ht="31.5" customHeight="1" x14ac:dyDescent="0.25"/>
    <row r="1041" ht="31.5" customHeight="1" x14ac:dyDescent="0.25"/>
    <row r="1042" ht="31.5" customHeight="1" x14ac:dyDescent="0.25"/>
    <row r="1043" ht="31.5" customHeight="1" x14ac:dyDescent="0.25"/>
    <row r="1044" ht="31.5" customHeight="1" x14ac:dyDescent="0.25"/>
    <row r="1045" ht="31.5" customHeight="1" x14ac:dyDescent="0.25"/>
    <row r="1046" ht="31.5" customHeight="1" x14ac:dyDescent="0.25"/>
    <row r="1047" ht="31.5" customHeight="1" x14ac:dyDescent="0.25"/>
    <row r="1048" ht="31.5" customHeight="1" x14ac:dyDescent="0.25"/>
    <row r="1049" ht="31.5" customHeight="1" x14ac:dyDescent="0.25"/>
    <row r="1050" ht="31.5" customHeight="1" x14ac:dyDescent="0.25"/>
    <row r="1051" ht="31.5" customHeight="1" x14ac:dyDescent="0.25"/>
    <row r="1052" ht="31.5" customHeight="1" x14ac:dyDescent="0.25"/>
    <row r="1053" ht="31.5" customHeight="1" x14ac:dyDescent="0.25"/>
    <row r="1054" ht="31.5" customHeight="1" x14ac:dyDescent="0.25"/>
    <row r="1055" ht="31.5" customHeight="1" x14ac:dyDescent="0.25"/>
    <row r="1056" ht="31.5" customHeight="1" x14ac:dyDescent="0.25"/>
    <row r="1057" ht="31.5" customHeight="1" x14ac:dyDescent="0.25"/>
    <row r="1058" ht="31.5" customHeight="1" x14ac:dyDescent="0.25"/>
    <row r="1059" ht="31.5" customHeight="1" x14ac:dyDescent="0.25"/>
    <row r="1060" ht="31.5" customHeight="1" x14ac:dyDescent="0.25"/>
    <row r="1061" ht="31.5" customHeight="1" x14ac:dyDescent="0.25"/>
    <row r="1062" ht="31.5" customHeight="1" x14ac:dyDescent="0.25"/>
    <row r="1063" ht="31.5" customHeight="1" x14ac:dyDescent="0.25"/>
    <row r="1064" ht="31.5" customHeight="1" x14ac:dyDescent="0.25"/>
    <row r="1065" ht="31.5" customHeight="1" x14ac:dyDescent="0.25"/>
    <row r="1066" ht="31.5" customHeight="1" x14ac:dyDescent="0.25"/>
    <row r="1067" ht="31.5" customHeight="1" x14ac:dyDescent="0.25"/>
    <row r="1068" ht="31.5" customHeight="1" x14ac:dyDescent="0.25"/>
    <row r="1069" ht="31.5" customHeight="1" x14ac:dyDescent="0.25"/>
    <row r="1070" ht="31.5" customHeight="1" x14ac:dyDescent="0.25"/>
    <row r="1071" ht="31.5" customHeight="1" x14ac:dyDescent="0.25"/>
    <row r="1072" ht="31.5" customHeight="1" x14ac:dyDescent="0.25"/>
    <row r="1073" ht="31.5" customHeight="1" x14ac:dyDescent="0.25"/>
    <row r="1074" ht="31.5" customHeight="1" x14ac:dyDescent="0.25"/>
    <row r="1075" ht="31.5" customHeight="1" x14ac:dyDescent="0.25"/>
    <row r="1076" ht="31.5" customHeight="1" x14ac:dyDescent="0.25"/>
    <row r="1077" ht="31.5" customHeight="1" x14ac:dyDescent="0.25"/>
    <row r="1078" ht="31.5" customHeight="1" x14ac:dyDescent="0.25"/>
    <row r="1079" ht="31.5" customHeight="1" x14ac:dyDescent="0.25"/>
    <row r="1080" ht="31.5" customHeight="1" x14ac:dyDescent="0.25"/>
    <row r="1081" ht="31.5" customHeight="1" x14ac:dyDescent="0.25"/>
    <row r="1082" ht="31.5" customHeight="1" x14ac:dyDescent="0.25"/>
    <row r="1083" ht="31.5" customHeight="1" x14ac:dyDescent="0.25"/>
    <row r="1084" ht="31.5" customHeight="1" x14ac:dyDescent="0.25"/>
    <row r="1085" ht="31.5" customHeight="1" x14ac:dyDescent="0.25"/>
    <row r="1086" ht="31.5" customHeight="1" x14ac:dyDescent="0.25"/>
    <row r="1087" ht="31.5" customHeight="1" x14ac:dyDescent="0.25"/>
    <row r="1088" ht="31.5" customHeight="1" x14ac:dyDescent="0.25"/>
    <row r="1089" ht="31.5" customHeight="1" x14ac:dyDescent="0.25"/>
    <row r="1090" ht="31.5" customHeight="1" x14ac:dyDescent="0.25"/>
    <row r="1091" ht="31.5" customHeight="1" x14ac:dyDescent="0.25"/>
    <row r="1092" ht="31.5" customHeight="1" x14ac:dyDescent="0.25"/>
    <row r="1093" ht="31.5" customHeight="1" x14ac:dyDescent="0.25"/>
    <row r="1094" ht="31.5" customHeight="1" x14ac:dyDescent="0.25"/>
    <row r="1095" ht="31.5" customHeight="1" x14ac:dyDescent="0.25"/>
    <row r="1096" ht="31.5" customHeight="1" x14ac:dyDescent="0.25"/>
    <row r="1097" ht="31.5" customHeight="1" x14ac:dyDescent="0.25"/>
    <row r="1098" ht="31.5" customHeight="1" x14ac:dyDescent="0.25"/>
    <row r="1099" ht="31.5" customHeight="1" x14ac:dyDescent="0.25"/>
    <row r="1100" ht="31.5" customHeight="1" x14ac:dyDescent="0.25"/>
    <row r="1101" ht="31.5" customHeight="1" x14ac:dyDescent="0.25"/>
    <row r="1102" ht="31.5" customHeight="1" x14ac:dyDescent="0.25"/>
    <row r="1103" ht="31.5" customHeight="1" x14ac:dyDescent="0.25"/>
    <row r="1104" ht="31.5" customHeight="1" x14ac:dyDescent="0.25"/>
    <row r="1105" ht="31.5" customHeight="1" x14ac:dyDescent="0.25"/>
    <row r="1106" ht="31.5" customHeight="1" x14ac:dyDescent="0.25"/>
    <row r="1107" ht="31.5" customHeight="1" x14ac:dyDescent="0.25"/>
    <row r="1108" ht="31.5" customHeight="1" x14ac:dyDescent="0.25"/>
    <row r="1109" ht="31.5" customHeight="1" x14ac:dyDescent="0.25"/>
    <row r="1110" ht="31.5" customHeight="1" x14ac:dyDescent="0.25"/>
    <row r="1111" ht="31.5" customHeight="1" x14ac:dyDescent="0.25"/>
    <row r="1112" ht="31.5" customHeight="1" x14ac:dyDescent="0.25"/>
    <row r="1113" ht="31.5" customHeight="1" x14ac:dyDescent="0.25"/>
    <row r="1114" ht="31.5" customHeight="1" x14ac:dyDescent="0.25"/>
    <row r="1115" ht="31.5" customHeight="1" x14ac:dyDescent="0.25"/>
    <row r="1116" ht="31.5" customHeight="1" x14ac:dyDescent="0.25"/>
    <row r="1117" ht="31.5" customHeight="1" x14ac:dyDescent="0.25"/>
    <row r="1118" ht="31.5" customHeight="1" x14ac:dyDescent="0.25"/>
    <row r="1119" ht="31.5" customHeight="1" x14ac:dyDescent="0.25"/>
    <row r="1120" ht="31.5" customHeight="1" x14ac:dyDescent="0.25"/>
    <row r="1121" ht="31.5" customHeight="1" x14ac:dyDescent="0.25"/>
    <row r="1122" ht="31.5" customHeight="1" x14ac:dyDescent="0.25"/>
    <row r="1123" ht="31.5" customHeight="1" x14ac:dyDescent="0.25"/>
    <row r="1124" ht="31.5" customHeight="1" x14ac:dyDescent="0.25"/>
    <row r="1125" ht="31.5" customHeight="1" x14ac:dyDescent="0.25"/>
    <row r="1126" ht="31.5" customHeight="1" x14ac:dyDescent="0.25"/>
    <row r="1127" ht="31.5" customHeight="1" x14ac:dyDescent="0.25"/>
    <row r="1128" ht="31.5" customHeight="1" x14ac:dyDescent="0.25"/>
    <row r="1129" ht="31.5" customHeight="1" x14ac:dyDescent="0.25"/>
    <row r="1130" ht="31.5" customHeight="1" x14ac:dyDescent="0.25"/>
    <row r="1131" ht="31.5" customHeight="1" x14ac:dyDescent="0.25"/>
    <row r="1132" ht="31.5" customHeight="1" x14ac:dyDescent="0.25"/>
    <row r="1133" ht="31.5" customHeight="1" x14ac:dyDescent="0.25"/>
    <row r="1134" ht="31.5" customHeight="1" x14ac:dyDescent="0.25"/>
    <row r="1135" ht="31.5" customHeight="1" x14ac:dyDescent="0.25"/>
    <row r="1136" ht="31.5" customHeight="1" x14ac:dyDescent="0.25"/>
    <row r="1137" ht="31.5" customHeight="1" x14ac:dyDescent="0.25"/>
    <row r="1138" ht="31.5" customHeight="1" x14ac:dyDescent="0.25"/>
    <row r="1139" ht="31.5" customHeight="1" x14ac:dyDescent="0.25"/>
    <row r="1140" ht="31.5" customHeight="1" x14ac:dyDescent="0.25"/>
    <row r="1141" ht="31.5" customHeight="1" x14ac:dyDescent="0.25"/>
    <row r="1142" ht="31.5" customHeight="1" x14ac:dyDescent="0.25"/>
    <row r="1143" ht="31.5" customHeight="1" x14ac:dyDescent="0.25"/>
    <row r="1144" ht="31.5" customHeight="1" x14ac:dyDescent="0.25"/>
    <row r="1145" ht="31.5" customHeight="1" x14ac:dyDescent="0.25"/>
    <row r="1146" ht="31.5" customHeight="1" x14ac:dyDescent="0.25"/>
    <row r="1147" ht="31.5" customHeight="1" x14ac:dyDescent="0.25"/>
    <row r="1148" ht="31.5" customHeight="1" x14ac:dyDescent="0.25"/>
    <row r="1149" ht="31.5" customHeight="1" x14ac:dyDescent="0.25"/>
    <row r="1150" ht="31.5" customHeight="1" x14ac:dyDescent="0.25"/>
    <row r="1151" ht="31.5" customHeight="1" x14ac:dyDescent="0.25"/>
    <row r="1152" ht="31.5" customHeight="1" x14ac:dyDescent="0.25"/>
    <row r="1153" ht="31.5" customHeight="1" x14ac:dyDescent="0.25"/>
    <row r="1154" ht="31.5" customHeight="1" x14ac:dyDescent="0.25"/>
    <row r="1155" ht="31.5" customHeight="1" x14ac:dyDescent="0.25"/>
    <row r="1156" ht="31.5" customHeight="1" x14ac:dyDescent="0.25"/>
    <row r="1157" ht="31.5" customHeight="1" x14ac:dyDescent="0.25"/>
    <row r="1158" ht="31.5" customHeight="1" x14ac:dyDescent="0.25"/>
    <row r="1159" ht="31.5" customHeight="1" x14ac:dyDescent="0.25"/>
    <row r="1160" ht="31.5" customHeight="1" x14ac:dyDescent="0.25"/>
    <row r="1161" ht="31.5" customHeight="1" x14ac:dyDescent="0.25"/>
    <row r="1162" ht="31.5" customHeight="1" x14ac:dyDescent="0.25"/>
    <row r="1163" ht="31.5" customHeight="1" x14ac:dyDescent="0.25"/>
    <row r="1164" ht="31.5" customHeight="1" x14ac:dyDescent="0.25"/>
    <row r="1165" ht="31.5" customHeight="1" x14ac:dyDescent="0.25"/>
    <row r="1166" ht="31.5" customHeight="1" x14ac:dyDescent="0.25"/>
    <row r="1167" ht="31.5" customHeight="1" x14ac:dyDescent="0.25"/>
    <row r="1168" ht="31.5" customHeight="1" x14ac:dyDescent="0.25"/>
    <row r="1169" ht="31.5" customHeight="1" x14ac:dyDescent="0.25"/>
    <row r="1170" ht="31.5" customHeight="1" x14ac:dyDescent="0.25"/>
    <row r="1171" ht="31.5" customHeight="1" x14ac:dyDescent="0.25"/>
    <row r="1172" ht="31.5" customHeight="1" x14ac:dyDescent="0.25"/>
    <row r="1173" ht="31.5" customHeight="1" x14ac:dyDescent="0.25"/>
    <row r="1174" ht="31.5" customHeight="1" x14ac:dyDescent="0.25"/>
    <row r="1175" ht="31.5" customHeight="1" x14ac:dyDescent="0.25"/>
    <row r="1176" ht="31.5" customHeight="1" x14ac:dyDescent="0.25"/>
    <row r="1177" ht="31.5" customHeight="1" x14ac:dyDescent="0.25"/>
    <row r="1178" ht="31.5" customHeight="1" x14ac:dyDescent="0.25"/>
    <row r="1179" ht="31.5" customHeight="1" x14ac:dyDescent="0.25"/>
    <row r="1180" ht="31.5" customHeight="1" x14ac:dyDescent="0.25"/>
    <row r="1181" ht="31.5" customHeight="1" x14ac:dyDescent="0.25"/>
    <row r="1182" ht="31.5" customHeight="1" x14ac:dyDescent="0.25"/>
    <row r="1183" ht="31.5" customHeight="1" x14ac:dyDescent="0.25"/>
    <row r="1184" ht="31.5" customHeight="1" x14ac:dyDescent="0.25"/>
    <row r="1185" ht="31.5" customHeight="1" x14ac:dyDescent="0.25"/>
    <row r="1186" ht="31.5" customHeight="1" x14ac:dyDescent="0.25"/>
    <row r="1187" ht="31.5" customHeight="1" x14ac:dyDescent="0.25"/>
    <row r="1188" ht="31.5" customHeight="1" x14ac:dyDescent="0.25"/>
    <row r="1189" ht="31.5" customHeight="1" x14ac:dyDescent="0.25"/>
    <row r="1190" ht="31.5" customHeight="1" x14ac:dyDescent="0.25"/>
    <row r="1191" ht="31.5" customHeight="1" x14ac:dyDescent="0.25"/>
    <row r="1192" ht="31.5" customHeight="1" x14ac:dyDescent="0.25"/>
    <row r="1193" ht="31.5" customHeight="1" x14ac:dyDescent="0.25"/>
    <row r="1194" ht="31.5" customHeight="1" x14ac:dyDescent="0.25"/>
    <row r="1195" ht="31.5" customHeight="1" x14ac:dyDescent="0.25"/>
    <row r="1196" ht="31.5" customHeight="1" x14ac:dyDescent="0.25"/>
    <row r="1197" ht="31.5" customHeight="1" x14ac:dyDescent="0.25"/>
    <row r="1198" ht="31.5" customHeight="1" x14ac:dyDescent="0.25"/>
    <row r="1199" ht="31.5" customHeight="1" x14ac:dyDescent="0.25"/>
    <row r="1200" ht="31.5" customHeight="1" x14ac:dyDescent="0.25"/>
    <row r="1201" ht="31.5" customHeight="1" x14ac:dyDescent="0.25"/>
    <row r="1202" ht="31.5" customHeight="1" x14ac:dyDescent="0.25"/>
    <row r="1203" ht="31.5" customHeight="1" x14ac:dyDescent="0.25"/>
    <row r="1204" ht="31.5" customHeight="1" x14ac:dyDescent="0.25"/>
    <row r="1205" ht="31.5" customHeight="1" x14ac:dyDescent="0.25"/>
    <row r="1206" ht="31.5" customHeight="1" x14ac:dyDescent="0.25"/>
    <row r="1207" ht="31.5" customHeight="1" x14ac:dyDescent="0.25"/>
    <row r="1208" ht="31.5" customHeight="1" x14ac:dyDescent="0.25"/>
    <row r="1209" ht="31.5" customHeight="1" x14ac:dyDescent="0.25"/>
    <row r="1210" ht="31.5" customHeight="1" x14ac:dyDescent="0.25"/>
    <row r="1211" ht="31.5" customHeight="1" x14ac:dyDescent="0.25"/>
    <row r="1212" ht="31.5" customHeight="1" x14ac:dyDescent="0.25"/>
    <row r="1213" ht="31.5" customHeight="1" x14ac:dyDescent="0.25"/>
    <row r="1214" ht="31.5" customHeight="1" x14ac:dyDescent="0.25"/>
    <row r="1215" ht="31.5" customHeight="1" x14ac:dyDescent="0.25"/>
    <row r="1216" ht="31.5" customHeight="1" x14ac:dyDescent="0.25"/>
    <row r="1217" ht="31.5" customHeight="1" x14ac:dyDescent="0.25"/>
    <row r="1218" ht="31.5" customHeight="1" x14ac:dyDescent="0.25"/>
    <row r="1219" ht="31.5" customHeight="1" x14ac:dyDescent="0.25"/>
    <row r="1220" ht="31.5" customHeight="1" x14ac:dyDescent="0.25"/>
    <row r="1221" ht="31.5" customHeight="1" x14ac:dyDescent="0.25"/>
    <row r="1222" ht="31.5" customHeight="1" x14ac:dyDescent="0.25"/>
    <row r="1223" ht="31.5" customHeight="1" x14ac:dyDescent="0.25"/>
    <row r="1224" ht="31.5" customHeight="1" x14ac:dyDescent="0.25"/>
    <row r="1225" ht="31.5" customHeight="1" x14ac:dyDescent="0.25"/>
    <row r="1226" ht="31.5" customHeight="1" x14ac:dyDescent="0.25"/>
    <row r="1227" ht="31.5" customHeight="1" x14ac:dyDescent="0.25"/>
    <row r="1228" ht="31.5" customHeight="1" x14ac:dyDescent="0.25"/>
    <row r="1229" ht="31.5" customHeight="1" x14ac:dyDescent="0.25"/>
    <row r="1230" ht="31.5" customHeight="1" x14ac:dyDescent="0.25"/>
    <row r="1231" ht="31.5" customHeight="1" x14ac:dyDescent="0.25"/>
    <row r="1232" ht="31.5" customHeight="1" x14ac:dyDescent="0.25"/>
    <row r="1233" ht="31.5" customHeight="1" x14ac:dyDescent="0.25"/>
    <row r="1234" ht="31.5" customHeight="1" x14ac:dyDescent="0.25"/>
    <row r="1235" ht="31.5" customHeight="1" x14ac:dyDescent="0.25"/>
    <row r="1236" ht="31.5" customHeight="1" x14ac:dyDescent="0.25"/>
    <row r="1237" ht="31.5" customHeight="1" x14ac:dyDescent="0.25"/>
    <row r="1238" ht="31.5" customHeight="1" x14ac:dyDescent="0.25"/>
    <row r="1239" ht="31.5" customHeight="1" x14ac:dyDescent="0.25"/>
    <row r="1240" ht="31.5" customHeight="1" x14ac:dyDescent="0.25"/>
    <row r="1241" ht="31.5" customHeight="1" x14ac:dyDescent="0.25"/>
    <row r="1242" ht="31.5" customHeight="1" x14ac:dyDescent="0.25"/>
    <row r="1243" ht="31.5" customHeight="1" x14ac:dyDescent="0.25"/>
    <row r="1244" ht="31.5" customHeight="1" x14ac:dyDescent="0.25"/>
    <row r="1245" ht="31.5" customHeight="1" x14ac:dyDescent="0.25"/>
    <row r="1246" ht="31.5" customHeight="1" x14ac:dyDescent="0.25"/>
    <row r="1247" ht="31.5" customHeight="1" x14ac:dyDescent="0.25"/>
    <row r="1248" ht="31.5" customHeight="1" x14ac:dyDescent="0.25"/>
    <row r="1249" ht="31.5" customHeight="1" x14ac:dyDescent="0.25"/>
    <row r="1250" ht="31.5" customHeight="1" x14ac:dyDescent="0.25"/>
    <row r="1251" ht="31.5" customHeight="1" x14ac:dyDescent="0.25"/>
    <row r="1252" ht="31.5" customHeight="1" x14ac:dyDescent="0.25"/>
    <row r="1253" ht="31.5" customHeight="1" x14ac:dyDescent="0.25"/>
    <row r="1254" ht="31.5" customHeight="1" x14ac:dyDescent="0.25"/>
    <row r="1255" ht="31.5" customHeight="1" x14ac:dyDescent="0.25"/>
    <row r="1256" ht="31.5" customHeight="1" x14ac:dyDescent="0.25"/>
    <row r="1257" ht="31.5" customHeight="1" x14ac:dyDescent="0.25"/>
    <row r="1258" ht="31.5" customHeight="1" x14ac:dyDescent="0.25"/>
    <row r="1259" ht="31.5" customHeight="1" x14ac:dyDescent="0.25"/>
    <row r="1260" ht="31.5" customHeight="1" x14ac:dyDescent="0.25"/>
    <row r="1261" ht="31.5" customHeight="1" x14ac:dyDescent="0.25"/>
    <row r="1262" ht="31.5" customHeight="1" x14ac:dyDescent="0.25"/>
    <row r="1263" ht="31.5" customHeight="1" x14ac:dyDescent="0.25"/>
    <row r="1264" ht="31.5" customHeight="1" x14ac:dyDescent="0.25"/>
    <row r="1265" ht="31.5" customHeight="1" x14ac:dyDescent="0.25"/>
    <row r="1266" ht="31.5" customHeight="1" x14ac:dyDescent="0.25"/>
    <row r="1267" ht="31.5" customHeight="1" x14ac:dyDescent="0.25"/>
    <row r="1268" ht="31.5" customHeight="1" x14ac:dyDescent="0.25"/>
    <row r="1269" ht="31.5" customHeight="1" x14ac:dyDescent="0.25"/>
    <row r="1270" ht="31.5" customHeight="1" x14ac:dyDescent="0.25"/>
    <row r="1271" ht="31.5" customHeight="1" x14ac:dyDescent="0.25"/>
    <row r="1272" ht="31.5" customHeight="1" x14ac:dyDescent="0.25"/>
    <row r="1273" ht="31.5" customHeight="1" x14ac:dyDescent="0.25"/>
    <row r="1274" ht="31.5" customHeight="1" x14ac:dyDescent="0.25"/>
    <row r="1275" ht="31.5" customHeight="1" x14ac:dyDescent="0.25"/>
    <row r="1276" ht="31.5" customHeight="1" x14ac:dyDescent="0.25"/>
    <row r="1277" ht="31.5" customHeight="1" x14ac:dyDescent="0.25"/>
    <row r="1278" ht="31.5" customHeight="1" x14ac:dyDescent="0.25"/>
    <row r="1279" ht="31.5" customHeight="1" x14ac:dyDescent="0.25"/>
    <row r="1280" ht="31.5" customHeight="1" x14ac:dyDescent="0.25"/>
    <row r="1281" ht="31.5" customHeight="1" x14ac:dyDescent="0.25"/>
    <row r="1282" ht="31.5" customHeight="1" x14ac:dyDescent="0.25"/>
    <row r="1283" ht="31.5" customHeight="1" x14ac:dyDescent="0.25"/>
    <row r="1284" ht="31.5" customHeight="1" x14ac:dyDescent="0.25"/>
    <row r="1285" ht="31.5" customHeight="1" x14ac:dyDescent="0.25"/>
    <row r="1286" ht="31.5" customHeight="1" x14ac:dyDescent="0.25"/>
    <row r="1287" ht="31.5" customHeight="1" x14ac:dyDescent="0.25"/>
    <row r="1288" ht="31.5" customHeight="1" x14ac:dyDescent="0.25"/>
    <row r="1289" ht="31.5" customHeight="1" x14ac:dyDescent="0.25"/>
    <row r="1290" ht="31.5" customHeight="1" x14ac:dyDescent="0.25"/>
    <row r="1291" ht="31.5" customHeight="1" x14ac:dyDescent="0.25"/>
    <row r="1292" ht="31.5" customHeight="1" x14ac:dyDescent="0.25"/>
    <row r="1293" ht="31.5" customHeight="1" x14ac:dyDescent="0.25"/>
    <row r="1294" ht="31.5" customHeight="1" x14ac:dyDescent="0.25"/>
    <row r="1295" ht="31.5" customHeight="1" x14ac:dyDescent="0.25"/>
    <row r="1296" ht="31.5" customHeight="1" x14ac:dyDescent="0.25"/>
    <row r="1297" ht="31.5" customHeight="1" x14ac:dyDescent="0.25"/>
    <row r="1298" ht="31.5" customHeight="1" x14ac:dyDescent="0.25"/>
    <row r="1299" ht="31.5" customHeight="1" x14ac:dyDescent="0.25"/>
    <row r="1300" ht="31.5" customHeight="1" x14ac:dyDescent="0.25"/>
    <row r="1301" ht="31.5" customHeight="1" x14ac:dyDescent="0.25"/>
    <row r="1302" ht="31.5" customHeight="1" x14ac:dyDescent="0.25"/>
    <row r="1303" ht="31.5" customHeight="1" x14ac:dyDescent="0.25"/>
    <row r="1304" ht="31.5" customHeight="1" x14ac:dyDescent="0.25"/>
    <row r="1305" ht="31.5" customHeight="1" x14ac:dyDescent="0.25"/>
    <row r="1306" ht="31.5" customHeight="1" x14ac:dyDescent="0.25"/>
    <row r="1307" ht="31.5" customHeight="1" x14ac:dyDescent="0.25"/>
    <row r="1308" ht="31.5" customHeight="1" x14ac:dyDescent="0.25"/>
    <row r="1309" ht="31.5" customHeight="1" x14ac:dyDescent="0.25"/>
    <row r="1310" ht="31.5" customHeight="1" x14ac:dyDescent="0.25"/>
    <row r="1311" ht="31.5" customHeight="1" x14ac:dyDescent="0.25"/>
    <row r="1312" ht="31.5" customHeight="1" x14ac:dyDescent="0.25"/>
    <row r="1313" ht="31.5" customHeight="1" x14ac:dyDescent="0.25"/>
    <row r="1314" ht="31.5" customHeight="1" x14ac:dyDescent="0.25"/>
    <row r="1315" ht="31.5" customHeight="1" x14ac:dyDescent="0.25"/>
    <row r="1316" ht="31.5" customHeight="1" x14ac:dyDescent="0.25"/>
    <row r="1317" ht="31.5" customHeight="1" x14ac:dyDescent="0.25"/>
    <row r="1318" ht="31.5" customHeight="1" x14ac:dyDescent="0.25"/>
    <row r="1319" ht="31.5" customHeight="1" x14ac:dyDescent="0.25"/>
    <row r="1320" ht="31.5" customHeight="1" x14ac:dyDescent="0.25"/>
    <row r="1321" ht="31.5" customHeight="1" x14ac:dyDescent="0.25"/>
    <row r="1322" ht="31.5" customHeight="1" x14ac:dyDescent="0.25"/>
    <row r="1323" ht="31.5" customHeight="1" x14ac:dyDescent="0.25"/>
    <row r="1324" ht="31.5" customHeight="1" x14ac:dyDescent="0.25"/>
    <row r="1325" ht="31.5" customHeight="1" x14ac:dyDescent="0.25"/>
    <row r="1326" ht="31.5" customHeight="1" x14ac:dyDescent="0.25"/>
    <row r="1327" ht="31.5" customHeight="1" x14ac:dyDescent="0.25"/>
    <row r="1328" ht="31.5" customHeight="1" x14ac:dyDescent="0.25"/>
    <row r="1329" ht="31.5" customHeight="1" x14ac:dyDescent="0.25"/>
    <row r="1330" ht="31.5" customHeight="1" x14ac:dyDescent="0.25"/>
    <row r="1331" ht="31.5" customHeight="1" x14ac:dyDescent="0.25"/>
    <row r="1332" ht="31.5" customHeight="1" x14ac:dyDescent="0.25"/>
    <row r="1333" ht="31.5" customHeight="1" x14ac:dyDescent="0.25"/>
    <row r="1334" ht="31.5" customHeight="1" x14ac:dyDescent="0.25"/>
    <row r="1335" ht="31.5" customHeight="1" x14ac:dyDescent="0.25"/>
    <row r="1336" ht="31.5" customHeight="1" x14ac:dyDescent="0.25"/>
    <row r="1337" ht="31.5" customHeight="1" x14ac:dyDescent="0.25"/>
    <row r="1338" ht="31.5" customHeight="1" x14ac:dyDescent="0.25"/>
    <row r="1339" ht="31.5" customHeight="1" x14ac:dyDescent="0.25"/>
    <row r="1340" ht="31.5" customHeight="1" x14ac:dyDescent="0.25"/>
    <row r="1341" ht="31.5" customHeight="1" x14ac:dyDescent="0.25"/>
    <row r="1342" ht="31.5" customHeight="1" x14ac:dyDescent="0.25"/>
    <row r="1343" ht="31.5" customHeight="1" x14ac:dyDescent="0.25"/>
    <row r="1344" ht="31.5" customHeight="1" x14ac:dyDescent="0.25"/>
    <row r="1345" ht="31.5" customHeight="1" x14ac:dyDescent="0.25"/>
    <row r="1346" ht="31.5" customHeight="1" x14ac:dyDescent="0.25"/>
    <row r="1347" ht="31.5" customHeight="1" x14ac:dyDescent="0.25"/>
    <row r="1348" ht="31.5" customHeight="1" x14ac:dyDescent="0.25"/>
    <row r="1349" ht="31.5" customHeight="1" x14ac:dyDescent="0.25"/>
    <row r="1350" ht="31.5" customHeight="1" x14ac:dyDescent="0.25"/>
    <row r="1351" ht="31.5" customHeight="1" x14ac:dyDescent="0.25"/>
    <row r="1352" ht="31.5" customHeight="1" x14ac:dyDescent="0.25"/>
    <row r="1353" ht="31.5" customHeight="1" x14ac:dyDescent="0.25"/>
    <row r="1354" ht="31.5" customHeight="1" x14ac:dyDescent="0.25"/>
    <row r="1355" ht="31.5" customHeight="1" x14ac:dyDescent="0.25"/>
    <row r="1356" ht="31.5" customHeight="1" x14ac:dyDescent="0.25"/>
    <row r="1357" ht="31.5" customHeight="1" x14ac:dyDescent="0.25"/>
    <row r="1358" ht="31.5" customHeight="1" x14ac:dyDescent="0.25"/>
    <row r="1359" ht="31.5" customHeight="1" x14ac:dyDescent="0.25"/>
    <row r="1360" ht="31.5" customHeight="1" x14ac:dyDescent="0.25"/>
    <row r="1361" ht="31.5" customHeight="1" x14ac:dyDescent="0.25"/>
    <row r="1362" ht="31.5" customHeight="1" x14ac:dyDescent="0.25"/>
    <row r="1363" ht="31.5" customHeight="1" x14ac:dyDescent="0.25"/>
    <row r="1364" ht="31.5" customHeight="1" x14ac:dyDescent="0.25"/>
    <row r="1365" ht="31.5" customHeight="1" x14ac:dyDescent="0.25"/>
    <row r="1366" ht="31.5" customHeight="1" x14ac:dyDescent="0.25"/>
    <row r="1367" ht="31.5" customHeight="1" x14ac:dyDescent="0.25"/>
    <row r="1368" ht="31.5" customHeight="1" x14ac:dyDescent="0.25"/>
    <row r="1369" ht="31.5" customHeight="1" x14ac:dyDescent="0.25"/>
    <row r="1370" ht="31.5" customHeight="1" x14ac:dyDescent="0.25"/>
    <row r="1371" ht="31.5" customHeight="1" x14ac:dyDescent="0.25"/>
    <row r="1372" ht="31.5" customHeight="1" x14ac:dyDescent="0.25"/>
    <row r="1373" ht="31.5" customHeight="1" x14ac:dyDescent="0.25"/>
    <row r="1374" ht="31.5" customHeight="1" x14ac:dyDescent="0.25"/>
    <row r="1375" ht="31.5" customHeight="1" x14ac:dyDescent="0.25"/>
    <row r="1376" ht="31.5" customHeight="1" x14ac:dyDescent="0.25"/>
    <row r="1377" ht="31.5" customHeight="1" x14ac:dyDescent="0.25"/>
    <row r="1378" ht="31.5" customHeight="1" x14ac:dyDescent="0.25"/>
    <row r="1379" ht="31.5" customHeight="1" x14ac:dyDescent="0.25"/>
    <row r="1380" ht="31.5" customHeight="1" x14ac:dyDescent="0.25"/>
    <row r="1381" ht="31.5" customHeight="1" x14ac:dyDescent="0.25"/>
    <row r="1382" ht="31.5" customHeight="1" x14ac:dyDescent="0.25"/>
    <row r="1383" ht="31.5" customHeight="1" x14ac:dyDescent="0.25"/>
    <row r="1384" ht="31.5" customHeight="1" x14ac:dyDescent="0.25"/>
    <row r="1385" ht="31.5" customHeight="1" x14ac:dyDescent="0.25"/>
    <row r="1386" ht="31.5" customHeight="1" x14ac:dyDescent="0.25"/>
    <row r="1387" ht="31.5" customHeight="1" x14ac:dyDescent="0.25"/>
    <row r="1388" ht="31.5" customHeight="1" x14ac:dyDescent="0.25"/>
    <row r="1389" ht="31.5" customHeight="1" x14ac:dyDescent="0.25"/>
    <row r="1390" ht="31.5" customHeight="1" x14ac:dyDescent="0.25"/>
    <row r="1391" ht="31.5" customHeight="1" x14ac:dyDescent="0.25"/>
    <row r="1392" ht="31.5" customHeight="1" x14ac:dyDescent="0.25"/>
    <row r="1393" ht="31.5" customHeight="1" x14ac:dyDescent="0.25"/>
    <row r="1394" ht="31.5" customHeight="1" x14ac:dyDescent="0.25"/>
    <row r="1395" ht="31.5" customHeight="1" x14ac:dyDescent="0.25"/>
    <row r="1396" ht="31.5" customHeight="1" x14ac:dyDescent="0.25"/>
    <row r="1397" ht="31.5" customHeight="1" x14ac:dyDescent="0.25"/>
    <row r="1398" ht="31.5" customHeight="1" x14ac:dyDescent="0.25"/>
    <row r="1399" ht="31.5" customHeight="1" x14ac:dyDescent="0.25"/>
    <row r="1400" ht="31.5" customHeight="1" x14ac:dyDescent="0.25"/>
    <row r="1401" ht="31.5" customHeight="1" x14ac:dyDescent="0.25"/>
    <row r="1402" ht="31.5" customHeight="1" x14ac:dyDescent="0.25"/>
    <row r="1403" ht="31.5" customHeight="1" x14ac:dyDescent="0.25"/>
    <row r="1404" ht="31.5" customHeight="1" x14ac:dyDescent="0.25"/>
    <row r="1405" ht="31.5" customHeight="1" x14ac:dyDescent="0.25"/>
    <row r="1406" ht="31.5" customHeight="1" x14ac:dyDescent="0.25"/>
    <row r="1407" ht="31.5" customHeight="1" x14ac:dyDescent="0.25"/>
    <row r="1408" ht="31.5" customHeight="1" x14ac:dyDescent="0.25"/>
    <row r="1409" ht="31.5" customHeight="1" x14ac:dyDescent="0.25"/>
    <row r="1410" ht="31.5" customHeight="1" x14ac:dyDescent="0.25"/>
    <row r="1411" ht="31.5" customHeight="1" x14ac:dyDescent="0.25"/>
    <row r="1412" ht="31.5" customHeight="1" x14ac:dyDescent="0.25"/>
    <row r="1413" ht="31.5" customHeight="1" x14ac:dyDescent="0.25"/>
    <row r="1414" ht="31.5" customHeight="1" x14ac:dyDescent="0.25"/>
    <row r="1415" ht="31.5" customHeight="1" x14ac:dyDescent="0.25"/>
    <row r="1416" ht="31.5" customHeight="1" x14ac:dyDescent="0.25"/>
    <row r="1417" ht="31.5" customHeight="1" x14ac:dyDescent="0.25"/>
    <row r="1418" ht="31.5" customHeight="1" x14ac:dyDescent="0.25"/>
    <row r="1419" ht="31.5" customHeight="1" x14ac:dyDescent="0.25"/>
    <row r="1420" ht="31.5" customHeight="1" x14ac:dyDescent="0.25"/>
    <row r="1421" ht="31.5" customHeight="1" x14ac:dyDescent="0.25"/>
    <row r="1422" ht="31.5" customHeight="1" x14ac:dyDescent="0.25"/>
    <row r="1423" ht="31.5" customHeight="1" x14ac:dyDescent="0.25"/>
    <row r="1424" ht="31.5" customHeight="1" x14ac:dyDescent="0.25"/>
    <row r="1425" ht="31.5" customHeight="1" x14ac:dyDescent="0.25"/>
    <row r="1426" ht="31.5" customHeight="1" x14ac:dyDescent="0.25"/>
    <row r="1427" ht="31.5" customHeight="1" x14ac:dyDescent="0.25"/>
    <row r="1428" ht="31.5" customHeight="1" x14ac:dyDescent="0.25"/>
    <row r="1429" ht="31.5" customHeight="1" x14ac:dyDescent="0.25"/>
    <row r="1430" ht="31.5" customHeight="1" x14ac:dyDescent="0.25"/>
    <row r="1431" ht="31.5" customHeight="1" x14ac:dyDescent="0.25"/>
    <row r="1432" ht="31.5" customHeight="1" x14ac:dyDescent="0.25"/>
    <row r="1433" ht="31.5" customHeight="1" x14ac:dyDescent="0.25"/>
    <row r="1434" ht="31.5" customHeight="1" x14ac:dyDescent="0.25"/>
    <row r="1435" ht="31.5" customHeight="1" x14ac:dyDescent="0.25"/>
    <row r="1436" ht="31.5" customHeight="1" x14ac:dyDescent="0.25"/>
    <row r="1437" ht="31.5" customHeight="1" x14ac:dyDescent="0.25"/>
    <row r="1438" ht="31.5" customHeight="1" x14ac:dyDescent="0.25"/>
    <row r="1439" ht="31.5" customHeight="1" x14ac:dyDescent="0.25"/>
    <row r="1440" ht="31.5" customHeight="1" x14ac:dyDescent="0.25"/>
    <row r="1441" ht="31.5" customHeight="1" x14ac:dyDescent="0.25"/>
    <row r="1442" ht="31.5" customHeight="1" x14ac:dyDescent="0.25"/>
    <row r="1443" ht="31.5" customHeight="1" x14ac:dyDescent="0.25"/>
    <row r="1444" ht="31.5" customHeight="1" x14ac:dyDescent="0.25"/>
    <row r="1445" ht="31.5" customHeight="1" x14ac:dyDescent="0.25"/>
    <row r="1446" ht="31.5" customHeight="1" x14ac:dyDescent="0.25"/>
    <row r="1447" ht="31.5" customHeight="1" x14ac:dyDescent="0.25"/>
    <row r="1448" ht="31.5" customHeight="1" x14ac:dyDescent="0.25"/>
    <row r="1449" ht="31.5" customHeight="1" x14ac:dyDescent="0.25"/>
    <row r="1450" ht="31.5" customHeight="1" x14ac:dyDescent="0.25"/>
    <row r="1451" ht="31.5" customHeight="1" x14ac:dyDescent="0.25"/>
    <row r="1452" ht="31.5" customHeight="1" x14ac:dyDescent="0.25"/>
    <row r="1453" ht="31.5" customHeight="1" x14ac:dyDescent="0.25"/>
    <row r="1454" ht="31.5" customHeight="1" x14ac:dyDescent="0.25"/>
    <row r="1455" ht="31.5" customHeight="1" x14ac:dyDescent="0.25"/>
    <row r="1456" ht="31.5" customHeight="1" x14ac:dyDescent="0.25"/>
    <row r="1457" ht="31.5" customHeight="1" x14ac:dyDescent="0.25"/>
    <row r="1458" ht="31.5" customHeight="1" x14ac:dyDescent="0.25"/>
    <row r="1459" ht="31.5" customHeight="1" x14ac:dyDescent="0.25"/>
    <row r="1460" ht="31.5" customHeight="1" x14ac:dyDescent="0.25"/>
    <row r="1461" ht="31.5" customHeight="1" x14ac:dyDescent="0.25"/>
    <row r="1462" ht="31.5" customHeight="1" x14ac:dyDescent="0.25"/>
    <row r="1463" ht="31.5" customHeight="1" x14ac:dyDescent="0.25"/>
    <row r="1464" ht="31.5" customHeight="1" x14ac:dyDescent="0.25"/>
    <row r="1465" ht="31.5" customHeight="1" x14ac:dyDescent="0.25"/>
    <row r="1466" ht="31.5" customHeight="1" x14ac:dyDescent="0.25"/>
    <row r="1467" ht="31.5" customHeight="1" x14ac:dyDescent="0.25"/>
    <row r="1468" ht="31.5" customHeight="1" x14ac:dyDescent="0.25"/>
    <row r="1469" ht="31.5" customHeight="1" x14ac:dyDescent="0.25"/>
    <row r="1470" ht="31.5" customHeight="1" x14ac:dyDescent="0.25"/>
    <row r="1471" ht="31.5" customHeight="1" x14ac:dyDescent="0.25"/>
    <row r="1472" ht="31.5" customHeight="1" x14ac:dyDescent="0.25"/>
    <row r="1473" ht="31.5" customHeight="1" x14ac:dyDescent="0.25"/>
    <row r="1474" ht="31.5" customHeight="1" x14ac:dyDescent="0.25"/>
    <row r="1475" ht="31.5" customHeight="1" x14ac:dyDescent="0.25"/>
    <row r="1476" ht="31.5" customHeight="1" x14ac:dyDescent="0.25"/>
    <row r="1477" ht="31.5" customHeight="1" x14ac:dyDescent="0.25"/>
    <row r="1478" ht="31.5" customHeight="1" x14ac:dyDescent="0.25"/>
    <row r="1479" ht="31.5" customHeight="1" x14ac:dyDescent="0.25"/>
    <row r="1480" ht="31.5" customHeight="1" x14ac:dyDescent="0.25"/>
    <row r="1481" ht="31.5" customHeight="1" x14ac:dyDescent="0.25"/>
    <row r="1482" ht="31.5" customHeight="1" x14ac:dyDescent="0.25"/>
    <row r="1483" ht="31.5" customHeight="1" x14ac:dyDescent="0.25"/>
    <row r="1484" ht="31.5" customHeight="1" x14ac:dyDescent="0.25"/>
    <row r="1485" ht="31.5" customHeight="1" x14ac:dyDescent="0.25"/>
    <row r="1486" ht="31.5" customHeight="1" x14ac:dyDescent="0.25"/>
    <row r="1487" ht="31.5" customHeight="1" x14ac:dyDescent="0.25"/>
    <row r="1488" ht="31.5" customHeight="1" x14ac:dyDescent="0.25"/>
    <row r="1489" ht="31.5" customHeight="1" x14ac:dyDescent="0.25"/>
    <row r="1490" ht="31.5" customHeight="1" x14ac:dyDescent="0.25"/>
    <row r="1491" ht="31.5" customHeight="1" x14ac:dyDescent="0.25"/>
    <row r="1492" ht="31.5" customHeight="1" x14ac:dyDescent="0.25"/>
    <row r="1493" ht="31.5" customHeight="1" x14ac:dyDescent="0.25"/>
    <row r="1494" ht="31.5" customHeight="1" x14ac:dyDescent="0.25"/>
    <row r="1495" ht="31.5" customHeight="1" x14ac:dyDescent="0.25"/>
    <row r="1496" ht="31.5" customHeight="1" x14ac:dyDescent="0.25"/>
    <row r="1497" ht="31.5" customHeight="1" x14ac:dyDescent="0.25"/>
    <row r="1498" ht="31.5" customHeight="1" x14ac:dyDescent="0.25"/>
    <row r="1499" ht="31.5" customHeight="1" x14ac:dyDescent="0.25"/>
    <row r="1500" ht="31.5" customHeight="1" x14ac:dyDescent="0.25"/>
    <row r="1501" ht="31.5" customHeight="1" x14ac:dyDescent="0.25"/>
    <row r="1502" ht="31.5" customHeight="1" x14ac:dyDescent="0.25"/>
    <row r="1503" ht="31.5" customHeight="1" x14ac:dyDescent="0.25"/>
    <row r="1504" ht="31.5" customHeight="1" x14ac:dyDescent="0.25"/>
    <row r="1505" ht="31.5" customHeight="1" x14ac:dyDescent="0.25"/>
    <row r="1506" ht="31.5" customHeight="1" x14ac:dyDescent="0.25"/>
    <row r="1507" ht="31.5" customHeight="1" x14ac:dyDescent="0.25"/>
    <row r="1508" ht="31.5" customHeight="1" x14ac:dyDescent="0.25"/>
    <row r="1509" ht="31.5" customHeight="1" x14ac:dyDescent="0.25"/>
    <row r="1510" ht="31.5" customHeight="1" x14ac:dyDescent="0.25"/>
    <row r="1511" ht="31.5" customHeight="1" x14ac:dyDescent="0.25"/>
    <row r="1512" ht="31.5" customHeight="1" x14ac:dyDescent="0.25"/>
    <row r="1513" ht="31.5" customHeight="1" x14ac:dyDescent="0.25"/>
    <row r="1514" ht="31.5" customHeight="1" x14ac:dyDescent="0.25"/>
    <row r="1515" ht="31.5" customHeight="1" x14ac:dyDescent="0.25"/>
    <row r="1516" ht="31.5" customHeight="1" x14ac:dyDescent="0.25"/>
    <row r="1517" ht="31.5" customHeight="1" x14ac:dyDescent="0.25"/>
    <row r="1518" ht="31.5" customHeight="1" x14ac:dyDescent="0.25"/>
    <row r="1519" ht="31.5" customHeight="1" x14ac:dyDescent="0.25"/>
    <row r="1520" ht="31.5" customHeight="1" x14ac:dyDescent="0.25"/>
    <row r="1521" ht="31.5" customHeight="1" x14ac:dyDescent="0.25"/>
    <row r="1522" ht="31.5" customHeight="1" x14ac:dyDescent="0.25"/>
    <row r="1523" ht="31.5" customHeight="1" x14ac:dyDescent="0.25"/>
    <row r="1524" ht="31.5" customHeight="1" x14ac:dyDescent="0.25"/>
    <row r="1525" ht="31.5" customHeight="1" x14ac:dyDescent="0.25"/>
    <row r="1526" ht="31.5" customHeight="1" x14ac:dyDescent="0.25"/>
    <row r="1527" ht="31.5" customHeight="1" x14ac:dyDescent="0.25"/>
    <row r="1528" ht="31.5" customHeight="1" x14ac:dyDescent="0.25"/>
    <row r="1529" ht="31.5" customHeight="1" x14ac:dyDescent="0.25"/>
    <row r="1530" ht="31.5" customHeight="1" x14ac:dyDescent="0.25"/>
    <row r="1531" ht="31.5" customHeight="1" x14ac:dyDescent="0.25"/>
    <row r="1532" ht="31.5" customHeight="1" x14ac:dyDescent="0.25"/>
    <row r="1533" ht="31.5" customHeight="1" x14ac:dyDescent="0.25"/>
    <row r="1534" ht="31.5" customHeight="1" x14ac:dyDescent="0.25"/>
    <row r="1535" ht="31.5" customHeight="1" x14ac:dyDescent="0.25"/>
    <row r="1536" ht="31.5" customHeight="1" x14ac:dyDescent="0.25"/>
    <row r="1537" ht="31.5" customHeight="1" x14ac:dyDescent="0.25"/>
    <row r="1538" ht="31.5" customHeight="1" x14ac:dyDescent="0.25"/>
    <row r="1539" ht="31.5" customHeight="1" x14ac:dyDescent="0.25"/>
    <row r="1540" ht="31.5" customHeight="1" x14ac:dyDescent="0.25"/>
  </sheetData>
  <sheetProtection selectLockedCells="1" selectUnlockedCells="1"/>
  <mergeCells count="6">
    <mergeCell ref="L22:L23"/>
    <mergeCell ref="L24:L26"/>
    <mergeCell ref="E1:H1"/>
    <mergeCell ref="A1:B1"/>
    <mergeCell ref="A2:H3"/>
    <mergeCell ref="L4:T4"/>
  </mergeCells>
  <conditionalFormatting pivot="1" sqref="N7:O8">
    <cfRule type="cellIs" dxfId="103" priority="5" operator="greaterThan">
      <formula>$L$3</formula>
    </cfRule>
  </conditionalFormatting>
  <conditionalFormatting pivot="1" sqref="N7:O8">
    <cfRule type="cellIs" dxfId="102" priority="4" operator="lessThan">
      <formula>$L$3</formula>
    </cfRule>
  </conditionalFormatting>
  <conditionalFormatting sqref="L24:L26">
    <cfRule type="expression" dxfId="101" priority="1" stopIfTrue="1">
      <formula>$B$22&gt;=0.5</formula>
    </cfRule>
    <cfRule type="expression" dxfId="100" priority="2" stopIfTrue="1">
      <formula>AND($B$22&gt;=0.25,$B$22&lt;0.5)</formula>
    </cfRule>
    <cfRule type="expression" dxfId="99" priority="3" stopIfTrue="1">
      <formula>$B$22&lt;0.25</formula>
    </cfRule>
  </conditionalFormatting>
  <pageMargins left="0.19652777777777777" right="0.19652777777777777" top="0.39374999999999999" bottom="0.39374999999999999" header="0.51180555555555551" footer="0.51180555555555551"/>
  <pageSetup paperSize="9" scale="10" firstPageNumber="0" orientation="portrait" horizontalDpi="300" verticalDpi="300"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Bouton_importer_commande">
                <anchor moveWithCells="1" sizeWithCells="1">
                  <from>
                    <xdr:col>10</xdr:col>
                    <xdr:colOff>104775</xdr:colOff>
                    <xdr:row>0</xdr:row>
                    <xdr:rowOff>123825</xdr:rowOff>
                  </from>
                  <to>
                    <xdr:col>12</xdr:col>
                    <xdr:colOff>28575</xdr:colOff>
                    <xdr:row>1</xdr:row>
                    <xdr:rowOff>257175</xdr:rowOff>
                  </to>
                </anchor>
              </controlPr>
            </control>
          </mc:Choice>
        </mc:AlternateContent>
      </controls>
    </mc:Choice>
  </mc:AlternateContent>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promptTitle="MOIS">
          <x14:formula1>
            <xm:f>Importation!$L$26:$L$50</xm:f>
          </x14:formula1>
          <xm:sqref>E1:H1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946"/>
  <sheetViews>
    <sheetView topLeftCell="A10" zoomScale="70" zoomScaleNormal="70" workbookViewId="0">
      <selection activeCell="K14" sqref="K14"/>
    </sheetView>
  </sheetViews>
  <sheetFormatPr baseColWidth="10" defaultRowHeight="24.95" customHeight="1" x14ac:dyDescent="0.25"/>
  <cols>
    <col min="1" max="1" width="22.5703125" style="19" customWidth="1"/>
    <col min="2" max="2" width="81.140625" style="19" customWidth="1"/>
    <col min="3" max="3" width="39.42578125" style="19" customWidth="1"/>
    <col min="4" max="4" width="37.28515625" style="19" customWidth="1"/>
    <col min="5" max="5" width="40.85546875" style="20" customWidth="1"/>
    <col min="6" max="6" width="12.85546875" style="20" customWidth="1"/>
    <col min="7" max="7" width="25.85546875" style="19" customWidth="1"/>
    <col min="8" max="8" width="21.42578125" style="46" customWidth="1"/>
    <col min="9" max="9" width="21.140625" style="47" customWidth="1"/>
    <col min="10" max="10" width="11.42578125" style="21"/>
    <col min="11" max="11" width="23.85546875" style="21" customWidth="1"/>
    <col min="12" max="12" width="39.42578125" style="21" customWidth="1"/>
    <col min="13" max="13" width="19.140625" style="21" customWidth="1"/>
    <col min="14" max="14" width="10.7109375" style="21" customWidth="1"/>
    <col min="15" max="16" width="20.7109375" style="21" customWidth="1"/>
    <col min="17" max="17" width="25.7109375" style="21" customWidth="1"/>
    <col min="18" max="19" width="20.7109375" style="21" customWidth="1"/>
    <col min="20" max="20" width="25.7109375" style="21" customWidth="1"/>
    <col min="21" max="16384" width="11.42578125" style="21"/>
  </cols>
  <sheetData>
    <row r="1" spans="1:13" ht="15.75" x14ac:dyDescent="0.25">
      <c r="A1" s="19" t="s">
        <v>13</v>
      </c>
      <c r="B1" s="19" t="s">
        <v>17</v>
      </c>
      <c r="C1" s="19" t="s">
        <v>15</v>
      </c>
      <c r="D1" s="19" t="s">
        <v>20</v>
      </c>
      <c r="E1" s="20" t="s">
        <v>14</v>
      </c>
      <c r="F1" s="20" t="s">
        <v>16</v>
      </c>
      <c r="G1" s="19" t="s">
        <v>18</v>
      </c>
      <c r="H1" s="44" t="s">
        <v>19</v>
      </c>
      <c r="I1" s="45" t="s">
        <v>21</v>
      </c>
      <c r="K1" s="21" t="s">
        <v>122</v>
      </c>
      <c r="L1" s="21" t="s">
        <v>15</v>
      </c>
      <c r="M1" s="21" t="s">
        <v>123</v>
      </c>
    </row>
    <row r="2" spans="1:13" ht="15.75" x14ac:dyDescent="0.25">
      <c r="A2" s="19">
        <v>388</v>
      </c>
      <c r="B2" s="19" t="s">
        <v>230</v>
      </c>
      <c r="C2" s="19" t="s">
        <v>38</v>
      </c>
      <c r="D2" s="19" t="s">
        <v>231</v>
      </c>
      <c r="E2" s="20" t="s">
        <v>229</v>
      </c>
      <c r="F2" s="20">
        <v>3</v>
      </c>
      <c r="G2" s="22">
        <v>42914.250029664348</v>
      </c>
      <c r="H2" s="44">
        <v>49.72</v>
      </c>
      <c r="I2" s="45">
        <v>149.16</v>
      </c>
      <c r="K2" s="21" t="s">
        <v>124</v>
      </c>
      <c r="L2" s="21" t="s">
        <v>125</v>
      </c>
    </row>
    <row r="3" spans="1:13" ht="15.75" x14ac:dyDescent="0.25">
      <c r="A3" s="19">
        <v>389</v>
      </c>
      <c r="B3" s="19" t="s">
        <v>233</v>
      </c>
      <c r="C3" s="19" t="s">
        <v>38</v>
      </c>
      <c r="D3" s="19" t="s">
        <v>234</v>
      </c>
      <c r="E3" s="20" t="s">
        <v>232</v>
      </c>
      <c r="F3" s="20">
        <v>10</v>
      </c>
      <c r="G3" s="22">
        <v>42914.250029664348</v>
      </c>
      <c r="H3" s="44">
        <v>11.7</v>
      </c>
      <c r="I3" s="45">
        <v>117</v>
      </c>
      <c r="K3" s="21" t="s">
        <v>126</v>
      </c>
      <c r="L3" s="21" t="s">
        <v>22</v>
      </c>
      <c r="M3" s="21" t="s">
        <v>127</v>
      </c>
    </row>
    <row r="4" spans="1:13" ht="15.75" x14ac:dyDescent="0.25">
      <c r="A4" s="19">
        <v>387</v>
      </c>
      <c r="B4" s="19" t="s">
        <v>227</v>
      </c>
      <c r="C4" s="19" t="s">
        <v>38</v>
      </c>
      <c r="D4" s="19" t="s">
        <v>228</v>
      </c>
      <c r="E4" s="20" t="s">
        <v>226</v>
      </c>
      <c r="F4" s="20">
        <v>3</v>
      </c>
      <c r="G4" s="22">
        <v>42914.250029479168</v>
      </c>
      <c r="H4" s="44">
        <v>67.2</v>
      </c>
      <c r="I4" s="45">
        <v>201.6</v>
      </c>
      <c r="K4" s="21" t="s">
        <v>128</v>
      </c>
      <c r="L4" s="21" t="s">
        <v>33</v>
      </c>
      <c r="M4" s="21" t="s">
        <v>129</v>
      </c>
    </row>
    <row r="5" spans="1:13" ht="15.75" x14ac:dyDescent="0.25">
      <c r="A5" s="19">
        <v>386</v>
      </c>
      <c r="B5" s="19" t="s">
        <v>224</v>
      </c>
      <c r="C5" s="19" t="s">
        <v>38</v>
      </c>
      <c r="D5" s="19" t="s">
        <v>225</v>
      </c>
      <c r="E5" s="20" t="s">
        <v>223</v>
      </c>
      <c r="F5" s="20">
        <v>2</v>
      </c>
      <c r="G5" s="22">
        <v>42914.250029317132</v>
      </c>
      <c r="H5" s="44">
        <v>55.08</v>
      </c>
      <c r="I5" s="45">
        <v>110.16</v>
      </c>
      <c r="K5" s="21" t="s">
        <v>130</v>
      </c>
      <c r="L5" s="21" t="s">
        <v>39</v>
      </c>
      <c r="M5" s="21" t="s">
        <v>131</v>
      </c>
    </row>
    <row r="6" spans="1:13" ht="15.75" x14ac:dyDescent="0.25">
      <c r="A6" s="19">
        <v>385</v>
      </c>
      <c r="B6" s="19" t="s">
        <v>29</v>
      </c>
      <c r="C6" s="19" t="s">
        <v>33</v>
      </c>
      <c r="D6" s="19" t="s">
        <v>243</v>
      </c>
      <c r="E6" s="20" t="s">
        <v>242</v>
      </c>
      <c r="F6" s="20">
        <v>10</v>
      </c>
      <c r="G6" s="22">
        <v>42914.250028043978</v>
      </c>
      <c r="H6" s="44">
        <v>13.05</v>
      </c>
      <c r="I6" s="45">
        <v>130.5</v>
      </c>
      <c r="K6" s="21" t="s">
        <v>132</v>
      </c>
      <c r="L6" s="21" t="s">
        <v>32</v>
      </c>
      <c r="M6" s="21" t="s">
        <v>133</v>
      </c>
    </row>
    <row r="7" spans="1:13" ht="15.75" x14ac:dyDescent="0.25">
      <c r="A7" s="19">
        <v>384</v>
      </c>
      <c r="B7" s="19" t="s">
        <v>29</v>
      </c>
      <c r="C7" s="19" t="s">
        <v>22</v>
      </c>
      <c r="D7" s="19" t="s">
        <v>241</v>
      </c>
      <c r="E7" s="20" t="s">
        <v>240</v>
      </c>
      <c r="F7" s="20">
        <v>10</v>
      </c>
      <c r="G7" s="22">
        <v>42914.250026041664</v>
      </c>
      <c r="H7" s="44">
        <v>3.8879999999999999</v>
      </c>
      <c r="I7" s="45">
        <v>38.880000000000003</v>
      </c>
      <c r="K7" s="21" t="s">
        <v>134</v>
      </c>
      <c r="L7" s="21" t="s">
        <v>35</v>
      </c>
      <c r="M7" s="21" t="s">
        <v>135</v>
      </c>
    </row>
    <row r="8" spans="1:13" ht="15.75" x14ac:dyDescent="0.25">
      <c r="A8" s="19">
        <v>383</v>
      </c>
      <c r="B8" s="19" t="s">
        <v>238</v>
      </c>
      <c r="C8" s="19" t="s">
        <v>33</v>
      </c>
      <c r="D8" s="19" t="s">
        <v>239</v>
      </c>
      <c r="E8" s="20" t="s">
        <v>237</v>
      </c>
      <c r="F8" s="20">
        <v>10</v>
      </c>
      <c r="G8" s="22">
        <v>42913.250037384256</v>
      </c>
      <c r="H8" s="44">
        <v>13.34</v>
      </c>
      <c r="I8" s="45">
        <v>133.4</v>
      </c>
      <c r="K8" s="21" t="s">
        <v>136</v>
      </c>
      <c r="L8" s="21" t="s">
        <v>137</v>
      </c>
      <c r="M8" s="21" t="s">
        <v>138</v>
      </c>
    </row>
    <row r="9" spans="1:13" ht="15.75" x14ac:dyDescent="0.25">
      <c r="A9" s="19">
        <v>382</v>
      </c>
      <c r="B9" s="19" t="s">
        <v>27</v>
      </c>
      <c r="C9" s="19" t="s">
        <v>35</v>
      </c>
      <c r="D9" s="19" t="s">
        <v>236</v>
      </c>
      <c r="E9" s="20" t="s">
        <v>235</v>
      </c>
      <c r="F9" s="20">
        <v>10</v>
      </c>
      <c r="G9" s="22">
        <v>42912.250029282404</v>
      </c>
      <c r="H9" s="44">
        <v>5.2320000000000002</v>
      </c>
      <c r="I9" s="45">
        <v>52.32</v>
      </c>
      <c r="K9" s="21" t="s">
        <v>139</v>
      </c>
      <c r="L9" s="21" t="s">
        <v>38</v>
      </c>
      <c r="M9" s="21" t="s">
        <v>140</v>
      </c>
    </row>
    <row r="10" spans="1:13" ht="15.75" x14ac:dyDescent="0.25">
      <c r="A10" s="19">
        <v>381</v>
      </c>
      <c r="B10" s="19" t="s">
        <v>213</v>
      </c>
      <c r="C10" s="19" t="s">
        <v>38</v>
      </c>
      <c r="D10" s="19" t="s">
        <v>214</v>
      </c>
      <c r="E10" s="20" t="s">
        <v>212</v>
      </c>
      <c r="F10" s="20">
        <v>3</v>
      </c>
      <c r="G10" s="22">
        <v>42909.250029479168</v>
      </c>
      <c r="H10" s="44">
        <v>47.88</v>
      </c>
      <c r="I10" s="45">
        <v>143.63999999999999</v>
      </c>
      <c r="K10" s="21" t="s">
        <v>141</v>
      </c>
      <c r="L10" s="21" t="s">
        <v>44</v>
      </c>
      <c r="M10" s="21" t="s">
        <v>142</v>
      </c>
    </row>
    <row r="11" spans="1:13" ht="15.75" x14ac:dyDescent="0.25">
      <c r="A11" s="19">
        <v>380</v>
      </c>
      <c r="B11" s="19" t="s">
        <v>210</v>
      </c>
      <c r="C11" s="19" t="s">
        <v>33</v>
      </c>
      <c r="D11" s="19" t="s">
        <v>211</v>
      </c>
      <c r="E11" s="20" t="s">
        <v>209</v>
      </c>
      <c r="F11" s="20">
        <v>4</v>
      </c>
      <c r="G11" s="22">
        <v>42909.250027465278</v>
      </c>
      <c r="H11" s="44">
        <v>12.4</v>
      </c>
      <c r="I11" s="45">
        <v>49.6</v>
      </c>
      <c r="K11" s="21" t="s">
        <v>143</v>
      </c>
      <c r="L11" s="21" t="s">
        <v>144</v>
      </c>
    </row>
    <row r="12" spans="1:13" ht="15.75" x14ac:dyDescent="0.25">
      <c r="A12" s="19">
        <v>378</v>
      </c>
      <c r="B12" s="19" t="s">
        <v>192</v>
      </c>
      <c r="C12" s="19" t="s">
        <v>33</v>
      </c>
      <c r="D12" s="19" t="s">
        <v>219</v>
      </c>
      <c r="E12" s="20" t="s">
        <v>218</v>
      </c>
      <c r="F12" s="20">
        <v>10</v>
      </c>
      <c r="G12" s="22">
        <v>42909.250027314818</v>
      </c>
      <c r="H12" s="44">
        <v>6.84</v>
      </c>
      <c r="I12" s="45">
        <v>68.400000000000006</v>
      </c>
    </row>
    <row r="13" spans="1:13" ht="15.75" x14ac:dyDescent="0.25">
      <c r="A13" s="19">
        <v>379</v>
      </c>
      <c r="B13" s="19" t="s">
        <v>221</v>
      </c>
      <c r="C13" s="19" t="s">
        <v>33</v>
      </c>
      <c r="D13" s="19" t="s">
        <v>222</v>
      </c>
      <c r="E13" s="20" t="s">
        <v>220</v>
      </c>
      <c r="F13" s="20">
        <v>10</v>
      </c>
      <c r="G13" s="22">
        <v>42909.250027314818</v>
      </c>
      <c r="H13" s="44">
        <v>6.31</v>
      </c>
      <c r="I13" s="45">
        <v>63.1</v>
      </c>
    </row>
    <row r="14" spans="1:13" ht="15.75" x14ac:dyDescent="0.25">
      <c r="A14" s="19">
        <v>377</v>
      </c>
      <c r="B14" s="19" t="s">
        <v>216</v>
      </c>
      <c r="C14" s="19" t="s">
        <v>22</v>
      </c>
      <c r="D14" s="19" t="s">
        <v>217</v>
      </c>
      <c r="E14" s="20" t="s">
        <v>215</v>
      </c>
      <c r="F14" s="20">
        <v>10</v>
      </c>
      <c r="G14" s="22">
        <v>42909.250025312504</v>
      </c>
      <c r="H14" s="44">
        <v>7.14</v>
      </c>
      <c r="I14" s="45">
        <v>71.400000000000006</v>
      </c>
    </row>
    <row r="15" spans="1:13" ht="15.75" x14ac:dyDescent="0.25">
      <c r="A15" s="19">
        <v>376</v>
      </c>
      <c r="B15" s="19" t="s">
        <v>207</v>
      </c>
      <c r="C15" s="19" t="s">
        <v>35</v>
      </c>
      <c r="D15" s="19" t="s">
        <v>208</v>
      </c>
      <c r="E15" s="20" t="s">
        <v>206</v>
      </c>
      <c r="F15" s="20">
        <v>20</v>
      </c>
      <c r="G15" s="22">
        <v>42908.250033993056</v>
      </c>
      <c r="H15" s="44">
        <v>11.865</v>
      </c>
      <c r="I15" s="45">
        <v>237.3</v>
      </c>
    </row>
    <row r="16" spans="1:13" ht="15.75" x14ac:dyDescent="0.25">
      <c r="A16" s="19">
        <v>375</v>
      </c>
      <c r="B16" s="19" t="s">
        <v>204</v>
      </c>
      <c r="C16" s="19" t="s">
        <v>33</v>
      </c>
      <c r="D16" s="19" t="s">
        <v>205</v>
      </c>
      <c r="E16" s="20" t="s">
        <v>203</v>
      </c>
      <c r="F16" s="20">
        <v>4</v>
      </c>
      <c r="G16" s="22">
        <v>42908.250031481482</v>
      </c>
      <c r="H16" s="44">
        <v>12.4</v>
      </c>
      <c r="I16" s="45">
        <v>49.6</v>
      </c>
    </row>
    <row r="17" spans="1:13" ht="15.75" x14ac:dyDescent="0.25">
      <c r="A17" s="19">
        <v>374</v>
      </c>
      <c r="B17" s="19" t="s">
        <v>201</v>
      </c>
      <c r="C17" s="19" t="s">
        <v>22</v>
      </c>
      <c r="D17" s="19" t="s">
        <v>202</v>
      </c>
      <c r="E17" s="20" t="s">
        <v>200</v>
      </c>
      <c r="F17" s="20">
        <v>20</v>
      </c>
      <c r="G17" s="22">
        <v>42908.250028935188</v>
      </c>
      <c r="H17" s="44">
        <v>7.02</v>
      </c>
      <c r="I17" s="45">
        <v>140.4</v>
      </c>
    </row>
    <row r="18" spans="1:13" ht="15.75" x14ac:dyDescent="0.25">
      <c r="A18" s="19">
        <v>373</v>
      </c>
      <c r="B18" s="19" t="s">
        <v>198</v>
      </c>
      <c r="C18" s="19" t="s">
        <v>32</v>
      </c>
      <c r="D18" s="19" t="s">
        <v>199</v>
      </c>
      <c r="E18" s="20" t="s">
        <v>197</v>
      </c>
      <c r="F18" s="20">
        <v>6</v>
      </c>
      <c r="G18" s="22">
        <v>42907.250032488424</v>
      </c>
      <c r="H18" s="44">
        <v>32.997</v>
      </c>
      <c r="I18" s="45">
        <v>197.98</v>
      </c>
    </row>
    <row r="19" spans="1:13" ht="15.75" x14ac:dyDescent="0.25">
      <c r="A19" s="19">
        <v>372</v>
      </c>
      <c r="B19" s="19" t="s">
        <v>195</v>
      </c>
      <c r="C19" s="19" t="s">
        <v>33</v>
      </c>
      <c r="D19" s="19" t="s">
        <v>196</v>
      </c>
      <c r="E19" s="20" t="s">
        <v>194</v>
      </c>
      <c r="F19" s="20">
        <v>10</v>
      </c>
      <c r="G19" s="22">
        <v>42907.250030324074</v>
      </c>
      <c r="H19" s="44">
        <v>7.14</v>
      </c>
      <c r="I19" s="45">
        <v>71.400000000000006</v>
      </c>
    </row>
    <row r="20" spans="1:13" ht="15.75" x14ac:dyDescent="0.25">
      <c r="A20" s="19">
        <v>371</v>
      </c>
      <c r="B20" s="19" t="s">
        <v>192</v>
      </c>
      <c r="C20" s="19" t="s">
        <v>33</v>
      </c>
      <c r="D20" s="19" t="s">
        <v>193</v>
      </c>
      <c r="E20" s="20" t="s">
        <v>191</v>
      </c>
      <c r="F20" s="20">
        <v>10</v>
      </c>
      <c r="G20" s="22">
        <v>42907.250030127318</v>
      </c>
      <c r="H20" s="44">
        <v>6.73</v>
      </c>
      <c r="I20" s="45">
        <v>67.3</v>
      </c>
    </row>
    <row r="21" spans="1:13" ht="15.75" x14ac:dyDescent="0.25">
      <c r="A21" s="19">
        <v>370</v>
      </c>
      <c r="B21" s="19" t="s">
        <v>189</v>
      </c>
      <c r="C21" s="19" t="s">
        <v>33</v>
      </c>
      <c r="D21" s="19" t="s">
        <v>190</v>
      </c>
      <c r="E21" s="20" t="s">
        <v>188</v>
      </c>
      <c r="F21" s="20">
        <v>20</v>
      </c>
      <c r="G21" s="22">
        <v>42907.25002994213</v>
      </c>
      <c r="H21" s="44">
        <v>13.053000000000001</v>
      </c>
      <c r="I21" s="45">
        <v>261.06</v>
      </c>
    </row>
    <row r="22" spans="1:13" ht="15.75" x14ac:dyDescent="0.25">
      <c r="A22" s="19">
        <v>369</v>
      </c>
      <c r="B22" s="19" t="s">
        <v>29</v>
      </c>
      <c r="C22" s="19" t="s">
        <v>22</v>
      </c>
      <c r="D22" s="19" t="s">
        <v>187</v>
      </c>
      <c r="E22" s="20" t="s">
        <v>186</v>
      </c>
      <c r="F22" s="20">
        <v>20</v>
      </c>
      <c r="G22" s="22">
        <v>42907.250027430557</v>
      </c>
      <c r="H22" s="44">
        <v>5.16</v>
      </c>
      <c r="I22" s="45">
        <v>103.2</v>
      </c>
    </row>
    <row r="23" spans="1:13" ht="15.75" x14ac:dyDescent="0.25">
      <c r="A23" s="19">
        <v>368</v>
      </c>
      <c r="B23" s="19" t="s">
        <v>182</v>
      </c>
      <c r="C23" s="19" t="s">
        <v>39</v>
      </c>
      <c r="D23" s="19" t="s">
        <v>183</v>
      </c>
      <c r="E23" s="20" t="s">
        <v>181</v>
      </c>
      <c r="F23" s="20">
        <v>10</v>
      </c>
      <c r="G23" s="22">
        <v>42906.250036608799</v>
      </c>
      <c r="H23" s="44">
        <v>11.25</v>
      </c>
      <c r="I23" s="45">
        <v>112.5</v>
      </c>
    </row>
    <row r="24" spans="1:13" ht="15.75" x14ac:dyDescent="0.25">
      <c r="A24" s="19">
        <v>367</v>
      </c>
      <c r="B24" s="19" t="s">
        <v>29</v>
      </c>
      <c r="C24" s="19" t="s">
        <v>22</v>
      </c>
      <c r="D24" s="19" t="s">
        <v>185</v>
      </c>
      <c r="E24" s="20" t="s">
        <v>184</v>
      </c>
      <c r="F24" s="20">
        <v>10</v>
      </c>
      <c r="G24" s="22">
        <v>42906.25002939815</v>
      </c>
      <c r="H24" s="44">
        <v>3.89</v>
      </c>
      <c r="I24" s="45">
        <v>38.9</v>
      </c>
    </row>
    <row r="25" spans="1:13" ht="15.75" x14ac:dyDescent="0.25">
      <c r="A25" s="19">
        <v>366</v>
      </c>
      <c r="B25" s="19" t="s">
        <v>172</v>
      </c>
      <c r="C25" s="19" t="s">
        <v>38</v>
      </c>
      <c r="D25" s="19" t="s">
        <v>173</v>
      </c>
      <c r="E25" s="20" t="s">
        <v>171</v>
      </c>
      <c r="F25" s="20">
        <v>3</v>
      </c>
      <c r="G25" s="22">
        <v>42905.25004953704</v>
      </c>
      <c r="H25" s="44">
        <v>38.17</v>
      </c>
      <c r="I25" s="45">
        <v>114.51</v>
      </c>
      <c r="L25" s="21" t="s">
        <v>147</v>
      </c>
      <c r="M25" s="21" t="s">
        <v>148</v>
      </c>
    </row>
    <row r="26" spans="1:13" ht="15.75" x14ac:dyDescent="0.25">
      <c r="A26" s="19">
        <v>365</v>
      </c>
      <c r="B26" s="19" t="s">
        <v>169</v>
      </c>
      <c r="C26" s="19" t="s">
        <v>35</v>
      </c>
      <c r="D26" s="19" t="s">
        <v>170</v>
      </c>
      <c r="E26" s="20" t="s">
        <v>168</v>
      </c>
      <c r="F26" s="20">
        <v>30</v>
      </c>
      <c r="G26" s="22">
        <v>42905.250045914348</v>
      </c>
      <c r="H26" s="44">
        <v>11.255000000000001</v>
      </c>
      <c r="I26" s="45">
        <v>337.65</v>
      </c>
      <c r="L26" s="24">
        <v>42736</v>
      </c>
      <c r="M26" s="25"/>
    </row>
    <row r="27" spans="1:13" ht="15.75" x14ac:dyDescent="0.25">
      <c r="A27" s="19">
        <v>364</v>
      </c>
      <c r="B27" s="19" t="s">
        <v>166</v>
      </c>
      <c r="C27" s="19" t="s">
        <v>32</v>
      </c>
      <c r="D27" s="19" t="s">
        <v>167</v>
      </c>
      <c r="E27" s="20" t="s">
        <v>165</v>
      </c>
      <c r="F27" s="20">
        <v>6</v>
      </c>
      <c r="G27" s="22">
        <v>42905.250043206019</v>
      </c>
      <c r="H27" s="44">
        <v>22.040500000000002</v>
      </c>
      <c r="I27" s="45">
        <v>132.24</v>
      </c>
      <c r="L27" s="24">
        <v>42794</v>
      </c>
      <c r="M27" s="25"/>
    </row>
    <row r="28" spans="1:13" ht="15.75" x14ac:dyDescent="0.25">
      <c r="A28" s="19">
        <v>363</v>
      </c>
      <c r="B28" s="19" t="s">
        <v>57</v>
      </c>
      <c r="C28" s="19" t="s">
        <v>33</v>
      </c>
      <c r="D28" s="19" t="s">
        <v>58</v>
      </c>
      <c r="E28" s="20" t="s">
        <v>56</v>
      </c>
      <c r="F28" s="20">
        <v>20</v>
      </c>
      <c r="G28" s="22">
        <v>42905.25003815972</v>
      </c>
      <c r="H28" s="44">
        <v>13.05</v>
      </c>
      <c r="I28" s="45">
        <v>261</v>
      </c>
      <c r="L28" s="24">
        <v>42825</v>
      </c>
      <c r="M28" s="25"/>
    </row>
    <row r="29" spans="1:13" ht="15.75" x14ac:dyDescent="0.25">
      <c r="A29" s="19">
        <v>362</v>
      </c>
      <c r="B29" s="19" t="s">
        <v>63</v>
      </c>
      <c r="C29" s="19" t="s">
        <v>33</v>
      </c>
      <c r="D29" s="19" t="s">
        <v>64</v>
      </c>
      <c r="E29" s="20" t="s">
        <v>62</v>
      </c>
      <c r="F29" s="20">
        <v>20</v>
      </c>
      <c r="G29" s="22">
        <v>42905.250037962964</v>
      </c>
      <c r="H29" s="44">
        <v>24.7</v>
      </c>
      <c r="I29" s="45">
        <v>494</v>
      </c>
      <c r="L29" s="24">
        <v>42855</v>
      </c>
      <c r="M29" s="25"/>
    </row>
    <row r="30" spans="1:13" ht="15.75" x14ac:dyDescent="0.25">
      <c r="A30" s="19">
        <v>361</v>
      </c>
      <c r="B30" s="19" t="s">
        <v>29</v>
      </c>
      <c r="C30" s="19" t="s">
        <v>22</v>
      </c>
      <c r="D30" s="19" t="s">
        <v>177</v>
      </c>
      <c r="E30" s="20" t="s">
        <v>176</v>
      </c>
      <c r="F30" s="20">
        <v>20</v>
      </c>
      <c r="G30" s="22">
        <v>42905.250031284719</v>
      </c>
      <c r="H30" s="44">
        <v>6.24</v>
      </c>
      <c r="I30" s="45">
        <v>124.8</v>
      </c>
      <c r="L30" s="24">
        <v>42886</v>
      </c>
      <c r="M30" s="25"/>
    </row>
    <row r="31" spans="1:13" ht="15.75" x14ac:dyDescent="0.25">
      <c r="A31" s="19">
        <v>360</v>
      </c>
      <c r="B31" s="19" t="s">
        <v>23</v>
      </c>
      <c r="C31" s="19" t="s">
        <v>22</v>
      </c>
      <c r="D31" s="19" t="s">
        <v>175</v>
      </c>
      <c r="E31" s="20" t="s">
        <v>174</v>
      </c>
      <c r="F31" s="20">
        <v>20</v>
      </c>
      <c r="G31" s="22">
        <v>42905.250030937503</v>
      </c>
      <c r="H31" s="44">
        <v>3.89</v>
      </c>
      <c r="I31" s="45">
        <v>77.8</v>
      </c>
      <c r="L31" s="24">
        <v>42916</v>
      </c>
      <c r="M31" s="25">
        <v>21</v>
      </c>
    </row>
    <row r="32" spans="1:13" ht="15.75" x14ac:dyDescent="0.25">
      <c r="A32" s="19">
        <v>345</v>
      </c>
      <c r="B32" s="19" t="s">
        <v>95</v>
      </c>
      <c r="C32" s="19" t="s">
        <v>32</v>
      </c>
      <c r="D32" s="19" t="s">
        <v>96</v>
      </c>
      <c r="E32" s="20" t="s">
        <v>94</v>
      </c>
      <c r="F32" s="20">
        <v>2</v>
      </c>
      <c r="G32" s="22">
        <v>42901.250041087966</v>
      </c>
      <c r="H32" s="44">
        <v>17.86</v>
      </c>
      <c r="I32" s="45">
        <v>35.72</v>
      </c>
      <c r="L32" s="24">
        <v>42947</v>
      </c>
      <c r="M32" s="25">
        <v>20</v>
      </c>
    </row>
    <row r="33" spans="1:13" ht="15.75" x14ac:dyDescent="0.25">
      <c r="A33" s="19">
        <v>342</v>
      </c>
      <c r="B33" s="19" t="s">
        <v>89</v>
      </c>
      <c r="C33" s="19" t="s">
        <v>33</v>
      </c>
      <c r="D33" s="19" t="s">
        <v>90</v>
      </c>
      <c r="E33" s="20" t="s">
        <v>88</v>
      </c>
      <c r="F33" s="20">
        <v>1</v>
      </c>
      <c r="G33" s="22">
        <v>42901.250034062497</v>
      </c>
      <c r="H33" s="44">
        <v>223.2</v>
      </c>
      <c r="I33" s="45">
        <v>223.2</v>
      </c>
      <c r="L33" s="24">
        <v>42978</v>
      </c>
      <c r="M33" s="25">
        <v>22</v>
      </c>
    </row>
    <row r="34" spans="1:13" ht="15.75" x14ac:dyDescent="0.25">
      <c r="A34" s="19">
        <v>343</v>
      </c>
      <c r="B34" s="19" t="s">
        <v>92</v>
      </c>
      <c r="C34" s="19" t="s">
        <v>33</v>
      </c>
      <c r="D34" s="19" t="s">
        <v>93</v>
      </c>
      <c r="E34" s="20" t="s">
        <v>91</v>
      </c>
      <c r="F34" s="20">
        <v>2</v>
      </c>
      <c r="G34" s="22">
        <v>42901.250034062497</v>
      </c>
      <c r="H34" s="44">
        <v>59.36</v>
      </c>
      <c r="I34" s="45">
        <v>118.72</v>
      </c>
      <c r="L34" s="24">
        <v>43008</v>
      </c>
      <c r="M34" s="25">
        <v>21</v>
      </c>
    </row>
    <row r="35" spans="1:13" ht="15.75" x14ac:dyDescent="0.25">
      <c r="A35" s="19">
        <v>341</v>
      </c>
      <c r="B35" s="19" t="s">
        <v>86</v>
      </c>
      <c r="C35" s="19" t="s">
        <v>33</v>
      </c>
      <c r="D35" s="19" t="s">
        <v>87</v>
      </c>
      <c r="E35" s="20" t="s">
        <v>85</v>
      </c>
      <c r="F35" s="20">
        <v>2</v>
      </c>
      <c r="G35" s="22">
        <v>42901.250033877317</v>
      </c>
      <c r="H35" s="44">
        <v>62.48</v>
      </c>
      <c r="I35" s="45">
        <v>124.96</v>
      </c>
      <c r="L35" s="24">
        <v>43039</v>
      </c>
      <c r="M35" s="25">
        <v>22</v>
      </c>
    </row>
    <row r="36" spans="1:13" ht="15.75" x14ac:dyDescent="0.25">
      <c r="A36" s="19">
        <v>340</v>
      </c>
      <c r="B36" s="19" t="s">
        <v>112</v>
      </c>
      <c r="C36" s="19" t="s">
        <v>33</v>
      </c>
      <c r="D36" s="19" t="s">
        <v>113</v>
      </c>
      <c r="E36" s="20" t="s">
        <v>111</v>
      </c>
      <c r="F36" s="20">
        <v>2</v>
      </c>
      <c r="G36" s="22">
        <v>42901.250033877317</v>
      </c>
      <c r="H36" s="44">
        <v>59.36</v>
      </c>
      <c r="I36" s="45">
        <v>118.72</v>
      </c>
      <c r="L36" s="24">
        <v>43069</v>
      </c>
      <c r="M36" s="25">
        <v>21</v>
      </c>
    </row>
    <row r="37" spans="1:13" ht="15.75" x14ac:dyDescent="0.25">
      <c r="A37" s="19">
        <v>338</v>
      </c>
      <c r="B37" s="19" t="s">
        <v>106</v>
      </c>
      <c r="C37" s="19" t="s">
        <v>33</v>
      </c>
      <c r="D37" s="19" t="s">
        <v>107</v>
      </c>
      <c r="E37" s="20" t="s">
        <v>105</v>
      </c>
      <c r="F37" s="20">
        <v>1</v>
      </c>
      <c r="G37" s="22">
        <v>42901.250033680553</v>
      </c>
      <c r="H37" s="44">
        <v>108.8</v>
      </c>
      <c r="I37" s="45">
        <v>108.8</v>
      </c>
      <c r="L37" s="24">
        <v>43100</v>
      </c>
      <c r="M37" s="25">
        <v>20</v>
      </c>
    </row>
    <row r="38" spans="1:13" ht="15.75" x14ac:dyDescent="0.25">
      <c r="A38" s="19">
        <v>339</v>
      </c>
      <c r="B38" s="19" t="s">
        <v>109</v>
      </c>
      <c r="C38" s="19" t="s">
        <v>33</v>
      </c>
      <c r="D38" s="19" t="s">
        <v>110</v>
      </c>
      <c r="E38" s="20" t="s">
        <v>108</v>
      </c>
      <c r="F38" s="20">
        <v>2</v>
      </c>
      <c r="G38" s="22">
        <v>42901.250033680553</v>
      </c>
      <c r="H38" s="44">
        <v>62.48</v>
      </c>
      <c r="I38" s="45">
        <v>124.96</v>
      </c>
      <c r="L38" s="24">
        <v>43131</v>
      </c>
      <c r="M38" s="25">
        <v>22</v>
      </c>
    </row>
    <row r="39" spans="1:13" ht="15.75" x14ac:dyDescent="0.25">
      <c r="A39" s="19">
        <v>337</v>
      </c>
      <c r="B39" s="19" t="s">
        <v>103</v>
      </c>
      <c r="C39" s="19" t="s">
        <v>33</v>
      </c>
      <c r="D39" s="19" t="s">
        <v>104</v>
      </c>
      <c r="E39" s="20" t="s">
        <v>102</v>
      </c>
      <c r="F39" s="20">
        <v>1</v>
      </c>
      <c r="G39" s="22">
        <v>42901.250033530094</v>
      </c>
      <c r="H39" s="44">
        <v>123.25</v>
      </c>
      <c r="I39" s="45">
        <v>123.25</v>
      </c>
      <c r="L39" s="24">
        <v>42794</v>
      </c>
      <c r="M39" s="25"/>
    </row>
    <row r="40" spans="1:13" ht="15.75" x14ac:dyDescent="0.25">
      <c r="A40" s="19">
        <v>336</v>
      </c>
      <c r="B40" s="19" t="s">
        <v>29</v>
      </c>
      <c r="C40" s="19" t="s">
        <v>33</v>
      </c>
      <c r="D40" s="19" t="s">
        <v>101</v>
      </c>
      <c r="E40" s="20" t="s">
        <v>100</v>
      </c>
      <c r="F40" s="20">
        <v>20</v>
      </c>
      <c r="G40" s="22">
        <v>42901.25003333333</v>
      </c>
      <c r="H40" s="44">
        <v>7.02</v>
      </c>
      <c r="I40" s="45">
        <v>140.4</v>
      </c>
      <c r="L40" s="24" t="s">
        <v>149</v>
      </c>
      <c r="M40" s="25">
        <v>20</v>
      </c>
    </row>
    <row r="41" spans="1:13" ht="15.75" x14ac:dyDescent="0.25">
      <c r="A41" s="19">
        <v>335</v>
      </c>
      <c r="B41" s="19" t="s">
        <v>98</v>
      </c>
      <c r="C41" s="19" t="s">
        <v>22</v>
      </c>
      <c r="D41" s="19" t="s">
        <v>99</v>
      </c>
      <c r="E41" s="20" t="s">
        <v>97</v>
      </c>
      <c r="F41" s="20">
        <v>1</v>
      </c>
      <c r="G41" s="22">
        <v>42901.250029016206</v>
      </c>
      <c r="H41" s="44">
        <v>55.93</v>
      </c>
      <c r="I41" s="45">
        <v>55.93</v>
      </c>
      <c r="L41" s="24">
        <v>43190</v>
      </c>
      <c r="M41" s="25">
        <v>22</v>
      </c>
    </row>
    <row r="42" spans="1:13" ht="15.75" x14ac:dyDescent="0.25">
      <c r="A42" s="19">
        <v>334</v>
      </c>
      <c r="B42" s="19" t="s">
        <v>117</v>
      </c>
      <c r="C42" s="19" t="s">
        <v>22</v>
      </c>
      <c r="D42" s="19" t="s">
        <v>118</v>
      </c>
      <c r="E42" s="20" t="s">
        <v>116</v>
      </c>
      <c r="F42" s="20">
        <v>1</v>
      </c>
      <c r="G42" s="22">
        <v>42901.250028819442</v>
      </c>
      <c r="H42" s="44">
        <v>55.93</v>
      </c>
      <c r="I42" s="45">
        <v>55.93</v>
      </c>
      <c r="L42" s="24">
        <v>43220</v>
      </c>
      <c r="M42" s="25">
        <v>20</v>
      </c>
    </row>
    <row r="43" spans="1:13" ht="15.75" x14ac:dyDescent="0.25">
      <c r="A43" s="19">
        <v>333</v>
      </c>
      <c r="B43" s="19" t="s">
        <v>29</v>
      </c>
      <c r="C43" s="19" t="s">
        <v>22</v>
      </c>
      <c r="D43" s="19" t="s">
        <v>115</v>
      </c>
      <c r="E43" s="20" t="s">
        <v>114</v>
      </c>
      <c r="F43" s="20">
        <v>20</v>
      </c>
      <c r="G43" s="22">
        <v>42901.250028622686</v>
      </c>
      <c r="H43" s="44">
        <v>6.7</v>
      </c>
      <c r="I43" s="45">
        <v>134</v>
      </c>
      <c r="L43" s="24">
        <v>43251</v>
      </c>
      <c r="M43" s="25">
        <v>19</v>
      </c>
    </row>
    <row r="44" spans="1:13" ht="15.75" x14ac:dyDescent="0.25">
      <c r="A44" s="19">
        <v>331</v>
      </c>
      <c r="B44" s="19" t="s">
        <v>41</v>
      </c>
      <c r="C44" s="19" t="s">
        <v>35</v>
      </c>
      <c r="D44" s="19" t="s">
        <v>42</v>
      </c>
      <c r="E44" s="20" t="s">
        <v>40</v>
      </c>
      <c r="F44" s="20">
        <v>10</v>
      </c>
      <c r="G44" s="22">
        <v>42900.250034988429</v>
      </c>
      <c r="H44" s="44">
        <v>16.256</v>
      </c>
      <c r="I44" s="45">
        <v>162.56</v>
      </c>
      <c r="L44" s="24">
        <v>43281</v>
      </c>
      <c r="M44" s="25">
        <v>21</v>
      </c>
    </row>
    <row r="45" spans="1:13" ht="15.75" x14ac:dyDescent="0.25">
      <c r="A45" s="19">
        <v>330</v>
      </c>
      <c r="B45" s="19" t="s">
        <v>54</v>
      </c>
      <c r="C45" s="19" t="s">
        <v>35</v>
      </c>
      <c r="D45" s="19" t="s">
        <v>55</v>
      </c>
      <c r="E45" s="20" t="s">
        <v>53</v>
      </c>
      <c r="F45" s="20">
        <v>10</v>
      </c>
      <c r="G45" s="22">
        <v>42900.250034803241</v>
      </c>
      <c r="H45" s="44">
        <v>15.712</v>
      </c>
      <c r="I45" s="45">
        <v>157.12</v>
      </c>
      <c r="L45" s="24">
        <v>43312</v>
      </c>
      <c r="M45" s="25">
        <v>22</v>
      </c>
    </row>
    <row r="46" spans="1:13" ht="15.75" x14ac:dyDescent="0.25">
      <c r="A46" s="19">
        <v>329</v>
      </c>
      <c r="B46" s="19" t="s">
        <v>36</v>
      </c>
      <c r="C46" s="19" t="s">
        <v>35</v>
      </c>
      <c r="D46" s="19" t="s">
        <v>37</v>
      </c>
      <c r="E46" s="20" t="s">
        <v>34</v>
      </c>
      <c r="F46" s="20">
        <v>10</v>
      </c>
      <c r="G46" s="22">
        <v>42900.250034259261</v>
      </c>
      <c r="H46" s="44">
        <v>15.71</v>
      </c>
      <c r="I46" s="45">
        <v>157.1</v>
      </c>
      <c r="L46" s="24">
        <v>43343</v>
      </c>
      <c r="M46" s="25">
        <v>22</v>
      </c>
    </row>
    <row r="47" spans="1:13" ht="15.75" x14ac:dyDescent="0.25">
      <c r="A47" s="19">
        <v>328</v>
      </c>
      <c r="B47" s="19" t="s">
        <v>74</v>
      </c>
      <c r="C47" s="19" t="s">
        <v>32</v>
      </c>
      <c r="D47" s="19" t="s">
        <v>75</v>
      </c>
      <c r="E47" s="20" t="s">
        <v>73</v>
      </c>
      <c r="F47" s="20">
        <v>6</v>
      </c>
      <c r="G47" s="22">
        <v>42900.250033368058</v>
      </c>
      <c r="H47" s="44">
        <v>24.862500000000001</v>
      </c>
      <c r="I47" s="45">
        <v>149.18</v>
      </c>
      <c r="L47" s="24">
        <v>43373</v>
      </c>
      <c r="M47" s="25">
        <v>20</v>
      </c>
    </row>
    <row r="48" spans="1:13" ht="15.75" x14ac:dyDescent="0.25">
      <c r="A48" s="19">
        <v>326</v>
      </c>
      <c r="B48" s="19" t="s">
        <v>60</v>
      </c>
      <c r="C48" s="19" t="s">
        <v>39</v>
      </c>
      <c r="D48" s="19" t="s">
        <v>61</v>
      </c>
      <c r="E48" s="20" t="s">
        <v>59</v>
      </c>
      <c r="F48" s="20">
        <v>10</v>
      </c>
      <c r="G48" s="22">
        <v>42900.250032638891</v>
      </c>
      <c r="H48" s="44">
        <v>12.675000000000001</v>
      </c>
      <c r="I48" s="45">
        <v>126.75</v>
      </c>
      <c r="L48" s="24">
        <v>43404</v>
      </c>
      <c r="M48" s="25">
        <v>23</v>
      </c>
    </row>
    <row r="49" spans="1:13" ht="15.75" x14ac:dyDescent="0.25">
      <c r="A49" s="19">
        <v>327</v>
      </c>
      <c r="B49" s="19" t="s">
        <v>71</v>
      </c>
      <c r="C49" s="19" t="s">
        <v>39</v>
      </c>
      <c r="D49" s="19" t="s">
        <v>72</v>
      </c>
      <c r="E49" s="20" t="s">
        <v>70</v>
      </c>
      <c r="F49" s="20">
        <v>10</v>
      </c>
      <c r="G49" s="22">
        <v>42900.250032638891</v>
      </c>
      <c r="H49" s="44">
        <v>12.68</v>
      </c>
      <c r="I49" s="45">
        <v>126.8</v>
      </c>
      <c r="L49" s="24">
        <v>43434</v>
      </c>
      <c r="M49" s="25">
        <v>21</v>
      </c>
    </row>
    <row r="50" spans="1:13" ht="15.75" x14ac:dyDescent="0.25">
      <c r="A50" s="19">
        <v>317</v>
      </c>
      <c r="B50" s="19" t="s">
        <v>50</v>
      </c>
      <c r="C50" s="19" t="s">
        <v>22</v>
      </c>
      <c r="D50" s="19" t="s">
        <v>82</v>
      </c>
      <c r="E50" s="20" t="s">
        <v>81</v>
      </c>
      <c r="F50" s="20">
        <v>10</v>
      </c>
      <c r="G50" s="22">
        <v>42900.250027395836</v>
      </c>
      <c r="H50" s="44">
        <v>5.7539999999999996</v>
      </c>
      <c r="I50" s="45">
        <v>57.54</v>
      </c>
      <c r="L50" s="24">
        <v>43465</v>
      </c>
      <c r="M50" s="25">
        <v>20</v>
      </c>
    </row>
    <row r="51" spans="1:13" ht="15.75" x14ac:dyDescent="0.25">
      <c r="A51" s="19">
        <v>318</v>
      </c>
      <c r="B51" s="19" t="s">
        <v>27</v>
      </c>
      <c r="C51" s="19" t="s">
        <v>22</v>
      </c>
      <c r="D51" s="19" t="s">
        <v>31</v>
      </c>
      <c r="E51" s="20" t="s">
        <v>30</v>
      </c>
      <c r="F51" s="20">
        <v>10</v>
      </c>
      <c r="G51" s="22">
        <v>42900.250027395836</v>
      </c>
      <c r="H51" s="44">
        <v>6.36</v>
      </c>
      <c r="I51" s="45">
        <v>63.6</v>
      </c>
      <c r="L51" s="23"/>
    </row>
    <row r="52" spans="1:13" ht="15.75" x14ac:dyDescent="0.25">
      <c r="A52" s="19">
        <v>319</v>
      </c>
      <c r="B52" s="19" t="s">
        <v>77</v>
      </c>
      <c r="C52" s="19" t="s">
        <v>22</v>
      </c>
      <c r="D52" s="19" t="s">
        <v>78</v>
      </c>
      <c r="E52" s="20" t="s">
        <v>76</v>
      </c>
      <c r="F52" s="20">
        <v>10</v>
      </c>
      <c r="G52" s="22">
        <v>42900.250027395836</v>
      </c>
      <c r="H52" s="44">
        <v>9.1199999999999992</v>
      </c>
      <c r="I52" s="45">
        <v>91.2</v>
      </c>
      <c r="L52" s="23"/>
    </row>
    <row r="53" spans="1:13" ht="15.75" x14ac:dyDescent="0.25">
      <c r="A53" s="19">
        <v>315</v>
      </c>
      <c r="B53" s="19" t="s">
        <v>63</v>
      </c>
      <c r="C53" s="19" t="s">
        <v>22</v>
      </c>
      <c r="D53" s="19" t="s">
        <v>80</v>
      </c>
      <c r="E53" s="20" t="s">
        <v>79</v>
      </c>
      <c r="F53" s="20">
        <v>10</v>
      </c>
      <c r="G53" s="22">
        <v>42900.250027233793</v>
      </c>
      <c r="H53" s="44">
        <v>12.3</v>
      </c>
      <c r="I53" s="45">
        <v>123</v>
      </c>
      <c r="L53" s="23"/>
    </row>
    <row r="54" spans="1:13" ht="15.75" x14ac:dyDescent="0.25">
      <c r="A54" s="19">
        <v>316</v>
      </c>
      <c r="B54" s="19" t="s">
        <v>27</v>
      </c>
      <c r="C54" s="19" t="s">
        <v>22</v>
      </c>
      <c r="D54" s="19" t="s">
        <v>28</v>
      </c>
      <c r="E54" s="20" t="s">
        <v>26</v>
      </c>
      <c r="F54" s="20">
        <v>20</v>
      </c>
      <c r="G54" s="22">
        <v>42900.250027233793</v>
      </c>
      <c r="H54" s="44">
        <v>10.92</v>
      </c>
      <c r="I54" s="45">
        <v>218.4</v>
      </c>
      <c r="L54" s="23"/>
    </row>
    <row r="55" spans="1:13" ht="15.75" x14ac:dyDescent="0.25">
      <c r="A55" s="19">
        <v>314</v>
      </c>
      <c r="B55" s="19" t="s">
        <v>23</v>
      </c>
      <c r="C55" s="19" t="s">
        <v>22</v>
      </c>
      <c r="D55" s="19" t="s">
        <v>52</v>
      </c>
      <c r="E55" s="20" t="s">
        <v>51</v>
      </c>
      <c r="F55" s="20">
        <v>20</v>
      </c>
      <c r="G55" s="22">
        <v>42900.250027048613</v>
      </c>
      <c r="H55" s="44">
        <v>3.49</v>
      </c>
      <c r="I55" s="45">
        <v>69.8</v>
      </c>
    </row>
    <row r="56" spans="1:13" ht="15.75" x14ac:dyDescent="0.25">
      <c r="A56" s="19">
        <v>313</v>
      </c>
      <c r="B56" s="19" t="s">
        <v>23</v>
      </c>
      <c r="C56" s="19" t="s">
        <v>22</v>
      </c>
      <c r="D56" s="19" t="s">
        <v>25</v>
      </c>
      <c r="E56" s="20" t="s">
        <v>24</v>
      </c>
      <c r="F56" s="20">
        <v>20</v>
      </c>
      <c r="G56" s="22">
        <v>42900.250026851849</v>
      </c>
      <c r="H56" s="44">
        <v>4.4820000000000002</v>
      </c>
      <c r="I56" s="45">
        <v>89.64</v>
      </c>
    </row>
    <row r="57" spans="1:13" ht="15.75" x14ac:dyDescent="0.25">
      <c r="A57" s="19">
        <v>332</v>
      </c>
      <c r="B57" s="19" t="s">
        <v>68</v>
      </c>
      <c r="C57" s="19" t="s">
        <v>38</v>
      </c>
      <c r="D57" s="19" t="s">
        <v>69</v>
      </c>
      <c r="E57" s="20" t="s">
        <v>67</v>
      </c>
      <c r="F57" s="20">
        <v>3</v>
      </c>
      <c r="G57" s="22">
        <v>42900</v>
      </c>
      <c r="H57" s="44">
        <v>55.08</v>
      </c>
      <c r="I57" s="45">
        <v>165.24</v>
      </c>
    </row>
    <row r="58" spans="1:13" ht="15.75" x14ac:dyDescent="0.25">
      <c r="A58" s="19">
        <v>284</v>
      </c>
      <c r="B58" s="19" t="s">
        <v>48</v>
      </c>
      <c r="C58" s="19" t="s">
        <v>22</v>
      </c>
      <c r="D58" s="19" t="s">
        <v>49</v>
      </c>
      <c r="E58" s="20" t="s">
        <v>47</v>
      </c>
      <c r="F58" s="20">
        <v>10</v>
      </c>
      <c r="G58" s="22">
        <v>42887.250030787036</v>
      </c>
      <c r="H58" s="44">
        <v>12.085000000000001</v>
      </c>
      <c r="I58" s="45">
        <v>120.85</v>
      </c>
    </row>
    <row r="59" spans="1:13" ht="15.75" hidden="1" x14ac:dyDescent="0.25">
      <c r="A59" s="19">
        <v>283</v>
      </c>
      <c r="B59" s="19" t="s">
        <v>45</v>
      </c>
      <c r="C59" s="19" t="s">
        <v>44</v>
      </c>
      <c r="D59" s="19" t="s">
        <v>46</v>
      </c>
      <c r="E59" s="20" t="s">
        <v>43</v>
      </c>
      <c r="F59" s="20">
        <v>5</v>
      </c>
      <c r="G59" s="22">
        <v>42885.250056331017</v>
      </c>
      <c r="H59" s="44">
        <v>13.15</v>
      </c>
      <c r="I59" s="45">
        <v>65.75</v>
      </c>
    </row>
    <row r="60" spans="1:13" ht="15.75" x14ac:dyDescent="0.25"/>
    <row r="61" spans="1:13" ht="15.75" x14ac:dyDescent="0.25"/>
    <row r="62" spans="1:13" ht="15.75" x14ac:dyDescent="0.25"/>
    <row r="63" spans="1:13" ht="15.75" x14ac:dyDescent="0.25"/>
    <row r="64" spans="1:13" ht="15.75" x14ac:dyDescent="0.25"/>
    <row r="65" ht="15.75" x14ac:dyDescent="0.25"/>
    <row r="66" ht="15.75" x14ac:dyDescent="0.25"/>
    <row r="67" ht="15.75" x14ac:dyDescent="0.25"/>
    <row r="68" ht="15.75" x14ac:dyDescent="0.25"/>
    <row r="69" ht="15.75" x14ac:dyDescent="0.25"/>
    <row r="70" ht="15.75" x14ac:dyDescent="0.25"/>
    <row r="71" ht="15.75" x14ac:dyDescent="0.25"/>
    <row r="72" ht="15.75" x14ac:dyDescent="0.25"/>
    <row r="73" ht="15.75" x14ac:dyDescent="0.25"/>
    <row r="74" ht="15.75" x14ac:dyDescent="0.25"/>
    <row r="75" ht="15.75" x14ac:dyDescent="0.25"/>
    <row r="76" ht="15.75" x14ac:dyDescent="0.25"/>
    <row r="77" ht="15.75" x14ac:dyDescent="0.25"/>
    <row r="78" ht="15.75" x14ac:dyDescent="0.25"/>
    <row r="79" ht="15.75" x14ac:dyDescent="0.25"/>
    <row r="80" ht="15.75" x14ac:dyDescent="0.25"/>
    <row r="81" ht="15.75" x14ac:dyDescent="0.25"/>
    <row r="82" ht="15.75" x14ac:dyDescent="0.25"/>
    <row r="83" ht="15.75" x14ac:dyDescent="0.25"/>
    <row r="84" ht="15.75" x14ac:dyDescent="0.25"/>
    <row r="85" ht="15.75" x14ac:dyDescent="0.25"/>
    <row r="86" ht="15.75" x14ac:dyDescent="0.25"/>
    <row r="87" ht="15.75" x14ac:dyDescent="0.25"/>
    <row r="88" ht="15.75" x14ac:dyDescent="0.25"/>
    <row r="89" ht="15.75" x14ac:dyDescent="0.25"/>
    <row r="90" ht="15.75" x14ac:dyDescent="0.25"/>
    <row r="91" ht="15.75" x14ac:dyDescent="0.25"/>
    <row r="92" ht="15.75" x14ac:dyDescent="0.25"/>
    <row r="93" ht="15.75" x14ac:dyDescent="0.25"/>
    <row r="94" ht="15.75" x14ac:dyDescent="0.25"/>
    <row r="95" ht="15.75" x14ac:dyDescent="0.25"/>
    <row r="96" ht="15.75" x14ac:dyDescent="0.25"/>
    <row r="97" ht="15.75" x14ac:dyDescent="0.25"/>
    <row r="98" ht="15.75" x14ac:dyDescent="0.25"/>
    <row r="99" ht="15.75" x14ac:dyDescent="0.25"/>
    <row r="100" ht="15.75" x14ac:dyDescent="0.25"/>
    <row r="101" ht="15.75" x14ac:dyDescent="0.25"/>
    <row r="102" ht="15.75" x14ac:dyDescent="0.25"/>
    <row r="103" ht="15.75" x14ac:dyDescent="0.25"/>
    <row r="104" ht="15.75" x14ac:dyDescent="0.25"/>
    <row r="105" ht="15.75" x14ac:dyDescent="0.25"/>
    <row r="106" ht="15.75" x14ac:dyDescent="0.25"/>
    <row r="107" ht="15.75" x14ac:dyDescent="0.25"/>
    <row r="108" ht="15.75" x14ac:dyDescent="0.25"/>
    <row r="109" ht="15.75" x14ac:dyDescent="0.25"/>
    <row r="110" ht="15.75" x14ac:dyDescent="0.25"/>
    <row r="111" ht="15.75" x14ac:dyDescent="0.25"/>
    <row r="112" ht="15.75" x14ac:dyDescent="0.25"/>
    <row r="113" ht="15.75" x14ac:dyDescent="0.25"/>
    <row r="114" ht="15.75" x14ac:dyDescent="0.25"/>
    <row r="115" ht="15.75" x14ac:dyDescent="0.25"/>
    <row r="116" ht="15.75" x14ac:dyDescent="0.25"/>
    <row r="117" ht="15.75" x14ac:dyDescent="0.25"/>
    <row r="118" ht="15.75" x14ac:dyDescent="0.25"/>
    <row r="119" ht="15.75" x14ac:dyDescent="0.25"/>
    <row r="120" ht="15.75" x14ac:dyDescent="0.25"/>
    <row r="121" ht="15.75" x14ac:dyDescent="0.25"/>
    <row r="122" ht="15.75" x14ac:dyDescent="0.25"/>
    <row r="123" ht="15.75" x14ac:dyDescent="0.25"/>
    <row r="124" ht="15.75" x14ac:dyDescent="0.25"/>
    <row r="125" ht="15.75" x14ac:dyDescent="0.25"/>
    <row r="126" ht="15.75" x14ac:dyDescent="0.25"/>
    <row r="127" ht="15.75" x14ac:dyDescent="0.25"/>
    <row r="128" ht="15.75" x14ac:dyDescent="0.25"/>
    <row r="129" ht="15.75" x14ac:dyDescent="0.25"/>
    <row r="130" ht="15.75" x14ac:dyDescent="0.25"/>
    <row r="131" ht="15.75" x14ac:dyDescent="0.25"/>
    <row r="132" ht="15.75" x14ac:dyDescent="0.25"/>
    <row r="133" ht="15.75" x14ac:dyDescent="0.25"/>
    <row r="134" ht="15.75" x14ac:dyDescent="0.25"/>
    <row r="135" ht="15.75" x14ac:dyDescent="0.25"/>
    <row r="136" ht="15.75" x14ac:dyDescent="0.25"/>
    <row r="137" ht="15.75" x14ac:dyDescent="0.25"/>
    <row r="138" ht="15.75" x14ac:dyDescent="0.25"/>
    <row r="139" ht="15.75" x14ac:dyDescent="0.25"/>
    <row r="140" ht="15.75" x14ac:dyDescent="0.25"/>
    <row r="141" ht="15.75" x14ac:dyDescent="0.25"/>
    <row r="142" ht="15.75" x14ac:dyDescent="0.25"/>
    <row r="143" ht="15.75" x14ac:dyDescent="0.25"/>
    <row r="144" ht="15.75" x14ac:dyDescent="0.25"/>
    <row r="145" ht="15.75" x14ac:dyDescent="0.25"/>
    <row r="146" ht="15.75" x14ac:dyDescent="0.25"/>
    <row r="147" ht="15.75" x14ac:dyDescent="0.25"/>
    <row r="148" ht="15.75" x14ac:dyDescent="0.25"/>
    <row r="149" ht="15.75" x14ac:dyDescent="0.25"/>
    <row r="150" ht="15.75" x14ac:dyDescent="0.25"/>
    <row r="151" ht="15.75" x14ac:dyDescent="0.25"/>
    <row r="152" ht="15.75" x14ac:dyDescent="0.25"/>
    <row r="153" ht="15.75" x14ac:dyDescent="0.25"/>
    <row r="154" ht="15.75" x14ac:dyDescent="0.25"/>
    <row r="155" ht="15.75" x14ac:dyDescent="0.25"/>
    <row r="156" ht="15.75" x14ac:dyDescent="0.25"/>
    <row r="157" ht="15.75" x14ac:dyDescent="0.25"/>
    <row r="158" ht="15.75" x14ac:dyDescent="0.25"/>
    <row r="159" ht="15.75" x14ac:dyDescent="0.25"/>
    <row r="160" ht="15.75" x14ac:dyDescent="0.25"/>
    <row r="161" ht="15.75" x14ac:dyDescent="0.25"/>
    <row r="162" ht="15.75" x14ac:dyDescent="0.25"/>
    <row r="163" ht="15.75" x14ac:dyDescent="0.25"/>
    <row r="164" ht="15.75" x14ac:dyDescent="0.25"/>
    <row r="165" ht="15.75" x14ac:dyDescent="0.25"/>
    <row r="166" ht="15.75" x14ac:dyDescent="0.25"/>
    <row r="167" ht="15.75" x14ac:dyDescent="0.25"/>
    <row r="168" ht="15.75" x14ac:dyDescent="0.25"/>
    <row r="169" ht="15.75" x14ac:dyDescent="0.25"/>
    <row r="170" ht="15.75" x14ac:dyDescent="0.25"/>
    <row r="171" ht="15.75" x14ac:dyDescent="0.25"/>
    <row r="172" ht="15.75" x14ac:dyDescent="0.25"/>
    <row r="173" ht="15.75" x14ac:dyDescent="0.25"/>
    <row r="174" ht="15.75" x14ac:dyDescent="0.25"/>
    <row r="175" ht="15.75" x14ac:dyDescent="0.25"/>
    <row r="176" ht="15.75" x14ac:dyDescent="0.25"/>
    <row r="177" ht="15.75" x14ac:dyDescent="0.25"/>
    <row r="178" ht="15.75" x14ac:dyDescent="0.25"/>
    <row r="179" ht="15.75" x14ac:dyDescent="0.25"/>
    <row r="180" ht="15.75" x14ac:dyDescent="0.25"/>
    <row r="181" ht="15.75" x14ac:dyDescent="0.25"/>
    <row r="182" ht="15.75" x14ac:dyDescent="0.25"/>
    <row r="183" ht="15.75" x14ac:dyDescent="0.25"/>
    <row r="184" ht="15.75" x14ac:dyDescent="0.25"/>
    <row r="185" ht="15.75" x14ac:dyDescent="0.25"/>
    <row r="186" ht="15.75" x14ac:dyDescent="0.25"/>
    <row r="187" ht="15.75" x14ac:dyDescent="0.25"/>
    <row r="188" ht="15.75" x14ac:dyDescent="0.25"/>
    <row r="189" ht="15.75" x14ac:dyDescent="0.25"/>
    <row r="190" ht="15.75" x14ac:dyDescent="0.25"/>
    <row r="191" ht="15.75" x14ac:dyDescent="0.25"/>
    <row r="192" ht="15.75" x14ac:dyDescent="0.25"/>
    <row r="193" ht="15.75" x14ac:dyDescent="0.25"/>
    <row r="194" ht="15.75" x14ac:dyDescent="0.25"/>
    <row r="195" ht="15.75" x14ac:dyDescent="0.25"/>
    <row r="196" ht="15.75" x14ac:dyDescent="0.25"/>
    <row r="197" ht="15.75" x14ac:dyDescent="0.25"/>
    <row r="198" ht="15.75" x14ac:dyDescent="0.25"/>
    <row r="199" ht="15.75" x14ac:dyDescent="0.25"/>
    <row r="200" ht="15.75" x14ac:dyDescent="0.25"/>
    <row r="201" ht="15.75" x14ac:dyDescent="0.25"/>
    <row r="202" ht="15.75" x14ac:dyDescent="0.25"/>
    <row r="203" ht="15.75" x14ac:dyDescent="0.25"/>
    <row r="204" ht="15.75" x14ac:dyDescent="0.25"/>
    <row r="205" ht="15.75" x14ac:dyDescent="0.25"/>
    <row r="206" ht="15.75" x14ac:dyDescent="0.25"/>
    <row r="207" ht="15.75" x14ac:dyDescent="0.25"/>
    <row r="208" ht="15.75" x14ac:dyDescent="0.25"/>
    <row r="209" ht="15.75" x14ac:dyDescent="0.25"/>
    <row r="210" ht="15.75" x14ac:dyDescent="0.25"/>
    <row r="211" ht="15.75" x14ac:dyDescent="0.25"/>
    <row r="212" ht="15.75" x14ac:dyDescent="0.25"/>
    <row r="213" ht="15.75" x14ac:dyDescent="0.25"/>
    <row r="214" ht="15.75" x14ac:dyDescent="0.25"/>
    <row r="215" ht="15.75" x14ac:dyDescent="0.25"/>
    <row r="216" ht="15.75" x14ac:dyDescent="0.25"/>
    <row r="217" ht="15.75" x14ac:dyDescent="0.25"/>
    <row r="218" ht="15.75" x14ac:dyDescent="0.25"/>
    <row r="219" ht="15.75" x14ac:dyDescent="0.25"/>
    <row r="220" ht="15.75" x14ac:dyDescent="0.25"/>
    <row r="221" ht="15.75" x14ac:dyDescent="0.25"/>
    <row r="222" ht="15.75" x14ac:dyDescent="0.25"/>
    <row r="223" ht="15.75" x14ac:dyDescent="0.25"/>
    <row r="224" ht="15.75" x14ac:dyDescent="0.25"/>
    <row r="225" ht="15.75" x14ac:dyDescent="0.25"/>
    <row r="226" ht="15.75" x14ac:dyDescent="0.25"/>
    <row r="227" ht="15.75" x14ac:dyDescent="0.25"/>
    <row r="228" ht="15.75" x14ac:dyDescent="0.25"/>
    <row r="229" ht="15.75" x14ac:dyDescent="0.25"/>
    <row r="230" ht="15.75" x14ac:dyDescent="0.25"/>
    <row r="231" ht="15.75" x14ac:dyDescent="0.25"/>
    <row r="232" ht="15.75" x14ac:dyDescent="0.25"/>
    <row r="233" ht="15.75" x14ac:dyDescent="0.25"/>
    <row r="234" ht="15.75" x14ac:dyDescent="0.25"/>
    <row r="235" ht="15.75" x14ac:dyDescent="0.25"/>
    <row r="236" ht="15.75" x14ac:dyDescent="0.25"/>
    <row r="237" ht="15.75" x14ac:dyDescent="0.25"/>
    <row r="238" ht="15.75" x14ac:dyDescent="0.25"/>
    <row r="239" ht="15.75" x14ac:dyDescent="0.25"/>
    <row r="240" ht="15.75" x14ac:dyDescent="0.25"/>
    <row r="241" ht="15.75" x14ac:dyDescent="0.25"/>
    <row r="242" ht="15.75" x14ac:dyDescent="0.25"/>
    <row r="243" ht="15.75" x14ac:dyDescent="0.25"/>
    <row r="244" ht="15.75" x14ac:dyDescent="0.25"/>
    <row r="245" ht="15.75" x14ac:dyDescent="0.25"/>
    <row r="246" ht="15.75" x14ac:dyDescent="0.25"/>
    <row r="247" ht="15.75" x14ac:dyDescent="0.25"/>
    <row r="248" ht="15.75" x14ac:dyDescent="0.25"/>
    <row r="249" ht="15.75" x14ac:dyDescent="0.25"/>
    <row r="250" ht="15.75" x14ac:dyDescent="0.25"/>
    <row r="251" ht="15.75" x14ac:dyDescent="0.25"/>
    <row r="252" ht="15.75" x14ac:dyDescent="0.25"/>
    <row r="253" ht="15.75" x14ac:dyDescent="0.25"/>
    <row r="254" ht="15.75" x14ac:dyDescent="0.25"/>
    <row r="255" ht="15.75" x14ac:dyDescent="0.25"/>
    <row r="256" ht="15.75" x14ac:dyDescent="0.25"/>
    <row r="257" ht="15.75" x14ac:dyDescent="0.25"/>
    <row r="258" ht="15.75" x14ac:dyDescent="0.25"/>
    <row r="259" ht="15.75" x14ac:dyDescent="0.25"/>
    <row r="260" ht="15.75" x14ac:dyDescent="0.25"/>
    <row r="261" ht="15.75" x14ac:dyDescent="0.25"/>
    <row r="262" ht="15.75" x14ac:dyDescent="0.25"/>
    <row r="263" ht="15.75" x14ac:dyDescent="0.25"/>
    <row r="264" ht="15.75" x14ac:dyDescent="0.25"/>
    <row r="265" ht="15.75" x14ac:dyDescent="0.25"/>
    <row r="266" ht="15.75" x14ac:dyDescent="0.25"/>
    <row r="267" ht="15.75" x14ac:dyDescent="0.25"/>
    <row r="268" ht="15.75" x14ac:dyDescent="0.25"/>
    <row r="269" ht="15.75" x14ac:dyDescent="0.25"/>
    <row r="270" ht="15.75" x14ac:dyDescent="0.25"/>
    <row r="271" ht="15.75" x14ac:dyDescent="0.25"/>
    <row r="272" ht="15.75" x14ac:dyDescent="0.25"/>
    <row r="273" ht="15.75" x14ac:dyDescent="0.25"/>
    <row r="274" ht="15.75" x14ac:dyDescent="0.25"/>
    <row r="275" ht="15.75" x14ac:dyDescent="0.25"/>
    <row r="276" ht="15.75" x14ac:dyDescent="0.25"/>
    <row r="277" ht="15.75" x14ac:dyDescent="0.25"/>
    <row r="278" ht="15.75" x14ac:dyDescent="0.25"/>
    <row r="279" ht="15.75" x14ac:dyDescent="0.25"/>
    <row r="280" ht="15.75" x14ac:dyDescent="0.25"/>
    <row r="281" ht="15.75" x14ac:dyDescent="0.25"/>
    <row r="282" ht="15.75" x14ac:dyDescent="0.25"/>
    <row r="283" ht="15.75" x14ac:dyDescent="0.25"/>
    <row r="284" ht="15.75" x14ac:dyDescent="0.25"/>
    <row r="285" ht="15.75" x14ac:dyDescent="0.25"/>
    <row r="286" ht="15.75" x14ac:dyDescent="0.25"/>
    <row r="287" ht="15.75" x14ac:dyDescent="0.25"/>
    <row r="288" ht="15.75" x14ac:dyDescent="0.25"/>
    <row r="289" ht="15.75" x14ac:dyDescent="0.25"/>
    <row r="290" ht="15.75" x14ac:dyDescent="0.25"/>
    <row r="291" ht="15.75" x14ac:dyDescent="0.25"/>
    <row r="292" ht="15.75" x14ac:dyDescent="0.25"/>
    <row r="293" ht="15.75" x14ac:dyDescent="0.25"/>
    <row r="294" ht="15.75" x14ac:dyDescent="0.25"/>
    <row r="295" ht="15.75" x14ac:dyDescent="0.25"/>
    <row r="296" ht="15.75" x14ac:dyDescent="0.25"/>
    <row r="297" ht="15.75" x14ac:dyDescent="0.25"/>
    <row r="298" ht="15.75" x14ac:dyDescent="0.25"/>
    <row r="299" ht="15.75" x14ac:dyDescent="0.25"/>
    <row r="300" ht="15.75" x14ac:dyDescent="0.25"/>
    <row r="301" ht="15.75" x14ac:dyDescent="0.25"/>
    <row r="302" ht="15.75" x14ac:dyDescent="0.25"/>
    <row r="303" ht="15.75" x14ac:dyDescent="0.25"/>
    <row r="304" ht="15.75" x14ac:dyDescent="0.25"/>
    <row r="305" ht="15.75" x14ac:dyDescent="0.25"/>
    <row r="306" ht="15.75" x14ac:dyDescent="0.25"/>
    <row r="307" ht="15.75" x14ac:dyDescent="0.25"/>
    <row r="308" ht="15.75" x14ac:dyDescent="0.25"/>
    <row r="309" ht="15.75" x14ac:dyDescent="0.25"/>
    <row r="310" ht="15.75" x14ac:dyDescent="0.25"/>
    <row r="311" ht="15.75" x14ac:dyDescent="0.25"/>
    <row r="312" ht="15.75" x14ac:dyDescent="0.25"/>
    <row r="313" ht="15.75" x14ac:dyDescent="0.25"/>
    <row r="314" ht="15.75" x14ac:dyDescent="0.25"/>
    <row r="315" ht="15.75" x14ac:dyDescent="0.25"/>
    <row r="316" ht="15.75" x14ac:dyDescent="0.25"/>
    <row r="317" ht="15.75" x14ac:dyDescent="0.25"/>
    <row r="318" ht="15.75" x14ac:dyDescent="0.25"/>
    <row r="319" ht="15.75" x14ac:dyDescent="0.25"/>
    <row r="320" ht="15.75" x14ac:dyDescent="0.25"/>
    <row r="321" ht="15.75" x14ac:dyDescent="0.25"/>
    <row r="322" ht="15.75" x14ac:dyDescent="0.25"/>
    <row r="323" ht="15.75" x14ac:dyDescent="0.25"/>
    <row r="324" ht="15.75" x14ac:dyDescent="0.25"/>
    <row r="325" ht="15.75" x14ac:dyDescent="0.25"/>
    <row r="326" ht="15.75" x14ac:dyDescent="0.25"/>
    <row r="327" ht="15.75" x14ac:dyDescent="0.25"/>
    <row r="328" ht="15.75" x14ac:dyDescent="0.25"/>
    <row r="329" ht="15.75" x14ac:dyDescent="0.25"/>
    <row r="330" ht="15.75" x14ac:dyDescent="0.25"/>
    <row r="331" ht="15.75" x14ac:dyDescent="0.25"/>
    <row r="332" ht="15.75" x14ac:dyDescent="0.25"/>
    <row r="333" ht="15.75" x14ac:dyDescent="0.25"/>
    <row r="334" ht="15.75" x14ac:dyDescent="0.25"/>
    <row r="335" ht="15.75" x14ac:dyDescent="0.25"/>
    <row r="336" ht="15.75" x14ac:dyDescent="0.25"/>
    <row r="337" ht="15.75" x14ac:dyDescent="0.25"/>
    <row r="338" ht="15.75" x14ac:dyDescent="0.25"/>
    <row r="339" ht="15.75" x14ac:dyDescent="0.25"/>
    <row r="340" ht="15.75" x14ac:dyDescent="0.25"/>
    <row r="341" ht="15.75" x14ac:dyDescent="0.25"/>
    <row r="342" ht="15.75" x14ac:dyDescent="0.25"/>
    <row r="343" ht="15.75" x14ac:dyDescent="0.25"/>
    <row r="344" ht="15.75" x14ac:dyDescent="0.25"/>
    <row r="345" ht="15.75" x14ac:dyDescent="0.25"/>
    <row r="346" ht="15.75" x14ac:dyDescent="0.25"/>
    <row r="347" ht="15.75" x14ac:dyDescent="0.25"/>
    <row r="348" ht="15.75" x14ac:dyDescent="0.25"/>
    <row r="349" ht="15.75" x14ac:dyDescent="0.25"/>
    <row r="350" ht="15.75" x14ac:dyDescent="0.25"/>
    <row r="351" ht="15.75" x14ac:dyDescent="0.25"/>
    <row r="352" ht="15.75" x14ac:dyDescent="0.25"/>
    <row r="353" ht="15.75" x14ac:dyDescent="0.25"/>
    <row r="354" ht="15.75" x14ac:dyDescent="0.25"/>
    <row r="355" ht="15.75" x14ac:dyDescent="0.25"/>
    <row r="356" ht="15.75" x14ac:dyDescent="0.25"/>
    <row r="357" ht="15.75" x14ac:dyDescent="0.25"/>
    <row r="358" ht="15.75" x14ac:dyDescent="0.25"/>
    <row r="359" ht="15.75" x14ac:dyDescent="0.25"/>
    <row r="360" ht="15.75" x14ac:dyDescent="0.25"/>
    <row r="361" ht="15.75" x14ac:dyDescent="0.25"/>
    <row r="362" ht="15.75" x14ac:dyDescent="0.25"/>
    <row r="363" ht="15.75" x14ac:dyDescent="0.25"/>
    <row r="364" ht="15.75" x14ac:dyDescent="0.25"/>
    <row r="365" ht="15.75" x14ac:dyDescent="0.25"/>
    <row r="366" ht="15.75" x14ac:dyDescent="0.25"/>
    <row r="367" ht="15.75" x14ac:dyDescent="0.25"/>
    <row r="368" ht="15.75" x14ac:dyDescent="0.25"/>
    <row r="369" ht="15.75" x14ac:dyDescent="0.25"/>
    <row r="370" ht="15.75" x14ac:dyDescent="0.25"/>
    <row r="371" ht="15.75" x14ac:dyDescent="0.25"/>
    <row r="372" ht="15.75" x14ac:dyDescent="0.25"/>
    <row r="373" ht="15.75" x14ac:dyDescent="0.25"/>
    <row r="374" ht="15.75" x14ac:dyDescent="0.25"/>
    <row r="375" ht="15.75" x14ac:dyDescent="0.25"/>
    <row r="376" ht="15.75" x14ac:dyDescent="0.25"/>
    <row r="377" ht="15.75" x14ac:dyDescent="0.25"/>
    <row r="378" ht="15.75" x14ac:dyDescent="0.25"/>
    <row r="379" ht="15.75" x14ac:dyDescent="0.25"/>
    <row r="380" ht="15.75" x14ac:dyDescent="0.25"/>
    <row r="381" ht="15.75" x14ac:dyDescent="0.25"/>
    <row r="382" ht="15.75" x14ac:dyDescent="0.25"/>
    <row r="383" ht="15.75" x14ac:dyDescent="0.25"/>
    <row r="384" ht="15.75" x14ac:dyDescent="0.25"/>
    <row r="385" ht="15.75" x14ac:dyDescent="0.25"/>
    <row r="386" ht="15.75" x14ac:dyDescent="0.25"/>
    <row r="387" ht="15.75" x14ac:dyDescent="0.25"/>
    <row r="388" ht="15.75" x14ac:dyDescent="0.25"/>
    <row r="389" ht="15.75" x14ac:dyDescent="0.25"/>
    <row r="390" ht="15.75" x14ac:dyDescent="0.25"/>
    <row r="391" ht="15.75" x14ac:dyDescent="0.25"/>
    <row r="392" ht="15.75" x14ac:dyDescent="0.25"/>
    <row r="393" ht="15.75" x14ac:dyDescent="0.25"/>
    <row r="394" ht="15.75" x14ac:dyDescent="0.25"/>
    <row r="395" ht="15.75" x14ac:dyDescent="0.25"/>
    <row r="396" ht="15.75" x14ac:dyDescent="0.25"/>
    <row r="397" ht="15.75" x14ac:dyDescent="0.25"/>
    <row r="398" ht="15.75" x14ac:dyDescent="0.25"/>
    <row r="399" ht="15.75" x14ac:dyDescent="0.25"/>
    <row r="400" ht="15.75" x14ac:dyDescent="0.25"/>
    <row r="401" ht="15.75" x14ac:dyDescent="0.25"/>
    <row r="402" ht="15.75" x14ac:dyDescent="0.25"/>
    <row r="403" ht="15.75" x14ac:dyDescent="0.25"/>
    <row r="404" ht="15.75" x14ac:dyDescent="0.25"/>
    <row r="405" ht="15.75" x14ac:dyDescent="0.25"/>
    <row r="406" ht="15.75" x14ac:dyDescent="0.25"/>
    <row r="407" ht="15.75" x14ac:dyDescent="0.25"/>
    <row r="408" ht="15.75" x14ac:dyDescent="0.25"/>
    <row r="409" ht="15.75" x14ac:dyDescent="0.25"/>
    <row r="410" ht="15.75" x14ac:dyDescent="0.25"/>
    <row r="411" ht="15.75" x14ac:dyDescent="0.25"/>
    <row r="412" ht="15.75" x14ac:dyDescent="0.25"/>
    <row r="413" ht="15.75" x14ac:dyDescent="0.25"/>
    <row r="414" ht="15.75" x14ac:dyDescent="0.25"/>
    <row r="415" ht="15.75" x14ac:dyDescent="0.25"/>
    <row r="416" ht="15.75" x14ac:dyDescent="0.25"/>
    <row r="417" ht="15.75" x14ac:dyDescent="0.25"/>
    <row r="418" ht="15.75" x14ac:dyDescent="0.25"/>
    <row r="419" ht="15.75" x14ac:dyDescent="0.25"/>
    <row r="420" ht="15.75" x14ac:dyDescent="0.25"/>
    <row r="421" ht="15.75" x14ac:dyDescent="0.25"/>
    <row r="422" ht="15.75" x14ac:dyDescent="0.25"/>
    <row r="423" ht="15.75" x14ac:dyDescent="0.25"/>
    <row r="424" ht="15.75" x14ac:dyDescent="0.25"/>
    <row r="425" ht="15.75" x14ac:dyDescent="0.25"/>
    <row r="426" ht="15.75" x14ac:dyDescent="0.25"/>
    <row r="427" ht="15.75" x14ac:dyDescent="0.25"/>
    <row r="428" ht="15.75" x14ac:dyDescent="0.25"/>
    <row r="429" ht="15.75" x14ac:dyDescent="0.25"/>
    <row r="430" ht="15.75" x14ac:dyDescent="0.25"/>
    <row r="431" ht="15.75" x14ac:dyDescent="0.25"/>
    <row r="432" ht="15.75" x14ac:dyDescent="0.25"/>
    <row r="433" ht="15.75" x14ac:dyDescent="0.25"/>
    <row r="434" ht="15.75" x14ac:dyDescent="0.25"/>
    <row r="435" ht="15.75" x14ac:dyDescent="0.25"/>
    <row r="436" ht="15.75" x14ac:dyDescent="0.25"/>
    <row r="437" ht="15.75" x14ac:dyDescent="0.25"/>
    <row r="438" ht="15.75" x14ac:dyDescent="0.25"/>
    <row r="439" ht="15.75" x14ac:dyDescent="0.25"/>
    <row r="440" ht="15.75" x14ac:dyDescent="0.25"/>
    <row r="441" ht="15.75" x14ac:dyDescent="0.25"/>
    <row r="442" ht="15.75" x14ac:dyDescent="0.25"/>
    <row r="443" ht="15.75" x14ac:dyDescent="0.25"/>
    <row r="444" ht="15.75" x14ac:dyDescent="0.25"/>
    <row r="445" ht="15.75" x14ac:dyDescent="0.25"/>
    <row r="446" ht="15.75" x14ac:dyDescent="0.25"/>
    <row r="447" ht="15.75" x14ac:dyDescent="0.25"/>
    <row r="448" ht="15.75" x14ac:dyDescent="0.25"/>
    <row r="449" ht="15.75" x14ac:dyDescent="0.25"/>
    <row r="450" ht="15.75" x14ac:dyDescent="0.25"/>
    <row r="451" ht="15.75" x14ac:dyDescent="0.25"/>
    <row r="452" ht="15.75" x14ac:dyDescent="0.25"/>
    <row r="453" ht="15.75" x14ac:dyDescent="0.25"/>
    <row r="454" ht="15.75" x14ac:dyDescent="0.25"/>
    <row r="455" ht="15.75" x14ac:dyDescent="0.25"/>
    <row r="456" ht="15.75" x14ac:dyDescent="0.25"/>
    <row r="457" ht="15.75" x14ac:dyDescent="0.25"/>
    <row r="458" ht="15.75" x14ac:dyDescent="0.25"/>
    <row r="459" ht="15.75" x14ac:dyDescent="0.25"/>
    <row r="460" ht="15.75" x14ac:dyDescent="0.25"/>
    <row r="461" ht="15.75" x14ac:dyDescent="0.25"/>
    <row r="462" ht="15.75" x14ac:dyDescent="0.25"/>
    <row r="463" ht="15.75" x14ac:dyDescent="0.25"/>
    <row r="464" ht="15.75" x14ac:dyDescent="0.25"/>
    <row r="465" ht="15.75" x14ac:dyDescent="0.25"/>
    <row r="466" ht="15.75" x14ac:dyDescent="0.25"/>
    <row r="467" ht="15.75" x14ac:dyDescent="0.25"/>
    <row r="468" ht="15.75" x14ac:dyDescent="0.25"/>
    <row r="469" ht="15.75" x14ac:dyDescent="0.25"/>
    <row r="470" ht="15.75" x14ac:dyDescent="0.25"/>
    <row r="471" ht="15.75" x14ac:dyDescent="0.25"/>
    <row r="472" ht="15.75" x14ac:dyDescent="0.25"/>
    <row r="473" ht="15.75" x14ac:dyDescent="0.25"/>
    <row r="474" ht="15.75" x14ac:dyDescent="0.25"/>
    <row r="475" ht="15.75" x14ac:dyDescent="0.25"/>
    <row r="476" ht="15.75" x14ac:dyDescent="0.25"/>
    <row r="477" ht="15.75" x14ac:dyDescent="0.25"/>
    <row r="478" ht="15.75" x14ac:dyDescent="0.25"/>
    <row r="479" ht="15.75" x14ac:dyDescent="0.25"/>
    <row r="480" ht="15.75" x14ac:dyDescent="0.25"/>
    <row r="481" ht="15.75" x14ac:dyDescent="0.25"/>
    <row r="482" ht="15.75" x14ac:dyDescent="0.25"/>
    <row r="483" ht="15.75" x14ac:dyDescent="0.25"/>
    <row r="484" ht="15.75" x14ac:dyDescent="0.25"/>
    <row r="485" ht="15.75" x14ac:dyDescent="0.25"/>
    <row r="486" ht="15.75" x14ac:dyDescent="0.25"/>
    <row r="487" ht="15.75" x14ac:dyDescent="0.25"/>
    <row r="488" ht="15.75" x14ac:dyDescent="0.25"/>
    <row r="489" ht="15.75" x14ac:dyDescent="0.25"/>
    <row r="490" ht="15.75" x14ac:dyDescent="0.25"/>
    <row r="491" ht="15.75" x14ac:dyDescent="0.25"/>
    <row r="492" ht="15.75" x14ac:dyDescent="0.25"/>
    <row r="493" ht="15.75" x14ac:dyDescent="0.25"/>
    <row r="494" ht="15.75" x14ac:dyDescent="0.25"/>
    <row r="495" ht="15.75" x14ac:dyDescent="0.25"/>
    <row r="496" ht="15.75" x14ac:dyDescent="0.25"/>
    <row r="497" ht="15.75" x14ac:dyDescent="0.25"/>
    <row r="498" ht="15.75" x14ac:dyDescent="0.25"/>
    <row r="499" ht="15.75" x14ac:dyDescent="0.25"/>
    <row r="500" ht="15.75" x14ac:dyDescent="0.25"/>
    <row r="501" ht="15.75" x14ac:dyDescent="0.25"/>
    <row r="502" ht="15.75" x14ac:dyDescent="0.25"/>
    <row r="503" ht="15.75" x14ac:dyDescent="0.25"/>
    <row r="504" ht="15.75" x14ac:dyDescent="0.25"/>
    <row r="505" ht="15.75" x14ac:dyDescent="0.25"/>
    <row r="506" ht="15.75" x14ac:dyDescent="0.25"/>
    <row r="507" ht="15.75" x14ac:dyDescent="0.25"/>
    <row r="508" ht="15.75" x14ac:dyDescent="0.25"/>
    <row r="509" ht="15.75" x14ac:dyDescent="0.25"/>
    <row r="510" ht="15.75" x14ac:dyDescent="0.25"/>
    <row r="511" ht="15.75" x14ac:dyDescent="0.25"/>
    <row r="512" ht="15.75" x14ac:dyDescent="0.25"/>
    <row r="513" ht="15.75" x14ac:dyDescent="0.25"/>
    <row r="514" ht="15.75" x14ac:dyDescent="0.25"/>
    <row r="515" ht="15.75" x14ac:dyDescent="0.25"/>
    <row r="516" ht="15.75" x14ac:dyDescent="0.25"/>
    <row r="517" ht="15.75" x14ac:dyDescent="0.25"/>
    <row r="518" ht="15.75" x14ac:dyDescent="0.25"/>
    <row r="519" ht="15.75" x14ac:dyDescent="0.25"/>
    <row r="520" ht="15.75" x14ac:dyDescent="0.25"/>
    <row r="521" ht="15.75" x14ac:dyDescent="0.25"/>
    <row r="522" ht="15.75" x14ac:dyDescent="0.25"/>
    <row r="523" ht="15.75" x14ac:dyDescent="0.25"/>
    <row r="524" ht="15.75" x14ac:dyDescent="0.25"/>
    <row r="525" ht="15.75" x14ac:dyDescent="0.25"/>
    <row r="526" ht="15.75" x14ac:dyDescent="0.25"/>
    <row r="527" ht="15.75" x14ac:dyDescent="0.25"/>
    <row r="528" ht="15.75" x14ac:dyDescent="0.25"/>
    <row r="529" ht="15.75" x14ac:dyDescent="0.25"/>
    <row r="530" ht="15.75" x14ac:dyDescent="0.25"/>
    <row r="531" ht="15.75" x14ac:dyDescent="0.25"/>
    <row r="532" ht="15.75" x14ac:dyDescent="0.25"/>
    <row r="533" ht="15.75" x14ac:dyDescent="0.25"/>
    <row r="534" ht="15.75" x14ac:dyDescent="0.25"/>
    <row r="535" ht="15.75" x14ac:dyDescent="0.25"/>
    <row r="536" ht="15.75" x14ac:dyDescent="0.25"/>
    <row r="537" ht="15.75" x14ac:dyDescent="0.25"/>
    <row r="538" ht="15.75" x14ac:dyDescent="0.25"/>
    <row r="539" ht="15.75" x14ac:dyDescent="0.25"/>
    <row r="540" ht="15.75" x14ac:dyDescent="0.25"/>
    <row r="541" ht="15.75" x14ac:dyDescent="0.25"/>
    <row r="542" ht="15.75" x14ac:dyDescent="0.25"/>
    <row r="543" ht="15.75" x14ac:dyDescent="0.25"/>
    <row r="544" ht="15.75" x14ac:dyDescent="0.25"/>
    <row r="545" ht="15.75" x14ac:dyDescent="0.25"/>
    <row r="546" ht="15.75" x14ac:dyDescent="0.25"/>
    <row r="547" ht="15.75" x14ac:dyDescent="0.25"/>
    <row r="548" ht="15.75" x14ac:dyDescent="0.25"/>
    <row r="549" ht="15.75" x14ac:dyDescent="0.25"/>
    <row r="550" ht="15.75" x14ac:dyDescent="0.25"/>
    <row r="551" ht="15.75" x14ac:dyDescent="0.25"/>
    <row r="552" ht="15.75" x14ac:dyDescent="0.25"/>
    <row r="553" ht="15.75" x14ac:dyDescent="0.25"/>
    <row r="554" ht="15.75" x14ac:dyDescent="0.25"/>
    <row r="555" ht="15.75" x14ac:dyDescent="0.25"/>
    <row r="556" ht="15.75" x14ac:dyDescent="0.25"/>
    <row r="557" ht="15.75" x14ac:dyDescent="0.25"/>
    <row r="558" ht="15.75" x14ac:dyDescent="0.25"/>
    <row r="559" ht="15.75" x14ac:dyDescent="0.25"/>
    <row r="560" ht="15.75" x14ac:dyDescent="0.25"/>
    <row r="561" ht="15.75" x14ac:dyDescent="0.25"/>
    <row r="562" ht="15.75" x14ac:dyDescent="0.25"/>
    <row r="563" ht="15.75" x14ac:dyDescent="0.25"/>
    <row r="564" ht="15.75" x14ac:dyDescent="0.25"/>
    <row r="565" ht="15.75" x14ac:dyDescent="0.25"/>
    <row r="566" ht="15.75" x14ac:dyDescent="0.25"/>
    <row r="567" ht="15.75" x14ac:dyDescent="0.25"/>
    <row r="568" ht="15.75" x14ac:dyDescent="0.25"/>
    <row r="569" ht="15.75" x14ac:dyDescent="0.25"/>
    <row r="570" ht="15.75" x14ac:dyDescent="0.25"/>
    <row r="571" ht="15.75" x14ac:dyDescent="0.25"/>
    <row r="572" ht="15.75" x14ac:dyDescent="0.25"/>
    <row r="573" ht="15.75" x14ac:dyDescent="0.25"/>
    <row r="574" ht="15.75" x14ac:dyDescent="0.25"/>
    <row r="575" ht="15.75" x14ac:dyDescent="0.25"/>
    <row r="576" ht="15.75" x14ac:dyDescent="0.25"/>
    <row r="577" ht="15.75" x14ac:dyDescent="0.25"/>
    <row r="578" ht="15.75" x14ac:dyDescent="0.25"/>
    <row r="579" ht="15.75" x14ac:dyDescent="0.25"/>
    <row r="580" ht="15.75" x14ac:dyDescent="0.25"/>
    <row r="581" ht="15.75" x14ac:dyDescent="0.25"/>
    <row r="582" ht="15.75" x14ac:dyDescent="0.25"/>
    <row r="583" ht="15.75" x14ac:dyDescent="0.25"/>
    <row r="584" ht="15.75" x14ac:dyDescent="0.25"/>
    <row r="585" ht="15.75" x14ac:dyDescent="0.25"/>
    <row r="586" ht="15.75" x14ac:dyDescent="0.25"/>
    <row r="587" ht="15.75" x14ac:dyDescent="0.25"/>
    <row r="588" ht="15.75" x14ac:dyDescent="0.25"/>
    <row r="589" ht="15.75" x14ac:dyDescent="0.25"/>
    <row r="590" ht="15.75" x14ac:dyDescent="0.25"/>
    <row r="591" ht="15.75" x14ac:dyDescent="0.25"/>
    <row r="592" ht="15.75" x14ac:dyDescent="0.25"/>
    <row r="593" ht="15.75" x14ac:dyDescent="0.25"/>
    <row r="594" ht="15.75" x14ac:dyDescent="0.25"/>
    <row r="595" ht="15.75" x14ac:dyDescent="0.25"/>
    <row r="596" ht="15.75" x14ac:dyDescent="0.25"/>
    <row r="597" ht="15.75" x14ac:dyDescent="0.25"/>
    <row r="598" ht="15.75" x14ac:dyDescent="0.25"/>
    <row r="599" ht="15.75" x14ac:dyDescent="0.25"/>
    <row r="600" ht="15.75" x14ac:dyDescent="0.25"/>
    <row r="601" ht="15.75" x14ac:dyDescent="0.25"/>
    <row r="602" ht="15.75" x14ac:dyDescent="0.25"/>
    <row r="603" ht="15.75" x14ac:dyDescent="0.25"/>
    <row r="604" ht="15.75" x14ac:dyDescent="0.25"/>
    <row r="605" ht="15.75" x14ac:dyDescent="0.25"/>
    <row r="606" ht="15.75" x14ac:dyDescent="0.25"/>
    <row r="607" ht="15.75" x14ac:dyDescent="0.25"/>
    <row r="608" ht="15.75" x14ac:dyDescent="0.25"/>
    <row r="609" ht="15.75" x14ac:dyDescent="0.25"/>
    <row r="610" ht="15.75" x14ac:dyDescent="0.25"/>
    <row r="611" ht="15.75" x14ac:dyDescent="0.25"/>
    <row r="612" ht="15.75" x14ac:dyDescent="0.25"/>
    <row r="613" ht="15.75" x14ac:dyDescent="0.25"/>
    <row r="614" ht="15.75" x14ac:dyDescent="0.25"/>
    <row r="615" ht="15.75" x14ac:dyDescent="0.25"/>
    <row r="616" ht="15.75" x14ac:dyDescent="0.25"/>
    <row r="617" ht="15.75" x14ac:dyDescent="0.25"/>
    <row r="618" ht="15.75" x14ac:dyDescent="0.25"/>
    <row r="619" ht="15.75" x14ac:dyDescent="0.25"/>
    <row r="620" ht="15.75" x14ac:dyDescent="0.25"/>
    <row r="621" ht="15.75" x14ac:dyDescent="0.25"/>
    <row r="622" ht="15.75" x14ac:dyDescent="0.25"/>
    <row r="623" ht="15.75" x14ac:dyDescent="0.25"/>
    <row r="624" ht="15.75" x14ac:dyDescent="0.25"/>
    <row r="625" ht="15.75" x14ac:dyDescent="0.25"/>
    <row r="626" ht="15.75" x14ac:dyDescent="0.25"/>
    <row r="627" ht="15.75" x14ac:dyDescent="0.25"/>
    <row r="628" ht="15.75" x14ac:dyDescent="0.25"/>
    <row r="629" ht="15.75" x14ac:dyDescent="0.25"/>
    <row r="630" ht="15.75" x14ac:dyDescent="0.25"/>
    <row r="631" ht="15.75" x14ac:dyDescent="0.25"/>
    <row r="632" ht="15.75" x14ac:dyDescent="0.25"/>
    <row r="633" ht="15.75" x14ac:dyDescent="0.25"/>
    <row r="634" ht="15.75" x14ac:dyDescent="0.25"/>
    <row r="635" ht="15.75" x14ac:dyDescent="0.25"/>
    <row r="636" ht="15.75" x14ac:dyDescent="0.25"/>
    <row r="637" ht="15.75" x14ac:dyDescent="0.25"/>
    <row r="638" ht="15.75" x14ac:dyDescent="0.25"/>
    <row r="639" ht="15.75" x14ac:dyDescent="0.25"/>
    <row r="640" ht="15.75" x14ac:dyDescent="0.25"/>
    <row r="641" ht="15.75" x14ac:dyDescent="0.25"/>
    <row r="642" ht="15.75" x14ac:dyDescent="0.25"/>
    <row r="643" ht="15.75" x14ac:dyDescent="0.25"/>
    <row r="644" ht="15.75" x14ac:dyDescent="0.25"/>
    <row r="645" ht="15.75" x14ac:dyDescent="0.25"/>
    <row r="646" ht="15.75" x14ac:dyDescent="0.25"/>
    <row r="647" ht="15.75" x14ac:dyDescent="0.25"/>
    <row r="648" ht="15.75" x14ac:dyDescent="0.25"/>
    <row r="649" ht="15.75" x14ac:dyDescent="0.25"/>
    <row r="650" ht="15.75" x14ac:dyDescent="0.25"/>
    <row r="651" ht="15.75" x14ac:dyDescent="0.25"/>
    <row r="652" ht="15.75" x14ac:dyDescent="0.25"/>
    <row r="653" ht="15.75" x14ac:dyDescent="0.25"/>
    <row r="654" ht="15.75" x14ac:dyDescent="0.25"/>
    <row r="655" ht="15.75" x14ac:dyDescent="0.25"/>
    <row r="656" ht="15.75" x14ac:dyDescent="0.25"/>
    <row r="657" ht="15.75" x14ac:dyDescent="0.25"/>
    <row r="658" ht="15.75" x14ac:dyDescent="0.25"/>
    <row r="659" ht="15.75" x14ac:dyDescent="0.25"/>
    <row r="660" ht="15.75" x14ac:dyDescent="0.25"/>
    <row r="661" ht="15.75" x14ac:dyDescent="0.25"/>
    <row r="662" ht="15.75" x14ac:dyDescent="0.25"/>
    <row r="663" ht="15.75" x14ac:dyDescent="0.25"/>
    <row r="664" ht="15.75" x14ac:dyDescent="0.25"/>
    <row r="665" ht="15.75" x14ac:dyDescent="0.25"/>
    <row r="666" ht="15.75" x14ac:dyDescent="0.25"/>
    <row r="667" ht="15.75" x14ac:dyDescent="0.25"/>
    <row r="668" ht="15.75" x14ac:dyDescent="0.25"/>
    <row r="669" ht="15.75" x14ac:dyDescent="0.25"/>
    <row r="670" ht="15.75" x14ac:dyDescent="0.25"/>
    <row r="671" ht="15.75" x14ac:dyDescent="0.25"/>
    <row r="672" ht="15.75" x14ac:dyDescent="0.25"/>
    <row r="673" ht="15.75" x14ac:dyDescent="0.25"/>
    <row r="674" ht="15.75" x14ac:dyDescent="0.25"/>
    <row r="675" ht="15.75" x14ac:dyDescent="0.25"/>
    <row r="676" ht="15.75" x14ac:dyDescent="0.25"/>
    <row r="677" ht="15.75" x14ac:dyDescent="0.25"/>
    <row r="678" ht="15.75" x14ac:dyDescent="0.25"/>
    <row r="679" ht="15.75" x14ac:dyDescent="0.25"/>
    <row r="680" ht="15.75" x14ac:dyDescent="0.25"/>
    <row r="681" ht="15.75" x14ac:dyDescent="0.25"/>
    <row r="682" ht="15.75" x14ac:dyDescent="0.25"/>
    <row r="683" ht="15.75" x14ac:dyDescent="0.25"/>
    <row r="684" ht="15.75" x14ac:dyDescent="0.25"/>
    <row r="685" ht="15.75" x14ac:dyDescent="0.25"/>
    <row r="686" ht="15.75" x14ac:dyDescent="0.25"/>
    <row r="687" ht="15.75" x14ac:dyDescent="0.25"/>
    <row r="688" ht="15.75" x14ac:dyDescent="0.25"/>
    <row r="689" ht="15.75" x14ac:dyDescent="0.25"/>
    <row r="690" ht="15.75" x14ac:dyDescent="0.25"/>
    <row r="691" ht="15.75" x14ac:dyDescent="0.25"/>
    <row r="692" ht="15.75" x14ac:dyDescent="0.25"/>
    <row r="693" ht="15.75" x14ac:dyDescent="0.25"/>
    <row r="694" ht="15.75" x14ac:dyDescent="0.25"/>
    <row r="695" ht="15.75" x14ac:dyDescent="0.25"/>
    <row r="696" ht="15.75" x14ac:dyDescent="0.25"/>
    <row r="697" ht="15.75" x14ac:dyDescent="0.25"/>
    <row r="698" ht="15.75" x14ac:dyDescent="0.25"/>
    <row r="699" ht="15.75" x14ac:dyDescent="0.25"/>
    <row r="700" ht="15.75" x14ac:dyDescent="0.25"/>
    <row r="701" ht="15.75" x14ac:dyDescent="0.25"/>
    <row r="702" ht="15.75" x14ac:dyDescent="0.25"/>
    <row r="703" ht="15.75" x14ac:dyDescent="0.25"/>
    <row r="704" ht="15.75" x14ac:dyDescent="0.25"/>
    <row r="705" ht="15.75" x14ac:dyDescent="0.25"/>
    <row r="706" ht="15.75" x14ac:dyDescent="0.25"/>
    <row r="707" ht="15.75" x14ac:dyDescent="0.25"/>
    <row r="708" ht="15.75" x14ac:dyDescent="0.25"/>
    <row r="709" ht="15.75" x14ac:dyDescent="0.25"/>
    <row r="710" ht="15.75" x14ac:dyDescent="0.25"/>
    <row r="711" ht="15.75" x14ac:dyDescent="0.25"/>
    <row r="712" ht="15.75" x14ac:dyDescent="0.25"/>
    <row r="713" ht="15.75" x14ac:dyDescent="0.25"/>
    <row r="714" ht="15.75" x14ac:dyDescent="0.25"/>
    <row r="715" ht="15.75" x14ac:dyDescent="0.25"/>
    <row r="716" ht="15.75" x14ac:dyDescent="0.25"/>
    <row r="717" ht="15.75" x14ac:dyDescent="0.25"/>
    <row r="718" ht="15.75" x14ac:dyDescent="0.25"/>
    <row r="719" ht="15.75" x14ac:dyDescent="0.25"/>
    <row r="720" ht="15.75" x14ac:dyDescent="0.25"/>
    <row r="721" ht="15.75" x14ac:dyDescent="0.25"/>
    <row r="722" ht="15.75" x14ac:dyDescent="0.25"/>
    <row r="723" ht="15.75" x14ac:dyDescent="0.25"/>
    <row r="724" ht="15.75" x14ac:dyDescent="0.25"/>
    <row r="725" ht="15.75" x14ac:dyDescent="0.25"/>
    <row r="726" ht="15.75" x14ac:dyDescent="0.25"/>
    <row r="727" ht="15.75" x14ac:dyDescent="0.25"/>
    <row r="728" ht="15.75" x14ac:dyDescent="0.25"/>
    <row r="729" ht="15.75" x14ac:dyDescent="0.25"/>
    <row r="730" ht="15.75" x14ac:dyDescent="0.25"/>
    <row r="731" ht="15.75" x14ac:dyDescent="0.25"/>
    <row r="732" ht="15.75" x14ac:dyDescent="0.25"/>
    <row r="733" ht="15.75" x14ac:dyDescent="0.25"/>
    <row r="734" ht="15.75" x14ac:dyDescent="0.25"/>
    <row r="735" ht="15.75" x14ac:dyDescent="0.25"/>
    <row r="736" ht="15.75" x14ac:dyDescent="0.25"/>
    <row r="737" ht="15.75" x14ac:dyDescent="0.25"/>
    <row r="738" ht="15.75" x14ac:dyDescent="0.25"/>
    <row r="739" ht="15.75" x14ac:dyDescent="0.25"/>
    <row r="740" ht="15.75" x14ac:dyDescent="0.25"/>
    <row r="741" ht="15.75" x14ac:dyDescent="0.25"/>
    <row r="742" ht="15.75" x14ac:dyDescent="0.25"/>
    <row r="743" ht="15.75" x14ac:dyDescent="0.25"/>
    <row r="744" ht="15.75" x14ac:dyDescent="0.25"/>
    <row r="745" ht="15.75" x14ac:dyDescent="0.25"/>
    <row r="746" ht="15.75" x14ac:dyDescent="0.25"/>
    <row r="747" ht="15.75" x14ac:dyDescent="0.25"/>
    <row r="748" ht="15.75" x14ac:dyDescent="0.25"/>
    <row r="749" ht="15.75" x14ac:dyDescent="0.25"/>
    <row r="750" ht="15.75" x14ac:dyDescent="0.25"/>
    <row r="751" ht="15.75" x14ac:dyDescent="0.25"/>
    <row r="752" ht="15.75" x14ac:dyDescent="0.25"/>
    <row r="753" ht="15.75" x14ac:dyDescent="0.25"/>
    <row r="754" ht="15.75" x14ac:dyDescent="0.25"/>
    <row r="755" ht="15.75" x14ac:dyDescent="0.25"/>
    <row r="756" ht="15.75" x14ac:dyDescent="0.25"/>
    <row r="757" ht="15.75" x14ac:dyDescent="0.25"/>
    <row r="758" ht="15.75" x14ac:dyDescent="0.25"/>
    <row r="759" ht="15.75" x14ac:dyDescent="0.25"/>
    <row r="760" ht="15.75" x14ac:dyDescent="0.25"/>
    <row r="761" ht="15.75" x14ac:dyDescent="0.25"/>
    <row r="762" ht="15.75" x14ac:dyDescent="0.25"/>
    <row r="763" ht="15.75" x14ac:dyDescent="0.25"/>
    <row r="764" ht="15.75" x14ac:dyDescent="0.25"/>
    <row r="765" ht="15.75" x14ac:dyDescent="0.25"/>
    <row r="766" ht="15.75" x14ac:dyDescent="0.25"/>
    <row r="767" ht="15.75" x14ac:dyDescent="0.25"/>
    <row r="768" ht="15.75" x14ac:dyDescent="0.25"/>
    <row r="769" ht="15.75" x14ac:dyDescent="0.25"/>
    <row r="770" ht="15.75" x14ac:dyDescent="0.25"/>
    <row r="771" ht="15.75" x14ac:dyDescent="0.25"/>
    <row r="772" ht="15.75" x14ac:dyDescent="0.25"/>
    <row r="773" ht="15.75" x14ac:dyDescent="0.25"/>
    <row r="774" ht="15.75" x14ac:dyDescent="0.25"/>
    <row r="775" ht="15.75" x14ac:dyDescent="0.25"/>
    <row r="776" ht="15.75" x14ac:dyDescent="0.25"/>
    <row r="777" ht="15.75" x14ac:dyDescent="0.25"/>
    <row r="778" ht="15.75" x14ac:dyDescent="0.25"/>
    <row r="779" ht="15.75" x14ac:dyDescent="0.25"/>
    <row r="780" ht="15.75" x14ac:dyDescent="0.25"/>
    <row r="781" ht="15.75" x14ac:dyDescent="0.25"/>
    <row r="782" ht="15.75" x14ac:dyDescent="0.25"/>
    <row r="783" ht="15.75" x14ac:dyDescent="0.25"/>
    <row r="784" ht="15.75" x14ac:dyDescent="0.25"/>
    <row r="785" ht="15.75" x14ac:dyDescent="0.25"/>
    <row r="786" ht="15.75" x14ac:dyDescent="0.25"/>
    <row r="787" ht="15.75" x14ac:dyDescent="0.25"/>
    <row r="788" ht="15.75" x14ac:dyDescent="0.25"/>
    <row r="789" ht="15.75" x14ac:dyDescent="0.25"/>
    <row r="790" ht="15.75" x14ac:dyDescent="0.25"/>
    <row r="791" ht="15.75" x14ac:dyDescent="0.25"/>
    <row r="792" ht="15.75" x14ac:dyDescent="0.25"/>
    <row r="793" ht="15.75" x14ac:dyDescent="0.25"/>
    <row r="794" ht="15.75" x14ac:dyDescent="0.25"/>
    <row r="795" ht="15.75" x14ac:dyDescent="0.25"/>
    <row r="796" ht="15.75" x14ac:dyDescent="0.25"/>
    <row r="797" ht="15.75" x14ac:dyDescent="0.25"/>
    <row r="798" ht="15.75" x14ac:dyDescent="0.25"/>
    <row r="799" ht="15.75" x14ac:dyDescent="0.25"/>
    <row r="800" ht="15.75" x14ac:dyDescent="0.25"/>
    <row r="801" ht="15.75" x14ac:dyDescent="0.25"/>
    <row r="802" ht="15.75" x14ac:dyDescent="0.25"/>
    <row r="803" ht="15.75" x14ac:dyDescent="0.25"/>
    <row r="804" ht="15.75" x14ac:dyDescent="0.25"/>
    <row r="805" ht="15.75" x14ac:dyDescent="0.25"/>
    <row r="806" ht="15.75" x14ac:dyDescent="0.25"/>
    <row r="807" ht="15.75" x14ac:dyDescent="0.25"/>
    <row r="808" ht="15.75" x14ac:dyDescent="0.25"/>
    <row r="809" ht="15.75" x14ac:dyDescent="0.25"/>
    <row r="810" ht="15.75" x14ac:dyDescent="0.25"/>
    <row r="811" ht="15.75" x14ac:dyDescent="0.25"/>
    <row r="812" ht="15.75" x14ac:dyDescent="0.25"/>
    <row r="813" ht="15.75" x14ac:dyDescent="0.25"/>
    <row r="814" ht="15.75" x14ac:dyDescent="0.25"/>
    <row r="815" ht="15.75" x14ac:dyDescent="0.25"/>
    <row r="816" ht="15.75" x14ac:dyDescent="0.25"/>
    <row r="817" ht="15.75" x14ac:dyDescent="0.25"/>
    <row r="818" ht="15.75" x14ac:dyDescent="0.25"/>
    <row r="819" ht="15.75" x14ac:dyDescent="0.25"/>
    <row r="820" ht="15.75" x14ac:dyDescent="0.25"/>
    <row r="821" ht="15.75" x14ac:dyDescent="0.25"/>
    <row r="822" ht="15.75" x14ac:dyDescent="0.25"/>
    <row r="823" ht="15.75" x14ac:dyDescent="0.25"/>
    <row r="824" ht="15.75" x14ac:dyDescent="0.25"/>
    <row r="825" ht="15.75" x14ac:dyDescent="0.25"/>
    <row r="826" ht="15.75" x14ac:dyDescent="0.25"/>
    <row r="827" ht="15.75" x14ac:dyDescent="0.25"/>
    <row r="828" ht="15.75" x14ac:dyDescent="0.25"/>
    <row r="829" ht="15.75" x14ac:dyDescent="0.25"/>
    <row r="830" ht="15.75" x14ac:dyDescent="0.25"/>
    <row r="831" ht="15.75" x14ac:dyDescent="0.25"/>
    <row r="832" ht="15.75" x14ac:dyDescent="0.25"/>
    <row r="833" ht="15.75" x14ac:dyDescent="0.25"/>
    <row r="834" ht="15.75" x14ac:dyDescent="0.25"/>
    <row r="835" ht="15.75" x14ac:dyDescent="0.25"/>
    <row r="836" ht="15.75" x14ac:dyDescent="0.25"/>
    <row r="837" ht="15.75" x14ac:dyDescent="0.25"/>
    <row r="838" ht="15.75" x14ac:dyDescent="0.25"/>
    <row r="839" ht="15.75" x14ac:dyDescent="0.25"/>
    <row r="840" ht="15.75" x14ac:dyDescent="0.25"/>
    <row r="841" ht="15.75" x14ac:dyDescent="0.25"/>
    <row r="842" ht="15.75" x14ac:dyDescent="0.25"/>
    <row r="843" ht="15.75" x14ac:dyDescent="0.25"/>
    <row r="844" ht="15.75" x14ac:dyDescent="0.25"/>
    <row r="845" ht="15.75" x14ac:dyDescent="0.25"/>
    <row r="846" ht="15.75" x14ac:dyDescent="0.25"/>
    <row r="847" ht="15.75" x14ac:dyDescent="0.25"/>
    <row r="848" ht="15.75" x14ac:dyDescent="0.25"/>
    <row r="849" ht="15.75" x14ac:dyDescent="0.25"/>
    <row r="850" ht="15.75" x14ac:dyDescent="0.25"/>
    <row r="851" ht="15.75" x14ac:dyDescent="0.25"/>
    <row r="852" ht="15.75" x14ac:dyDescent="0.25"/>
    <row r="853" ht="15.75" x14ac:dyDescent="0.25"/>
    <row r="854" ht="15.75" x14ac:dyDescent="0.25"/>
    <row r="855" ht="15.75" x14ac:dyDescent="0.25"/>
    <row r="856" ht="15.75" x14ac:dyDescent="0.25"/>
    <row r="857" ht="15.75" x14ac:dyDescent="0.25"/>
    <row r="858" ht="15.75" x14ac:dyDescent="0.25"/>
    <row r="859" ht="15.75" x14ac:dyDescent="0.25"/>
    <row r="860" ht="15.75" x14ac:dyDescent="0.25"/>
    <row r="861" ht="15.75" x14ac:dyDescent="0.25"/>
    <row r="862" ht="15.75" x14ac:dyDescent="0.25"/>
    <row r="863" ht="15.75" x14ac:dyDescent="0.25"/>
    <row r="864" ht="15.75" x14ac:dyDescent="0.25"/>
    <row r="865" ht="15.75" x14ac:dyDescent="0.25"/>
    <row r="866" ht="15.75" x14ac:dyDescent="0.25"/>
    <row r="867" ht="15.75" x14ac:dyDescent="0.25"/>
    <row r="868" ht="15.75" x14ac:dyDescent="0.25"/>
    <row r="869" ht="15.75" x14ac:dyDescent="0.25"/>
    <row r="870" ht="15.75" x14ac:dyDescent="0.25"/>
    <row r="871" ht="15.75" x14ac:dyDescent="0.25"/>
    <row r="872" ht="15.75" x14ac:dyDescent="0.25"/>
    <row r="873" ht="15.75" x14ac:dyDescent="0.25"/>
    <row r="874" ht="15.75" x14ac:dyDescent="0.25"/>
    <row r="875" ht="15.75" x14ac:dyDescent="0.25"/>
    <row r="876" ht="15.75" x14ac:dyDescent="0.25"/>
    <row r="877" ht="15.75" x14ac:dyDescent="0.25"/>
    <row r="878" ht="15.75" x14ac:dyDescent="0.25"/>
    <row r="879" ht="15.75" x14ac:dyDescent="0.25"/>
    <row r="880" ht="15.75" x14ac:dyDescent="0.25"/>
    <row r="881" ht="15.75" x14ac:dyDescent="0.25"/>
    <row r="882" ht="15.75" x14ac:dyDescent="0.25"/>
    <row r="883" ht="15.75" x14ac:dyDescent="0.25"/>
    <row r="884" ht="15.75" x14ac:dyDescent="0.25"/>
    <row r="885" ht="15.75" x14ac:dyDescent="0.25"/>
    <row r="886" ht="15.75" x14ac:dyDescent="0.25"/>
    <row r="887" ht="15.75" x14ac:dyDescent="0.25"/>
    <row r="888" ht="15.75" x14ac:dyDescent="0.25"/>
    <row r="889" ht="15.75" x14ac:dyDescent="0.25"/>
    <row r="890" ht="15.75" x14ac:dyDescent="0.25"/>
    <row r="891" ht="15.75" x14ac:dyDescent="0.25"/>
    <row r="892" ht="15.75" x14ac:dyDescent="0.25"/>
    <row r="893" ht="15.75" x14ac:dyDescent="0.25"/>
    <row r="894" ht="15.75" x14ac:dyDescent="0.25"/>
    <row r="895" ht="15.75" x14ac:dyDescent="0.25"/>
    <row r="896" ht="15.75" x14ac:dyDescent="0.25"/>
    <row r="897" ht="15.75" x14ac:dyDescent="0.25"/>
    <row r="898" ht="15.75" x14ac:dyDescent="0.25"/>
    <row r="899" ht="15.75" x14ac:dyDescent="0.25"/>
    <row r="900" ht="15.75" x14ac:dyDescent="0.25"/>
    <row r="901" ht="15.75" x14ac:dyDescent="0.25"/>
    <row r="902" ht="15.75" x14ac:dyDescent="0.25"/>
    <row r="903" ht="15.75" x14ac:dyDescent="0.25"/>
    <row r="904" ht="15.75" x14ac:dyDescent="0.25"/>
    <row r="905" ht="15.75" x14ac:dyDescent="0.25"/>
    <row r="906" ht="15.75" x14ac:dyDescent="0.25"/>
    <row r="907" ht="15.75" x14ac:dyDescent="0.25"/>
    <row r="908" ht="15.75" x14ac:dyDescent="0.25"/>
    <row r="909" ht="15.75" x14ac:dyDescent="0.25"/>
    <row r="910" ht="15.75" x14ac:dyDescent="0.25"/>
    <row r="911" ht="15.75" x14ac:dyDescent="0.25"/>
    <row r="912" ht="15.75" x14ac:dyDescent="0.25"/>
    <row r="913" ht="15.75" x14ac:dyDescent="0.25"/>
    <row r="914" ht="15.75" x14ac:dyDescent="0.25"/>
    <row r="915" ht="15.75" x14ac:dyDescent="0.25"/>
    <row r="916" ht="15.75" x14ac:dyDescent="0.25"/>
    <row r="917" ht="15.75" x14ac:dyDescent="0.25"/>
    <row r="918" ht="15.75" x14ac:dyDescent="0.25"/>
    <row r="919" ht="15.75" x14ac:dyDescent="0.25"/>
    <row r="920" ht="15.75" x14ac:dyDescent="0.25"/>
    <row r="921" ht="15.75" x14ac:dyDescent="0.25"/>
    <row r="922" ht="15.75" x14ac:dyDescent="0.25"/>
    <row r="923" ht="15.75" x14ac:dyDescent="0.25"/>
    <row r="924" ht="15.75" x14ac:dyDescent="0.25"/>
    <row r="925" ht="15.75" x14ac:dyDescent="0.25"/>
    <row r="926" ht="15.75" x14ac:dyDescent="0.25"/>
    <row r="927" ht="15.75" x14ac:dyDescent="0.25"/>
    <row r="928" ht="15.75" x14ac:dyDescent="0.25"/>
    <row r="929" ht="15.75" x14ac:dyDescent="0.25"/>
    <row r="930" ht="15.75" x14ac:dyDescent="0.25"/>
    <row r="931" ht="15.75" x14ac:dyDescent="0.25"/>
    <row r="932" ht="15.75" x14ac:dyDescent="0.25"/>
    <row r="933" ht="15.75" x14ac:dyDescent="0.25"/>
    <row r="934" ht="15.75" x14ac:dyDescent="0.25"/>
    <row r="935" ht="15.75" x14ac:dyDescent="0.25"/>
    <row r="936" ht="15.75" x14ac:dyDescent="0.25"/>
    <row r="937" ht="15.75" x14ac:dyDescent="0.25"/>
    <row r="938" ht="15.75" x14ac:dyDescent="0.25"/>
    <row r="939" ht="15.75" x14ac:dyDescent="0.25"/>
    <row r="940" ht="15.75" x14ac:dyDescent="0.25"/>
    <row r="941" ht="15.75" x14ac:dyDescent="0.25"/>
    <row r="942" ht="15.75" x14ac:dyDescent="0.25"/>
    <row r="943" ht="15.75" x14ac:dyDescent="0.25"/>
    <row r="944" ht="15.75" x14ac:dyDescent="0.25"/>
    <row r="945" ht="15.75" x14ac:dyDescent="0.25"/>
    <row r="946" ht="15.75" x14ac:dyDescent="0.25"/>
  </sheetData>
  <pageMargins left="0.7" right="0.7" top="0.75" bottom="0.75" header="0.3" footer="0.3"/>
  <pageSetup paperSize="9" orientation="portrait" r:id="rId1"/>
  <tableParts count="3">
    <tablePart r:id="rId2"/>
    <tablePart r:id="rId3"/>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499984740745262"/>
    <pageSetUpPr autoPageBreaks="0" fitToPage="1"/>
  </sheetPr>
  <dimension ref="A1:O15"/>
  <sheetViews>
    <sheetView showGridLines="0" zoomScale="85" zoomScaleNormal="85" workbookViewId="0">
      <selection activeCell="S18" sqref="S18"/>
    </sheetView>
  </sheetViews>
  <sheetFormatPr baseColWidth="10" defaultColWidth="9.140625" defaultRowHeight="30" customHeight="1" x14ac:dyDescent="0.2"/>
  <cols>
    <col min="1" max="1" width="15.85546875" style="9" customWidth="1"/>
    <col min="2" max="14" width="12.5703125" style="9" customWidth="1"/>
    <col min="15" max="15" width="28.140625" style="9" customWidth="1"/>
    <col min="16" max="16" width="9.140625" style="9" customWidth="1"/>
    <col min="17" max="17" width="7.28515625" style="9" customWidth="1"/>
    <col min="18" max="16384" width="9.140625" style="9"/>
  </cols>
  <sheetData>
    <row r="1" spans="1:15" ht="35.1" customHeight="1" x14ac:dyDescent="0.4">
      <c r="A1" s="14" t="s">
        <v>164</v>
      </c>
      <c r="B1" s="14"/>
      <c r="C1" s="14"/>
    </row>
    <row r="2" spans="1:15" ht="17.100000000000001" customHeight="1" x14ac:dyDescent="0.25">
      <c r="B2" t="s">
        <v>163</v>
      </c>
      <c r="C2" t="s">
        <v>162</v>
      </c>
      <c r="D2" t="s">
        <v>161</v>
      </c>
      <c r="E2" t="s">
        <v>160</v>
      </c>
      <c r="F2" t="s">
        <v>159</v>
      </c>
      <c r="G2" t="s">
        <v>158</v>
      </c>
      <c r="H2" t="s">
        <v>157</v>
      </c>
      <c r="I2" t="s">
        <v>156</v>
      </c>
      <c r="J2" t="s">
        <v>155</v>
      </c>
      <c r="K2" t="s">
        <v>154</v>
      </c>
      <c r="L2" t="s">
        <v>153</v>
      </c>
      <c r="M2" t="s">
        <v>152</v>
      </c>
      <c r="N2"/>
    </row>
    <row r="3" spans="1:15" ht="224.1" customHeight="1" x14ac:dyDescent="0.2"/>
    <row r="4" spans="1:15" ht="17.100000000000001" customHeight="1" x14ac:dyDescent="0.25">
      <c r="A4" s="13" t="s">
        <v>0</v>
      </c>
      <c r="B4" s="13" t="s">
        <v>163</v>
      </c>
      <c r="C4" s="13" t="s">
        <v>162</v>
      </c>
      <c r="D4" s="13" t="s">
        <v>161</v>
      </c>
      <c r="E4" s="13" t="s">
        <v>160</v>
      </c>
      <c r="F4" s="13" t="s">
        <v>159</v>
      </c>
      <c r="G4" s="13" t="s">
        <v>158</v>
      </c>
      <c r="H4" s="13" t="s">
        <v>157</v>
      </c>
      <c r="I4" s="13" t="s">
        <v>156</v>
      </c>
      <c r="J4" s="13" t="s">
        <v>155</v>
      </c>
      <c r="K4" s="13" t="s">
        <v>154</v>
      </c>
      <c r="L4" s="13" t="s">
        <v>153</v>
      </c>
      <c r="M4" s="13" t="s">
        <v>152</v>
      </c>
      <c r="N4" s="13" t="s">
        <v>150</v>
      </c>
      <c r="O4" s="13" t="s">
        <v>151</v>
      </c>
    </row>
    <row r="5" spans="1:15" ht="42.75" x14ac:dyDescent="0.2">
      <c r="A5" s="16" t="str">
        <f>Importation!L3</f>
        <v>MITSUBISHI MMC METAL FRANCE</v>
      </c>
      <c r="B5" s="12">
        <v>2382.89</v>
      </c>
      <c r="C5" s="12">
        <v>1664.73</v>
      </c>
      <c r="D5" s="12">
        <v>3806.12</v>
      </c>
      <c r="E5" s="12">
        <v>2650.2</v>
      </c>
      <c r="F5" s="12">
        <v>2201.4499999999998</v>
      </c>
      <c r="G5" s="12" t="e">
        <f>GETPIVOTDATA("Total (Qté * prix)",'Juin 2017'!$M$5,"Fournisseur","MITSUBISHI MMC METAL FRANCE")</f>
        <v>#REF!</v>
      </c>
      <c r="H5" s="12"/>
      <c r="I5" s="12"/>
      <c r="J5" s="12"/>
      <c r="K5" s="12"/>
      <c r="L5" s="12"/>
      <c r="M5" s="12"/>
      <c r="N5" s="12" t="e">
        <f>SUM(SynthèseDépenses[[#This Row],[Jan]:[Déc]])</f>
        <v>#REF!</v>
      </c>
    </row>
    <row r="6" spans="1:15" ht="30" customHeight="1" x14ac:dyDescent="0.2">
      <c r="A6" s="16" t="str">
        <f>Importation!L4</f>
        <v>SECO TOOLS</v>
      </c>
      <c r="B6" s="12">
        <v>3241.09</v>
      </c>
      <c r="C6" s="12">
        <v>5945.22</v>
      </c>
      <c r="D6" s="12">
        <v>6532.56</v>
      </c>
      <c r="E6" s="12">
        <v>5593.55</v>
      </c>
      <c r="F6" s="12">
        <v>3008.9</v>
      </c>
      <c r="G6" s="12" t="e">
        <f>GETPIVOTDATA("Total (Qté * prix)",'Juin 2017'!$M$5,"Fournisseur","SECO TOOLS")</f>
        <v>#REF!</v>
      </c>
      <c r="H6" s="12"/>
      <c r="I6" s="12"/>
      <c r="J6" s="12"/>
      <c r="K6" s="12"/>
      <c r="L6" s="12"/>
      <c r="M6" s="12"/>
      <c r="N6" s="12" t="e">
        <f>SUM(SynthèseDépenses[[#This Row],[Jan]:[Déc]])</f>
        <v>#REF!</v>
      </c>
    </row>
    <row r="7" spans="1:15" ht="30" customHeight="1" x14ac:dyDescent="0.2">
      <c r="A7" s="16" t="str">
        <f>Importation!L5</f>
        <v>FIS</v>
      </c>
      <c r="B7" s="12">
        <v>526.65</v>
      </c>
      <c r="C7" s="12">
        <v>0</v>
      </c>
      <c r="D7" s="12">
        <v>832.5</v>
      </c>
      <c r="E7" s="12">
        <v>838.38</v>
      </c>
      <c r="F7" s="12">
        <v>204.8</v>
      </c>
      <c r="G7" s="12" t="e">
        <f>GETPIVOTDATA("Total (Qté * prix)",'Juin 2017'!$M$5,"Fournisseur","FIS")</f>
        <v>#REF!</v>
      </c>
      <c r="H7" s="12"/>
      <c r="I7" s="12"/>
      <c r="J7" s="12"/>
      <c r="K7" s="12"/>
      <c r="L7" s="12"/>
      <c r="M7" s="12"/>
      <c r="N7" s="12" t="e">
        <f>SUM(SynthèseDépenses[[#This Row],[Jan]:[Déc]])</f>
        <v>#REF!</v>
      </c>
    </row>
    <row r="8" spans="1:15" ht="30" customHeight="1" x14ac:dyDescent="0.2">
      <c r="A8" s="16" t="str">
        <f>Importation!L6</f>
        <v>HORN SAS</v>
      </c>
      <c r="B8" s="12">
        <v>739.04</v>
      </c>
      <c r="C8" s="12">
        <v>104.15</v>
      </c>
      <c r="D8" s="12">
        <v>894.88</v>
      </c>
      <c r="E8" s="12">
        <v>1152.1600000000001</v>
      </c>
      <c r="F8" s="12">
        <v>1360.09</v>
      </c>
      <c r="G8" s="12" t="e">
        <f>GETPIVOTDATA("Total (Qté * prix)",'Juin 2017'!$M$5,"Fournisseur","HORN SAS")</f>
        <v>#REF!</v>
      </c>
      <c r="H8" s="12"/>
      <c r="I8" s="12"/>
      <c r="J8" s="12"/>
      <c r="K8" s="12"/>
      <c r="L8" s="12"/>
      <c r="M8" s="12"/>
      <c r="N8" s="12" t="e">
        <f>SUM(SynthèseDépenses[[#This Row],[Jan]:[Déc]])</f>
        <v>#REF!</v>
      </c>
      <c r="O8" s="15"/>
    </row>
    <row r="9" spans="1:15" ht="30" customHeight="1" x14ac:dyDescent="0.2">
      <c r="A9" s="16" t="str">
        <f>Importation!L7</f>
        <v>ISCAR</v>
      </c>
      <c r="B9" s="12">
        <v>2574.9899999999998</v>
      </c>
      <c r="C9" s="12">
        <v>1237.8699999999999</v>
      </c>
      <c r="D9" s="12">
        <v>2493.52</v>
      </c>
      <c r="E9" s="12">
        <v>2295.9499999999998</v>
      </c>
      <c r="F9" s="12">
        <v>406.3</v>
      </c>
      <c r="G9" s="12" t="e">
        <f>GETPIVOTDATA("Total (Qté * prix)",'Juin 2017'!$M$5,"Fournisseur","ISCAR")</f>
        <v>#REF!</v>
      </c>
      <c r="H9" s="12"/>
      <c r="I9" s="12"/>
      <c r="J9" s="12"/>
      <c r="K9" s="12"/>
      <c r="L9" s="12"/>
      <c r="M9" s="12"/>
      <c r="N9" s="12" t="e">
        <f>SUM(SynthèseDépenses[[#This Row],[Jan]:[Déc]])</f>
        <v>#REF!</v>
      </c>
    </row>
    <row r="10" spans="1:15" ht="30" customHeight="1" x14ac:dyDescent="0.2">
      <c r="A10" s="16" t="str">
        <f>Importation!L8</f>
        <v>CARBILLY - SAFETY</v>
      </c>
      <c r="B10" s="12">
        <v>1982.9</v>
      </c>
      <c r="C10" s="12">
        <v>0</v>
      </c>
      <c r="D10" s="12">
        <v>101.1</v>
      </c>
      <c r="E10" s="12">
        <v>176.04</v>
      </c>
      <c r="F10" s="12">
        <v>1167.7</v>
      </c>
      <c r="G10" s="12"/>
      <c r="H10" s="12"/>
      <c r="I10" s="12"/>
      <c r="J10" s="12"/>
      <c r="K10" s="12"/>
      <c r="L10" s="12"/>
      <c r="M10" s="12"/>
      <c r="N10" s="12">
        <f>SUM(SynthèseDépenses[[#This Row],[Jan]:[Déc]])</f>
        <v>3427.74</v>
      </c>
      <c r="O10" s="15"/>
    </row>
    <row r="11" spans="1:15" ht="30" customHeight="1" x14ac:dyDescent="0.2">
      <c r="A11" s="16" t="str">
        <f>Importation!L9</f>
        <v>WALTER TITEX</v>
      </c>
      <c r="B11" s="12">
        <v>1604.19</v>
      </c>
      <c r="C11" s="12">
        <v>2327.73</v>
      </c>
      <c r="D11" s="12">
        <v>944.16</v>
      </c>
      <c r="E11" s="12">
        <v>940.93</v>
      </c>
      <c r="F11" s="12">
        <v>916.5</v>
      </c>
      <c r="G11" s="12">
        <f>GETPIVOTDATA("Total (Qté * prix)",'Juin 2017'!$M$5,"Fournisseur","WALTER TITEX")</f>
        <v>467.76</v>
      </c>
      <c r="H11" s="12"/>
      <c r="I11" s="12"/>
      <c r="J11" s="12"/>
      <c r="K11" s="12"/>
      <c r="L11" s="12"/>
      <c r="M11" s="12"/>
      <c r="N11" s="12">
        <f>SUM(SynthèseDépenses[[#This Row],[Jan]:[Déc]])</f>
        <v>7201.27</v>
      </c>
      <c r="O11" s="15"/>
    </row>
    <row r="12" spans="1:15" ht="30" customHeight="1" x14ac:dyDescent="0.2">
      <c r="A12" s="16" t="str">
        <f>Importation!L10</f>
        <v>HUDRY - DEXIS</v>
      </c>
      <c r="B12" s="12">
        <v>705.8</v>
      </c>
      <c r="C12" s="12">
        <v>0</v>
      </c>
      <c r="D12" s="12">
        <v>1750.34</v>
      </c>
      <c r="E12" s="12">
        <v>550.83000000000004</v>
      </c>
      <c r="F12" s="12">
        <v>287.36</v>
      </c>
      <c r="G12" s="12"/>
      <c r="H12" s="12"/>
      <c r="I12" s="12"/>
      <c r="J12" s="12"/>
      <c r="K12" s="12"/>
      <c r="L12" s="12"/>
      <c r="M12" s="12"/>
      <c r="N12" s="12">
        <f>SUM(SynthèseDépenses[[#This Row],[Jan]:[Déc]])</f>
        <v>3294.33</v>
      </c>
    </row>
    <row r="13" spans="1:15" ht="30" customHeight="1" x14ac:dyDescent="0.2">
      <c r="A13" s="16" t="s">
        <v>180</v>
      </c>
      <c r="B13" s="12">
        <v>82.56</v>
      </c>
      <c r="C13" s="12">
        <v>318.88</v>
      </c>
      <c r="D13" s="12">
        <v>435.8</v>
      </c>
      <c r="E13" s="12">
        <v>289.26</v>
      </c>
      <c r="F13" s="12">
        <v>0</v>
      </c>
      <c r="G13" s="12" t="e">
        <f>GETPIVOTDATA("Total (Qté * prix)",'Juin 2017'!$M$5,"Fournisseur","MITSUBISHI MMC METAL FRANCE")</f>
        <v>#REF!</v>
      </c>
      <c r="H13" s="12"/>
      <c r="I13" s="12"/>
      <c r="J13" s="12"/>
      <c r="K13" s="12"/>
      <c r="L13" s="12"/>
      <c r="M13" s="12"/>
      <c r="N13" s="12" t="e">
        <f>SUM(SynthèseDépenses[[#This Row],[Jan]:[Déc]])</f>
        <v>#REF!</v>
      </c>
      <c r="O13" s="15"/>
    </row>
    <row r="14" spans="1:15" ht="30" customHeight="1" x14ac:dyDescent="0.2">
      <c r="A14" s="16" t="s">
        <v>179</v>
      </c>
      <c r="B14" s="12"/>
      <c r="C14" s="12"/>
      <c r="D14" s="12"/>
      <c r="E14" s="12"/>
      <c r="F14" s="12"/>
      <c r="G14" s="12" t="e">
        <f>GETPIVOTDATA("Total (Qté * prix)",'Juin 2017'!$M$5,"Fournisseur","MITSUBISHI MMC METAL FRANCE")</f>
        <v>#REF!</v>
      </c>
      <c r="H14" s="12"/>
      <c r="I14" s="12"/>
      <c r="J14" s="12"/>
      <c r="K14" s="12"/>
      <c r="L14" s="12"/>
      <c r="M14" s="12"/>
      <c r="N14" s="12" t="e">
        <f>SUM(SynthèseDépenses[[#This Row],[Jan]:[Déc]])</f>
        <v>#REF!</v>
      </c>
      <c r="O14" s="15"/>
    </row>
    <row r="15" spans="1:15" ht="30" customHeight="1" x14ac:dyDescent="0.25">
      <c r="A15" s="11" t="s">
        <v>150</v>
      </c>
      <c r="B15" s="10">
        <f>SUBTOTAL(109,SynthèseDépenses[Jan])</f>
        <v>13840.109999999999</v>
      </c>
      <c r="C15" s="10">
        <f>SUBTOTAL(109,SynthèseDépenses[Fév])</f>
        <v>11598.58</v>
      </c>
      <c r="D15" s="10">
        <f>SUBTOTAL(109,SynthèseDépenses[Mar])</f>
        <v>17790.98</v>
      </c>
      <c r="E15" s="10">
        <f>SUBTOTAL(109,SynthèseDépenses[Avr])</f>
        <v>14487.3</v>
      </c>
      <c r="F15" s="10">
        <f>SUBTOTAL(109,SynthèseDépenses[Mai])</f>
        <v>9553.1000000000022</v>
      </c>
      <c r="G15" s="10" t="e">
        <f>SUBTOTAL(109,SynthèseDépenses[Juin])</f>
        <v>#REF!</v>
      </c>
      <c r="H15" s="10">
        <f>SUBTOTAL(109,SynthèseDépenses[Juil])</f>
        <v>0</v>
      </c>
      <c r="I15" s="10">
        <f>SUBTOTAL(109,SynthèseDépenses[Aoû])</f>
        <v>0</v>
      </c>
      <c r="J15" s="10">
        <f>SUBTOTAL(109,SynthèseDépenses[Sep])</f>
        <v>0</v>
      </c>
      <c r="K15" s="10">
        <f>SUBTOTAL(109,SynthèseDépenses[Oct])</f>
        <v>0</v>
      </c>
      <c r="L15" s="10">
        <f>SUBTOTAL(109,SynthèseDépenses[Nov])</f>
        <v>0</v>
      </c>
      <c r="M15" s="10">
        <f>SUBTOTAL(109,SynthèseDépenses[Déc])</f>
        <v>0</v>
      </c>
      <c r="N15" s="10" t="e">
        <f>SUBTOTAL(109,SynthèseDépenses[Total])</f>
        <v>#REF!</v>
      </c>
    </row>
  </sheetData>
  <dataConsolidate/>
  <dataValidations count="22">
    <dataValidation allowBlank="1" showInputMessage="1" showErrorMessage="1" prompt="Le total des dépenses est automatiquement affiché dans cette colonne" sqref="B4:M4"/>
    <dataValidation allowBlank="1" showInputMessage="1" showErrorMessage="1" prompt="Légende de l’histogramme groupé" sqref="N3"/>
    <dataValidation allowBlank="1" showInputMessage="1" showErrorMessage="1" prompt="Histogramme groupé comparant les dépenses du mois de décembre. Cliquez sur le lien dans la cellule M2 pour afficher le détail des dépenses. Ouvrez le tableau Synthèse des dépenses dans la cellule M4 pour voir la synthèse de chaque montant dépensé." sqref="M3"/>
    <dataValidation allowBlank="1" showInputMessage="1" showErrorMessage="1" prompt="Histogramme groupé comparant les dépenses du mois de novembre. Cliquez sur le lien dans la cellule L2 pour afficher le détail des dépenses. Ouvrez le tableau Synthèse des dépenses dans la cellule L4 pour voir la synthèse de chaque montant dépensé." sqref="L3"/>
    <dataValidation allowBlank="1" showInputMessage="1" showErrorMessage="1" prompt="Histogramme groupé comparant les dépenses du mois d’octobre. Cliquez sur le lien dans la cellule K2 pour afficher le détail des dépenses. Ouvrez le tableau Synthèse des dépenses dans la cellule K4 pour voir la synthèse de chaque montant dépensé." sqref="K3"/>
    <dataValidation allowBlank="1" showInputMessage="1" showErrorMessage="1" prompt="Histogramme groupé comparant les dépenses du mois de septembre. Cliquez sur le lien dans la cellule J2 pour afficher le détail des dépenses. Ouvrez le tableau Synthèse des dépenses dans la cellule J4 pour voir la synthèse de chaque montant dépensé." sqref="J3"/>
    <dataValidation allowBlank="1" showInputMessage="1" showErrorMessage="1" prompt="Histogramme groupé comparant les dépenses du mois d’août. Cliquez sur le lien dans la cellule I2 pour afficher le détail des dépenses. Ouvrez le tableau Synthèse des dépenses dans la cellule I4 pour voir la synthèse de chaque montant dépensé." sqref="I3"/>
    <dataValidation allowBlank="1" showInputMessage="1" showErrorMessage="1" prompt="Histogramme groupé comparant les dépenses du mois de juillet. Cliquez sur le lien dans la cellule H2 pour afficher le détail des dépenses. Ouvrez le tableau Synthèse des dépenses dans la cellule H4 pour voir la synthèse de chaque montant dépensé." sqref="H3"/>
    <dataValidation allowBlank="1" showInputMessage="1" showErrorMessage="1" prompt="Histogramme groupé comparant les dépenses du mois de juin. Cliquez sur le lien dans la cellule G2 pour afficher le détail des dépenses. Ouvrez le tableau Synthèse des dépenses dans la cellule G4 pour voir la synthèse de chaque montant dépensé." sqref="G3"/>
    <dataValidation allowBlank="1" showInputMessage="1" showErrorMessage="1" prompt="Histogramme groupé comparant les dépenses du mois de mai. Cliquez sur le lien dans la cellule F2 pour afficher le détail des dépenses. Ouvrez le tableau Synthèse des dépenses dans la cellule F4 pour voir la synthèse de chaque montant dépensé." sqref="F3"/>
    <dataValidation allowBlank="1" showInputMessage="1" showErrorMessage="1" prompt="Histogramme groupé comparant les dépenses du mois d’avril. Cliquez sur le lien dans la cellule E2 pour afficher le détail des dépenses. Ouvrez le tableau Synthèse des dépenses dans la cellule E4 pour voir la synthèse de chaque montant dépensé." sqref="E3"/>
    <dataValidation allowBlank="1" showInputMessage="1" showErrorMessage="1" prompt="Histogramme groupé comparant les dépenses du mois de mars. Cliquez sur le lien dans la cellule D2 pour afficher le détail des dépenses. Ouvrez le tableau Synthèse des dépenses dans la cellule D4 pour voir la synthèse de chaque montant dépensé." sqref="D3"/>
    <dataValidation allowBlank="1" showInputMessage="1" showErrorMessage="1" prompt="Histogramme groupé comparant les dépenses du mois de février. Cliquez sur le lien dans la cellule C2 pour afficher le détail des dépenses. Ouvrez le tableau Synthèse des dépenses dans la cellule C4 pour voir la synthèse de chaque montant dépensé." sqref="C3"/>
    <dataValidation allowBlank="1" showInputMessage="1" showErrorMessage="1" prompt="Histogramme groupé comparant les dépenses du mois de janvier. Cliquez sur le lien dans la cellule B2 pour afficher le détail des dépenses. Ouvrez le tableau Synthèse des dépenses dans la cellule B4 pour voir la synthèse de chaque montant dépensé." sqref="B3"/>
    <dataValidation allowBlank="1" showInputMessage="1" showErrorMessage="1" prompt="L’histogramme groupé comparant les dépenses de janvier à décembre est dans les cellules B3 à M3. Un lien vers chaque mois se trouve au-dessus de chaque histogramme groupé de B2 à M2. La synthèse des dépenses de chaque mois est dans Synthèse des dépenses." sqref="A3"/>
    <dataValidation allowBlank="1" showInputMessage="1" showErrorMessage="1" prompt="Lien hypertexte de navigation vers la feuille de calcul Conseils qui explique comment utiliser ce classeur" sqref="N2"/>
    <dataValidation allowBlank="1" showInputMessage="1" showErrorMessage="1" prompt="Lien hypertexte de navigation vers le détail des dépenses pour ce mois" sqref="B2:M2"/>
    <dataValidation allowBlank="1" showInputMessage="1" showErrorMessage="1" prompt="Les cellules B2 à M2 contiennent des liens de navigation vers un schéma détaillé des dépenses pour chaque mois d’une année civile, de janvier à décembre.  La cellule N2 contient un lien de navigation vers la feuille de calcul Conseils" sqref="A2"/>
    <dataValidation allowBlank="1" showInputMessage="1" showErrorMessage="1" prompt="Un graphique Sparkline illustrant l’évolution d’une dépense sur 12 mois est affiché dans cette colonne" sqref="O4"/>
    <dataValidation allowBlank="1" showInputMessage="1" showErrorMessage="1" prompt="Le total des dépenses sur les 12 mois est automatiquement affiché dans cette colonne" sqref="N4"/>
    <dataValidation allowBlank="1" showInputMessage="1" showErrorMessage="1" prompt="Entrez le nom de la dépense dans cette colonne" sqref="A4"/>
    <dataValidation allowBlank="1" showInputMessage="1" showErrorMessage="1" prompt="Classeur sur l’évolution des dépenses qui recense les dépenses spécifiques sur une période de 12 mois. Ce classeur contient une feuille de calcul Conseils, cette feuille de calcul Synthèse et une feuille de calcul pour chaque mois" sqref="A1"/>
  </dataValidations>
  <printOptions horizontalCentered="1"/>
  <pageMargins left="0.7" right="0.7" top="0.75" bottom="0.75" header="0.3" footer="0.3"/>
  <pageSetup paperSize="9" fitToHeight="0" orientation="portrait" r:id="rId1"/>
  <drawing r:id="rId2"/>
  <tableParts count="1">
    <tablePart r:id="rId3"/>
  </tableParts>
  <extLst>
    <ext xmlns:x14="http://schemas.microsoft.com/office/spreadsheetml/2009/9/main" uri="{05C60535-1F16-4fd2-B633-F4F36F0B64E0}">
      <x14:sparklineGroups xmlns:xm="http://schemas.microsoft.com/office/excel/2006/main">
        <x14:sparklineGroup displayEmptyCellsAs="gap" markers="1" last="1" negative="1">
          <x14:colorSeries theme="4" tint="-0.499984740745262"/>
          <x14:colorNegative theme="6" tint="-0.499984740745262"/>
          <x14:colorAxis rgb="FF000000"/>
          <x14:colorMarkers theme="7" tint="-0.249977111117893"/>
          <x14:colorFirst theme="5" tint="-0.249977111117893"/>
          <x14:colorLast theme="7" tint="-0.499984740745262"/>
          <x14:colorHigh theme="5" tint="-0.249977111117893"/>
          <x14:colorLow theme="5" tint="-0.249977111117893"/>
          <x14:sparklines>
            <x14:sparkline>
              <xm:f>synthèse!B5:M5</xm:f>
              <xm:sqref>O5</xm:sqref>
            </x14:sparkline>
            <x14:sparkline>
              <xm:f>synthèse!B6:M6</xm:f>
              <xm:sqref>O6</xm:sqref>
            </x14:sparkline>
            <x14:sparkline>
              <xm:f>synthèse!B7:M7</xm:f>
              <xm:sqref>O7</xm:sqref>
            </x14:sparkline>
            <x14:sparkline>
              <xm:f>synthèse!B8:M8</xm:f>
              <xm:sqref>O8</xm:sqref>
            </x14:sparkline>
            <x14:sparkline>
              <xm:f>synthèse!B9:M9</xm:f>
              <xm:sqref>O9</xm:sqref>
            </x14:sparkline>
            <x14:sparkline>
              <xm:f>synthèse!B10:M10</xm:f>
              <xm:sqref>O10</xm:sqref>
            </x14:sparkline>
            <x14:sparkline>
              <xm:f>synthèse!B11:M11</xm:f>
              <xm:sqref>O11</xm:sqref>
            </x14:sparkline>
            <x14:sparkline>
              <xm:f>synthèse!B12:M12</xm:f>
              <xm:sqref>O12</xm:sqref>
            </x14:sparkline>
            <x14:sparkline>
              <xm:f>synthèse!B13:M13</xm:f>
              <xm:sqref>O13</xm:sqref>
            </x14:sparkline>
            <x14:sparkline>
              <xm:f>synthèse!B14:M14</xm:f>
              <xm:sqref>O14</xm:sqref>
            </x14:sparkline>
          </x14:sparklines>
        </x14:sparklineGroup>
        <x14:sparklineGroup displayEmptyCellsAs="gap" markers="1">
          <x14:colorSeries theme="0" tint="-0.499984740745262"/>
          <x14:colorNegative theme="5"/>
          <x14:colorAxis rgb="FF000000"/>
          <x14:colorMarkers theme="7"/>
          <x14:colorFirst theme="5" tint="-0.249977111117893"/>
          <x14:colorLast theme="7" tint="-0.499984740745262"/>
          <x14:colorHigh theme="5" tint="-0.249977111117893"/>
          <x14:colorLow theme="5" tint="-0.249977111117893"/>
          <x14:sparklines>
            <x14:sparkline>
              <xm:f>synthèse!B15:M15</xm:f>
              <xm:sqref>O15</xm:sqref>
            </x14:sparkline>
          </x14:sparklines>
        </x14:sparklineGroup>
      </x14:sparklineGroup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Juin 2017</vt:lpstr>
      <vt:lpstr>Importation</vt:lpstr>
      <vt:lpstr>synthèse</vt:lpstr>
      <vt:lpstr>synthèse!CatégoriesDépenses</vt:lpstr>
      <vt:lpstr>synthèse!Impression_des_titres</vt:lpstr>
      <vt:lpstr>synthèse!TitreColonne2</vt:lpstr>
    </vt:vector>
  </TitlesOfParts>
  <Company>Eaton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Saad, Bricha</dc:creator>
  <cp:lastModifiedBy>Saad, Bricha</cp:lastModifiedBy>
  <cp:lastPrinted>2017-06-12T11:59:59Z</cp:lastPrinted>
  <dcterms:created xsi:type="dcterms:W3CDTF">2017-06-12T09:13:31Z</dcterms:created>
  <dcterms:modified xsi:type="dcterms:W3CDTF">2017-06-28T09:25:24Z</dcterms:modified>
</cp:coreProperties>
</file>