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Mes Documents\Collège\Badminton\Compétitions\"/>
    </mc:Choice>
  </mc:AlternateContent>
  <bookViews>
    <workbookView xWindow="0" yWindow="0" windowWidth="25200" windowHeight="12675" activeTab="2"/>
  </bookViews>
  <sheets>
    <sheet name="Poules de classement" sheetId="8" r:id="rId1"/>
    <sheet name="Tableau de la 1° à la 16° place" sheetId="7" r:id="rId2"/>
    <sheet name="Tableau de 17° à 36° place " sheetId="5" r:id="rId3"/>
  </sheets>
  <definedNames>
    <definedName name="Poule_A">'Poules de classement'!$B$9:$D$12</definedName>
    <definedName name="Poule_B">'Poules de classement'!$F$9:$H$12</definedName>
    <definedName name="Poule_C">'Poules de classement'!$B$16:$D$19</definedName>
    <definedName name="Poule_D">'Poules de classement'!$F$16:$H$19</definedName>
    <definedName name="Poule_E">'Poules de classement'!$B$23:$D$26</definedName>
    <definedName name="Poule_F">'Poules de classement'!$F$23:$H$26</definedName>
    <definedName name="Poule_G">'Poules de classement'!$B$30:$D$33</definedName>
    <definedName name="Poule_H">'Poules de classement'!$F$30:$H$33</definedName>
  </definedNames>
  <calcPr calcId="152511"/>
</workbook>
</file>

<file path=xl/calcChain.xml><?xml version="1.0" encoding="utf-8"?>
<calcChain xmlns="http://schemas.openxmlformats.org/spreadsheetml/2006/main">
  <c r="W15" i="5" l="1"/>
  <c r="W16" i="5"/>
  <c r="W17" i="5"/>
  <c r="W18" i="5"/>
  <c r="W21" i="5"/>
  <c r="W7" i="5"/>
  <c r="W8" i="5"/>
  <c r="W9" i="5"/>
  <c r="W10" i="5"/>
  <c r="W11" i="5"/>
  <c r="W12" i="5"/>
  <c r="W13" i="5"/>
  <c r="W14" i="5"/>
  <c r="W19" i="5"/>
  <c r="W20" i="5"/>
  <c r="W6" i="5"/>
  <c r="K22" i="5" l="1"/>
  <c r="O21" i="5"/>
  <c r="B10" i="5" l="1"/>
  <c r="B28" i="5"/>
  <c r="B25" i="5"/>
  <c r="B22" i="5"/>
  <c r="B19" i="5"/>
  <c r="B16" i="5"/>
  <c r="B13" i="5"/>
  <c r="B7" i="5"/>
  <c r="B18" i="5" l="1"/>
  <c r="B17" i="7"/>
  <c r="B15" i="7"/>
  <c r="B15" i="5"/>
  <c r="B18" i="7"/>
  <c r="B14" i="7"/>
  <c r="B21" i="5"/>
  <c r="B20" i="7"/>
  <c r="B12" i="7"/>
  <c r="B12" i="5"/>
  <c r="B21" i="7"/>
  <c r="B11" i="7"/>
  <c r="B9" i="5"/>
  <c r="B24" i="5"/>
  <c r="B23" i="7"/>
  <c r="B9" i="7"/>
  <c r="B24" i="7"/>
  <c r="B8" i="7"/>
  <c r="B27" i="5"/>
  <c r="B26" i="7"/>
  <c r="B6" i="7"/>
  <c r="G5" i="7" l="1"/>
  <c r="K5" i="7"/>
  <c r="G6" i="7"/>
  <c r="K6" i="7"/>
  <c r="G8" i="7"/>
  <c r="K8" i="7"/>
  <c r="B6" i="5"/>
  <c r="B27" i="7"/>
  <c r="B5" i="7"/>
  <c r="C6" i="5" l="1"/>
  <c r="F6" i="5" s="1"/>
  <c r="G6" i="5"/>
  <c r="K6" i="5"/>
  <c r="O6" i="5"/>
  <c r="C7" i="5"/>
  <c r="G7" i="5"/>
  <c r="K7" i="5"/>
  <c r="O7" i="5"/>
  <c r="C9" i="5"/>
  <c r="G9" i="5"/>
  <c r="K9" i="5"/>
  <c r="O9" i="5"/>
  <c r="C10" i="5"/>
  <c r="G10" i="5"/>
  <c r="K10" i="5"/>
  <c r="O10" i="5"/>
  <c r="C12" i="5"/>
  <c r="G12" i="5"/>
  <c r="K12" i="5"/>
  <c r="O12" i="5"/>
  <c r="C13" i="5"/>
  <c r="G13" i="5"/>
  <c r="K13" i="5"/>
  <c r="O13" i="5"/>
  <c r="C15" i="5"/>
  <c r="G15" i="5"/>
  <c r="K15" i="5"/>
  <c r="O15" i="5"/>
  <c r="C16" i="5"/>
  <c r="G16" i="5"/>
  <c r="K16" i="5"/>
  <c r="O16" i="5"/>
  <c r="C18" i="5"/>
  <c r="F18" i="5" s="1"/>
  <c r="G18" i="5"/>
  <c r="K18" i="5"/>
  <c r="O18" i="5"/>
  <c r="C19" i="5"/>
  <c r="G19" i="5"/>
  <c r="K19" i="5"/>
  <c r="O19" i="5"/>
  <c r="C21" i="5"/>
  <c r="F21" i="5" s="1"/>
  <c r="G21" i="5"/>
  <c r="K21" i="5"/>
  <c r="C22" i="5"/>
  <c r="G22" i="5"/>
  <c r="O22" i="5"/>
  <c r="C24" i="5"/>
  <c r="F24" i="5" s="1"/>
  <c r="G24" i="5"/>
  <c r="K24" i="5"/>
  <c r="O24" i="5"/>
  <c r="C25" i="5"/>
  <c r="G25" i="5"/>
  <c r="K25" i="5"/>
  <c r="O25" i="5"/>
  <c r="C27" i="5"/>
  <c r="F27" i="5" s="1"/>
  <c r="G27" i="5"/>
  <c r="K27" i="5"/>
  <c r="O27" i="5"/>
  <c r="C28" i="5"/>
  <c r="G28" i="5"/>
  <c r="K28" i="5"/>
  <c r="O28" i="5"/>
  <c r="F16" i="5" l="1"/>
  <c r="F13" i="5"/>
  <c r="F10" i="5"/>
  <c r="F7" i="5"/>
  <c r="J12" i="5" s="1"/>
  <c r="F15" i="5"/>
  <c r="J16" i="5" s="1"/>
  <c r="F28" i="5"/>
  <c r="J22" i="5" s="1"/>
  <c r="F22" i="5"/>
  <c r="J25" i="5" s="1"/>
  <c r="F9" i="5"/>
  <c r="F19" i="5"/>
  <c r="F25" i="5"/>
  <c r="J27" i="5" s="1"/>
  <c r="F12" i="5"/>
  <c r="J28" i="5" l="1"/>
  <c r="N27" i="5" s="1"/>
  <c r="J24" i="5"/>
  <c r="J18" i="5"/>
  <c r="J10" i="5"/>
  <c r="J15" i="5"/>
  <c r="J19" i="5"/>
  <c r="J7" i="5"/>
  <c r="J13" i="5"/>
  <c r="J9" i="5"/>
  <c r="J21" i="5"/>
  <c r="N21" i="5" s="1"/>
  <c r="J6" i="5"/>
  <c r="N12" i="5"/>
  <c r="O11" i="7"/>
  <c r="K11" i="7"/>
  <c r="G11" i="7"/>
  <c r="U21" i="5" l="1"/>
  <c r="N28" i="5"/>
  <c r="U20" i="5" s="1"/>
  <c r="N24" i="5"/>
  <c r="N22" i="5"/>
  <c r="U17" i="5" s="1"/>
  <c r="N18" i="5"/>
  <c r="N19" i="5"/>
  <c r="N7" i="5"/>
  <c r="N9" i="5"/>
  <c r="N25" i="5"/>
  <c r="N6" i="5"/>
  <c r="N10" i="5"/>
  <c r="N16" i="5"/>
  <c r="N15" i="5"/>
  <c r="N13" i="5"/>
  <c r="O5" i="7"/>
  <c r="O6" i="7"/>
  <c r="O8" i="7"/>
  <c r="G9" i="7"/>
  <c r="K9" i="7"/>
  <c r="O9" i="7"/>
  <c r="G12" i="7"/>
  <c r="K12" i="7"/>
  <c r="O12" i="7"/>
  <c r="G14" i="7"/>
  <c r="K14" i="7"/>
  <c r="O14" i="7"/>
  <c r="G15" i="7"/>
  <c r="K15" i="7"/>
  <c r="O15" i="7"/>
  <c r="G17" i="7"/>
  <c r="K17" i="7"/>
  <c r="O17" i="7"/>
  <c r="G18" i="7"/>
  <c r="K18" i="7"/>
  <c r="O18" i="7"/>
  <c r="G20" i="7"/>
  <c r="K20" i="7"/>
  <c r="O20" i="7"/>
  <c r="G21" i="7"/>
  <c r="K21" i="7"/>
  <c r="O21" i="7"/>
  <c r="G23" i="7"/>
  <c r="K23" i="7"/>
  <c r="O23" i="7"/>
  <c r="G24" i="7"/>
  <c r="K24" i="7"/>
  <c r="O24" i="7"/>
  <c r="G26" i="7"/>
  <c r="K26" i="7"/>
  <c r="O26" i="7"/>
  <c r="G27" i="7"/>
  <c r="K27" i="7"/>
  <c r="O27" i="7"/>
  <c r="U16" i="5" l="1"/>
  <c r="U18" i="5"/>
  <c r="U19" i="5"/>
  <c r="U8" i="5"/>
  <c r="U9" i="5"/>
  <c r="U14" i="5"/>
  <c r="U15" i="5"/>
  <c r="U11" i="5"/>
  <c r="U6" i="5"/>
  <c r="U7" i="5"/>
  <c r="U12" i="5"/>
  <c r="U13" i="5"/>
  <c r="U10" i="5"/>
  <c r="C26" i="7"/>
  <c r="C23" i="7"/>
  <c r="C20" i="7"/>
  <c r="C17" i="7"/>
  <c r="C14" i="7"/>
  <c r="C11" i="7"/>
  <c r="C8" i="7"/>
  <c r="C5" i="7"/>
  <c r="F26" i="7" l="1"/>
  <c r="F15" i="7"/>
  <c r="F12" i="7"/>
  <c r="F23" i="7"/>
  <c r="F20" i="7"/>
  <c r="F9" i="7"/>
  <c r="F17" i="7"/>
  <c r="F6" i="7"/>
  <c r="F27" i="7"/>
  <c r="F14" i="7"/>
  <c r="F11" i="7"/>
  <c r="J8" i="7" s="1"/>
  <c r="N8" i="7" s="1"/>
  <c r="F24" i="7"/>
  <c r="F21" i="7"/>
  <c r="F8" i="7"/>
  <c r="J6" i="7" s="1"/>
  <c r="F5" i="7"/>
  <c r="J5" i="7" s="1"/>
  <c r="N5" i="7" s="1"/>
  <c r="F18" i="7"/>
  <c r="J15" i="7" l="1"/>
  <c r="J23" i="7"/>
  <c r="J17" i="7"/>
  <c r="J20" i="7"/>
  <c r="J26" i="7"/>
  <c r="J11" i="7"/>
  <c r="J12" i="7"/>
  <c r="J24" i="7"/>
  <c r="J18" i="7"/>
  <c r="J14" i="7"/>
  <c r="J9" i="7"/>
  <c r="J27" i="7"/>
  <c r="J21" i="7"/>
  <c r="N6" i="7" l="1"/>
  <c r="S5" i="7" s="1"/>
  <c r="N14" i="7"/>
  <c r="N12" i="7"/>
  <c r="S12" i="7" s="1"/>
  <c r="N20" i="7"/>
  <c r="N18" i="7"/>
  <c r="N21" i="7"/>
  <c r="N17" i="7"/>
  <c r="N23" i="7"/>
  <c r="N27" i="7"/>
  <c r="N11" i="7"/>
  <c r="N15" i="7"/>
  <c r="N26" i="7"/>
  <c r="N24" i="7"/>
  <c r="N9" i="7"/>
  <c r="C6" i="7"/>
  <c r="C27" i="7"/>
  <c r="C24" i="7"/>
  <c r="C21" i="7"/>
  <c r="C18" i="7"/>
  <c r="C15" i="7"/>
  <c r="C12" i="7"/>
  <c r="C9" i="7"/>
  <c r="S24" i="7" l="1"/>
  <c r="S18" i="7"/>
  <c r="S6" i="7"/>
  <c r="S9" i="7"/>
  <c r="S15" i="7"/>
  <c r="S21" i="7"/>
  <c r="S27" i="7"/>
  <c r="S11" i="7"/>
  <c r="S17" i="7"/>
  <c r="S23" i="7"/>
  <c r="S20" i="7"/>
  <c r="S14" i="7"/>
  <c r="S26" i="7"/>
  <c r="S8" i="7"/>
</calcChain>
</file>

<file path=xl/sharedStrings.xml><?xml version="1.0" encoding="utf-8"?>
<sst xmlns="http://schemas.openxmlformats.org/spreadsheetml/2006/main" count="182" uniqueCount="121">
  <si>
    <t>Scores</t>
  </si>
  <si>
    <t>Champion</t>
  </si>
  <si>
    <t>2°</t>
  </si>
  <si>
    <t>3°</t>
  </si>
  <si>
    <t>4°</t>
  </si>
  <si>
    <t>5°</t>
  </si>
  <si>
    <t>6°</t>
  </si>
  <si>
    <t>7°</t>
  </si>
  <si>
    <t>8°</t>
  </si>
  <si>
    <t>9°</t>
  </si>
  <si>
    <t>10°</t>
  </si>
  <si>
    <t>11°</t>
  </si>
  <si>
    <t>12°</t>
  </si>
  <si>
    <t>13°</t>
  </si>
  <si>
    <t>14°</t>
  </si>
  <si>
    <t>15°</t>
  </si>
  <si>
    <t>16°</t>
  </si>
  <si>
    <t>CLASSEMENT</t>
  </si>
  <si>
    <t>Badminton     Sortie des 8 poules de 4</t>
  </si>
  <si>
    <t xml:space="preserve">1° poule A </t>
  </si>
  <si>
    <t>1° poule B</t>
  </si>
  <si>
    <t>1° poule C</t>
  </si>
  <si>
    <t>1° poule D</t>
  </si>
  <si>
    <t>1° poule E</t>
  </si>
  <si>
    <t>1° poule F</t>
  </si>
  <si>
    <t>1° poule G</t>
  </si>
  <si>
    <t>1° poule H</t>
  </si>
  <si>
    <t>2° poule A</t>
  </si>
  <si>
    <t>2° poule B</t>
  </si>
  <si>
    <t>2° poule C</t>
  </si>
  <si>
    <t>2° poule D</t>
  </si>
  <si>
    <t>2° poule E</t>
  </si>
  <si>
    <t>2° poule F</t>
  </si>
  <si>
    <t>2° poule G</t>
  </si>
  <si>
    <t>2° poule H</t>
  </si>
  <si>
    <t xml:space="preserve">3° poule A </t>
  </si>
  <si>
    <t>3° poule B</t>
  </si>
  <si>
    <t>3° poule C</t>
  </si>
  <si>
    <t>3° poule D</t>
  </si>
  <si>
    <t>3° poule E</t>
  </si>
  <si>
    <t>3° poule F</t>
  </si>
  <si>
    <t>3° poule G</t>
  </si>
  <si>
    <t>3° poule H</t>
  </si>
  <si>
    <t>4° poule A</t>
  </si>
  <si>
    <t>4° poule B</t>
  </si>
  <si>
    <t>4° poule C</t>
  </si>
  <si>
    <t>4° poule D</t>
  </si>
  <si>
    <t>4° poule E</t>
  </si>
  <si>
    <t>4° poule F</t>
  </si>
  <si>
    <t>4° poule G</t>
  </si>
  <si>
    <t>4° poule H</t>
  </si>
  <si>
    <t>17°</t>
  </si>
  <si>
    <t>18°</t>
  </si>
  <si>
    <t>19°</t>
  </si>
  <si>
    <t>20°</t>
  </si>
  <si>
    <t>21°</t>
  </si>
  <si>
    <t>22°</t>
  </si>
  <si>
    <t>23°</t>
  </si>
  <si>
    <t>24°</t>
  </si>
  <si>
    <t>25°</t>
  </si>
  <si>
    <t>26°</t>
  </si>
  <si>
    <t>27°</t>
  </si>
  <si>
    <t>28°</t>
  </si>
  <si>
    <t>29°</t>
  </si>
  <si>
    <t>30°</t>
  </si>
  <si>
    <t>31°</t>
  </si>
  <si>
    <t>32°</t>
  </si>
  <si>
    <t>1° et 2° de poule</t>
  </si>
  <si>
    <t>3° et 4° de poule</t>
  </si>
  <si>
    <t>Badminton     Sortie des 8 poules de 2 ou de 4</t>
  </si>
  <si>
    <t>Poule A</t>
  </si>
  <si>
    <t>Poule B</t>
  </si>
  <si>
    <t>Poule C</t>
  </si>
  <si>
    <t>Poule D</t>
  </si>
  <si>
    <t>Poule E</t>
  </si>
  <si>
    <t>Poule F</t>
  </si>
  <si>
    <t>Poule G</t>
  </si>
  <si>
    <t>Poule H</t>
  </si>
  <si>
    <t>Clt</t>
  </si>
  <si>
    <t>Nom Prénom</t>
  </si>
  <si>
    <t>Inscrivez les scores correspondant aux matchs dans la colonne "Scores"</t>
  </si>
  <si>
    <t>Etablissement</t>
  </si>
  <si>
    <t>Laon</t>
  </si>
  <si>
    <t>Soissons</t>
  </si>
  <si>
    <t>St-Quentin</t>
  </si>
  <si>
    <t>Reims</t>
  </si>
  <si>
    <t>b</t>
  </si>
  <si>
    <t>c</t>
  </si>
  <si>
    <t>a</t>
  </si>
  <si>
    <t>d</t>
  </si>
  <si>
    <t>e</t>
  </si>
  <si>
    <t>f</t>
  </si>
  <si>
    <t>g</t>
  </si>
  <si>
    <t>h</t>
  </si>
  <si>
    <t>i</t>
  </si>
  <si>
    <t>j</t>
  </si>
  <si>
    <t>k</t>
  </si>
  <si>
    <t>l</t>
  </si>
  <si>
    <t>m</t>
  </si>
  <si>
    <t>n</t>
  </si>
  <si>
    <t>o</t>
  </si>
  <si>
    <t>p</t>
  </si>
  <si>
    <t>q</t>
  </si>
  <si>
    <t>r</t>
  </si>
  <si>
    <t>s</t>
  </si>
  <si>
    <t>t</t>
  </si>
  <si>
    <t>u</t>
  </si>
  <si>
    <t>v</t>
  </si>
  <si>
    <t>w</t>
  </si>
  <si>
    <t>x</t>
  </si>
  <si>
    <t>y</t>
  </si>
  <si>
    <t>z</t>
  </si>
  <si>
    <t>aa</t>
  </si>
  <si>
    <t>bb</t>
  </si>
  <si>
    <t>cc</t>
  </si>
  <si>
    <t>dd</t>
  </si>
  <si>
    <t>Abs</t>
  </si>
  <si>
    <t>ee</t>
  </si>
  <si>
    <t>ff</t>
  </si>
  <si>
    <r>
      <rPr>
        <u/>
        <sz val="12"/>
        <color theme="1"/>
        <rFont val="Times New Roman"/>
        <family val="1"/>
      </rPr>
      <t>Utilisation</t>
    </r>
    <r>
      <rPr>
        <sz val="12"/>
        <color theme="1"/>
        <rFont val="Times New Roman"/>
        <family val="1"/>
      </rPr>
      <t xml:space="preserve"> : Entrer les noms des concurrents dans la première colonne. Ensuite, il vous suffit de rentrer 
les classements par poules dans la seconde pour que les noms se reportent automatiquement les pages suivantes du classeur.
Il vous suffit ensuite de vous rendre sur le tableau désiré.
Si un élève est absent, inscrire Abs à la place dans la colonne Classement (Clt).</t>
    </r>
  </si>
  <si>
    <t>Inscrivez les scores correspondant aux matchs dans la colonne "Scores"
Ne rien mettre en cas d'absence d'un élève.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</si>
</sst>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Calibri"/>
      <family val="2"/>
      <scheme val="minor"/>
    </font>
    <font>
      <b/>
      <sz val="14"/>
      <color theme="1"/>
      <name val="Calibri"/>
      <family val="2"/>
      <scheme val="minor"/>
    </font>
    <font>
      <sz val="11"/>
      <name val="Calibri"/>
      <family val="2"/>
      <scheme val="minor"/>
    </font>
    <font>
      <sz val="12"/>
      <color theme="1"/>
      <name val="Times New Roman"/>
      <family val="1"/>
    </font>
    <font>
      <u/>
      <sz val="12"/>
      <color theme="1"/>
      <name val="Times New Roman"/>
      <family val="1"/>
    </font>
  </fonts>
  <fills count="8">
    <fill>
      <patternFill patternType="none"/>
    </fill>
    <fill>
      <patternFill patternType="gray125"/>
    </fill>
    <fill>
      <patternFill patternType="solid">
        <fgColor rgb="FF00B0F0"/>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
      <patternFill patternType="solid">
        <fgColor rgb="FFFFFFCC"/>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64"/>
      </left>
      <right style="thin">
        <color indexed="64"/>
      </right>
      <top/>
      <bottom/>
      <diagonal/>
    </border>
  </borders>
  <cellStyleXfs count="1">
    <xf numFmtId="0" fontId="0" fillId="0" borderId="0"/>
  </cellStyleXfs>
  <cellXfs count="48">
    <xf numFmtId="0" fontId="0" fillId="0" borderId="0" xfId="0"/>
    <xf numFmtId="0" fontId="0" fillId="5" borderId="1" xfId="0" applyFill="1" applyBorder="1" applyAlignment="1" applyProtection="1">
      <alignment horizontal="center" vertical="center"/>
      <protection locked="0"/>
    </xf>
    <xf numFmtId="0" fontId="0" fillId="6" borderId="1" xfId="0" applyFill="1" applyBorder="1" applyAlignment="1" applyProtection="1">
      <alignment horizontal="center" vertical="center"/>
    </xf>
    <xf numFmtId="0" fontId="4" fillId="5" borderId="1" xfId="0" applyFont="1" applyFill="1" applyBorder="1" applyAlignment="1" applyProtection="1">
      <alignment horizontal="center" vertical="center"/>
      <protection locked="0"/>
    </xf>
    <xf numFmtId="0" fontId="4" fillId="6" borderId="1" xfId="0" applyFont="1" applyFill="1" applyBorder="1" applyAlignment="1" applyProtection="1">
      <alignment horizontal="center" vertical="center"/>
    </xf>
    <xf numFmtId="0" fontId="0" fillId="4" borderId="0" xfId="0" applyFill="1" applyBorder="1" applyAlignment="1" applyProtection="1">
      <alignment horizontal="center" vertical="center"/>
    </xf>
    <xf numFmtId="0" fontId="0" fillId="4" borderId="0" xfId="0" applyFill="1" applyAlignment="1" applyProtection="1">
      <alignment horizontal="center" vertical="center"/>
    </xf>
    <xf numFmtId="0" fontId="2" fillId="4" borderId="0" xfId="0" applyFont="1" applyFill="1" applyAlignment="1" applyProtection="1">
      <alignment horizontal="center" vertical="center"/>
    </xf>
    <xf numFmtId="0" fontId="1" fillId="4" borderId="0" xfId="0" applyFont="1" applyFill="1" applyAlignment="1" applyProtection="1">
      <alignment horizontal="center" vertical="center"/>
    </xf>
    <xf numFmtId="0" fontId="0" fillId="5" borderId="1" xfId="0" applyFill="1" applyBorder="1" applyAlignment="1" applyProtection="1">
      <alignment horizontal="center" vertical="center"/>
    </xf>
    <xf numFmtId="0" fontId="0" fillId="0" borderId="0" xfId="0" applyAlignment="1" applyProtection="1">
      <alignment horizontal="center" vertical="center"/>
    </xf>
    <xf numFmtId="0" fontId="3" fillId="2" borderId="3" xfId="0" applyFont="1" applyFill="1" applyBorder="1" applyAlignment="1" applyProtection="1">
      <alignment horizontal="center" vertical="center"/>
    </xf>
    <xf numFmtId="0" fontId="0" fillId="5" borderId="4" xfId="0" applyFill="1" applyBorder="1" applyAlignment="1" applyProtection="1">
      <alignment horizontal="center" vertical="center"/>
    </xf>
    <xf numFmtId="0" fontId="0" fillId="3" borderId="5" xfId="0" applyFill="1" applyBorder="1" applyAlignment="1" applyProtection="1">
      <alignment horizontal="center" vertical="center"/>
    </xf>
    <xf numFmtId="0" fontId="0" fillId="4" borderId="2" xfId="0" applyFill="1" applyBorder="1" applyAlignment="1" applyProtection="1">
      <alignment horizontal="center" vertical="center"/>
    </xf>
    <xf numFmtId="0" fontId="0" fillId="4" borderId="6" xfId="0" applyFill="1" applyBorder="1" applyAlignment="1" applyProtection="1">
      <alignment horizontal="center" vertical="center"/>
    </xf>
    <xf numFmtId="0" fontId="0" fillId="5" borderId="0" xfId="0" applyFill="1" applyAlignment="1" applyProtection="1">
      <alignment horizontal="center" vertical="center"/>
    </xf>
    <xf numFmtId="0" fontId="1" fillId="5" borderId="0" xfId="0" applyFont="1" applyFill="1" applyAlignment="1" applyProtection="1">
      <alignment horizontal="center" vertical="center"/>
    </xf>
    <xf numFmtId="0" fontId="4" fillId="4" borderId="0" xfId="0" applyFont="1" applyFill="1" applyAlignment="1" applyProtection="1">
      <alignment horizontal="center" vertical="center"/>
    </xf>
    <xf numFmtId="0" fontId="4" fillId="6" borderId="1" xfId="0" applyFont="1" applyFill="1" applyBorder="1" applyAlignment="1" applyProtection="1">
      <alignment horizontal="center" vertical="center"/>
    </xf>
    <xf numFmtId="0" fontId="0" fillId="4" borderId="0" xfId="0" applyFill="1" applyAlignment="1" applyProtection="1">
      <alignment horizontal="center" vertical="center"/>
    </xf>
    <xf numFmtId="0" fontId="2" fillId="4" borderId="0" xfId="0" applyFont="1" applyFill="1" applyAlignment="1" applyProtection="1">
      <alignment horizontal="center" vertical="center"/>
    </xf>
    <xf numFmtId="0" fontId="4" fillId="4" borderId="0" xfId="0" applyFont="1" applyFill="1" applyBorder="1" applyAlignment="1" applyProtection="1">
      <alignment vertical="center" wrapText="1"/>
    </xf>
    <xf numFmtId="0" fontId="4" fillId="4" borderId="0" xfId="0" applyFont="1" applyFill="1" applyBorder="1" applyAlignment="1" applyProtection="1">
      <alignment horizontal="center" vertical="center"/>
    </xf>
    <xf numFmtId="0" fontId="4" fillId="6" borderId="1" xfId="0" applyFont="1" applyFill="1" applyBorder="1" applyAlignment="1" applyProtection="1">
      <alignment horizontal="center" vertical="center"/>
    </xf>
    <xf numFmtId="0" fontId="4" fillId="4" borderId="0" xfId="0" applyFont="1" applyFill="1" applyBorder="1" applyAlignment="1" applyProtection="1">
      <alignment horizontal="center" vertical="center"/>
      <protection locked="0"/>
    </xf>
    <xf numFmtId="0" fontId="2" fillId="4" borderId="0" xfId="0" applyFont="1" applyFill="1" applyAlignment="1" applyProtection="1">
      <alignment horizontal="center" vertical="center"/>
    </xf>
    <xf numFmtId="0" fontId="0" fillId="4" borderId="0" xfId="0" applyFill="1" applyAlignment="1" applyProtection="1">
      <alignment horizontal="center" vertical="center"/>
    </xf>
    <xf numFmtId="0" fontId="0" fillId="4" borderId="0" xfId="0" applyFill="1" applyAlignment="1" applyProtection="1">
      <alignment horizontal="center" vertical="center"/>
    </xf>
    <xf numFmtId="0" fontId="0" fillId="4" borderId="0" xfId="0" applyFill="1" applyAlignment="1" applyProtection="1">
      <alignment horizontal="center" vertical="center"/>
    </xf>
    <xf numFmtId="0" fontId="0" fillId="4" borderId="18" xfId="0" applyFill="1" applyBorder="1" applyAlignment="1" applyProtection="1">
      <alignment horizontal="center" vertical="center"/>
    </xf>
    <xf numFmtId="0" fontId="4" fillId="7" borderId="7" xfId="0" applyFont="1" applyFill="1" applyBorder="1" applyAlignment="1" applyProtection="1">
      <alignment horizontal="center" vertical="center" wrapText="1"/>
    </xf>
    <xf numFmtId="0" fontId="4" fillId="7" borderId="8" xfId="0" applyFont="1" applyFill="1" applyBorder="1" applyAlignment="1" applyProtection="1">
      <alignment horizontal="center" vertical="center" wrapText="1"/>
    </xf>
    <xf numFmtId="0" fontId="4" fillId="7" borderId="9" xfId="0" applyFont="1" applyFill="1" applyBorder="1" applyAlignment="1" applyProtection="1">
      <alignment horizontal="center" vertical="center" wrapText="1"/>
    </xf>
    <xf numFmtId="0" fontId="4" fillId="7" borderId="10" xfId="0" applyFont="1" applyFill="1" applyBorder="1" applyAlignment="1" applyProtection="1">
      <alignment horizontal="center" vertical="center" wrapText="1"/>
    </xf>
    <xf numFmtId="0" fontId="4" fillId="7" borderId="0" xfId="0" applyFont="1" applyFill="1" applyBorder="1" applyAlignment="1" applyProtection="1">
      <alignment horizontal="center" vertical="center" wrapText="1"/>
    </xf>
    <xf numFmtId="0" fontId="4" fillId="7" borderId="11" xfId="0" applyFont="1" applyFill="1" applyBorder="1" applyAlignment="1" applyProtection="1">
      <alignment horizontal="center" vertical="center" wrapText="1"/>
    </xf>
    <xf numFmtId="0" fontId="4" fillId="7" borderId="12" xfId="0" applyFont="1" applyFill="1" applyBorder="1" applyAlignment="1" applyProtection="1">
      <alignment horizontal="center" vertical="center" wrapText="1"/>
    </xf>
    <xf numFmtId="0" fontId="4" fillId="7" borderId="13" xfId="0" applyFont="1" applyFill="1" applyBorder="1" applyAlignment="1" applyProtection="1">
      <alignment horizontal="center" vertical="center" wrapText="1"/>
    </xf>
    <xf numFmtId="0" fontId="4" fillId="7" borderId="14" xfId="0" applyFont="1" applyFill="1" applyBorder="1" applyAlignment="1" applyProtection="1">
      <alignment horizontal="center" vertical="center" wrapText="1"/>
    </xf>
    <xf numFmtId="0" fontId="4" fillId="6" borderId="1" xfId="0"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4" borderId="0" xfId="0" applyFill="1" applyAlignment="1" applyProtection="1">
      <alignment horizontal="center" vertical="center"/>
    </xf>
    <xf numFmtId="0" fontId="4" fillId="4" borderId="0" xfId="0" applyFont="1" applyFill="1" applyAlignment="1" applyProtection="1">
      <alignment horizontal="center" vertical="center" wrapText="1"/>
    </xf>
    <xf numFmtId="0" fontId="2" fillId="4" borderId="0" xfId="0" applyFont="1" applyFill="1" applyAlignment="1" applyProtection="1">
      <alignment horizontal="center" vertical="center"/>
    </xf>
    <xf numFmtId="0" fontId="4" fillId="7" borderId="15" xfId="0" applyFont="1" applyFill="1" applyBorder="1" applyAlignment="1" applyProtection="1">
      <alignment horizontal="center" vertical="center" wrapText="1"/>
    </xf>
    <xf numFmtId="0" fontId="4" fillId="7" borderId="16" xfId="0" applyFont="1" applyFill="1" applyBorder="1" applyAlignment="1" applyProtection="1">
      <alignment horizontal="center" vertical="center" wrapText="1"/>
    </xf>
    <xf numFmtId="0" fontId="4" fillId="7" borderId="17" xfId="0" applyFont="1" applyFill="1" applyBorder="1" applyAlignment="1" applyProtection="1">
      <alignment horizontal="center" vertical="center" wrapText="1"/>
    </xf>
  </cellXfs>
  <cellStyles count="1">
    <cellStyle name="Normal" xfId="0" builtinId="0"/>
  </cellStyles>
  <dxfs count="102">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
      <font>
        <color theme="5" tint="-0.24994659260841701"/>
      </font>
      <fill>
        <patternFill>
          <bgColor rgb="FFFFC7CE"/>
        </patternFill>
      </fill>
    </dxf>
  </dxfs>
  <tableStyles count="0" defaultTableStyle="TableStyleMedium2" defaultPivotStyle="PivotStyleLight16"/>
  <colors>
    <mruColors>
      <color rgb="FFFFC7CE"/>
      <color rgb="FFFEC2C2"/>
      <color rgb="FFFEB0B0"/>
      <color rgb="FFFFCCFF"/>
      <color rgb="FFFFB9B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9524</xdr:colOff>
      <xdr:row>33</xdr:row>
      <xdr:rowOff>190500</xdr:rowOff>
    </xdr:from>
    <xdr:to>
      <xdr:col>1</xdr:col>
      <xdr:colOff>1657349</xdr:colOff>
      <xdr:row>35</xdr:row>
      <xdr:rowOff>79941</xdr:rowOff>
    </xdr:to>
    <xdr:sp macro="[0]!tableau_individuel" textlink="">
      <xdr:nvSpPr>
        <xdr:cNvPr id="10" name="Rectangle 9"/>
        <xdr:cNvSpPr/>
      </xdr:nvSpPr>
      <xdr:spPr>
        <a:xfrm>
          <a:off x="400049" y="7572375"/>
          <a:ext cx="1647825" cy="289491"/>
        </a:xfrm>
        <a:prstGeom prst="rect">
          <a:avLst/>
        </a:prstGeom>
        <a:gradFill rotWithShape="1">
          <a:gsLst>
            <a:gs pos="0">
              <a:srgbClr val="F79646">
                <a:shade val="51000"/>
                <a:satMod val="130000"/>
              </a:srgbClr>
            </a:gs>
            <a:gs pos="80000">
              <a:srgbClr val="F79646">
                <a:shade val="93000"/>
                <a:satMod val="130000"/>
              </a:srgbClr>
            </a:gs>
            <a:gs pos="100000">
              <a:srgbClr val="F79646">
                <a:shade val="94000"/>
                <a:satMod val="135000"/>
              </a:srgb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Effacer le classeur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4</xdr:row>
      <xdr:rowOff>238124</xdr:rowOff>
    </xdr:from>
    <xdr:to>
      <xdr:col>9</xdr:col>
      <xdr:colOff>0</xdr:colOff>
      <xdr:row>4</xdr:row>
      <xdr:rowOff>238125</xdr:rowOff>
    </xdr:to>
    <xdr:cxnSp macro="">
      <xdr:nvCxnSpPr>
        <xdr:cNvPr id="57" name="Connecteur droit avec flèche 56"/>
        <xdr:cNvCxnSpPr/>
      </xdr:nvCxnSpPr>
      <xdr:spPr>
        <a:xfrm flipV="1">
          <a:off x="7467600" y="1019174"/>
          <a:ext cx="781050" cy="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4</xdr:row>
      <xdr:rowOff>228600</xdr:rowOff>
    </xdr:from>
    <xdr:to>
      <xdr:col>9</xdr:col>
      <xdr:colOff>0</xdr:colOff>
      <xdr:row>10</xdr:row>
      <xdr:rowOff>238125</xdr:rowOff>
    </xdr:to>
    <xdr:cxnSp macro="">
      <xdr:nvCxnSpPr>
        <xdr:cNvPr id="58" name="Connecteur droit avec flèche 57"/>
        <xdr:cNvCxnSpPr/>
      </xdr:nvCxnSpPr>
      <xdr:spPr>
        <a:xfrm>
          <a:off x="7467940" y="1009650"/>
          <a:ext cx="780710" cy="14954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5</xdr:row>
      <xdr:rowOff>0</xdr:rowOff>
    </xdr:from>
    <xdr:to>
      <xdr:col>9</xdr:col>
      <xdr:colOff>0</xdr:colOff>
      <xdr:row>8</xdr:row>
      <xdr:rowOff>9527</xdr:rowOff>
    </xdr:to>
    <xdr:cxnSp macro="">
      <xdr:nvCxnSpPr>
        <xdr:cNvPr id="59" name="Connecteur droit avec flèche 58"/>
        <xdr:cNvCxnSpPr/>
      </xdr:nvCxnSpPr>
      <xdr:spPr>
        <a:xfrm flipV="1">
          <a:off x="7467600" y="1028700"/>
          <a:ext cx="781050" cy="752477"/>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8</xdr:row>
      <xdr:rowOff>9525</xdr:rowOff>
    </xdr:from>
    <xdr:to>
      <xdr:col>9</xdr:col>
      <xdr:colOff>0</xdr:colOff>
      <xdr:row>11</xdr:row>
      <xdr:rowOff>8504</xdr:rowOff>
    </xdr:to>
    <xdr:cxnSp macro="">
      <xdr:nvCxnSpPr>
        <xdr:cNvPr id="60" name="Connecteur droit avec flèche 59"/>
        <xdr:cNvCxnSpPr/>
      </xdr:nvCxnSpPr>
      <xdr:spPr>
        <a:xfrm>
          <a:off x="7467940" y="1781175"/>
          <a:ext cx="780710" cy="74192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9525</xdr:colOff>
      <xdr:row>8</xdr:row>
      <xdr:rowOff>8505</xdr:rowOff>
    </xdr:from>
    <xdr:to>
      <xdr:col>9</xdr:col>
      <xdr:colOff>0</xdr:colOff>
      <xdr:row>11</xdr:row>
      <xdr:rowOff>9527</xdr:rowOff>
    </xdr:to>
    <xdr:cxnSp macro="">
      <xdr:nvCxnSpPr>
        <xdr:cNvPr id="61" name="Connecteur droit avec flèche 60"/>
        <xdr:cNvCxnSpPr/>
      </xdr:nvCxnSpPr>
      <xdr:spPr>
        <a:xfrm flipV="1">
          <a:off x="7477125" y="1780155"/>
          <a:ext cx="771525" cy="74397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11</xdr:row>
      <xdr:rowOff>19050</xdr:rowOff>
    </xdr:from>
    <xdr:to>
      <xdr:col>9</xdr:col>
      <xdr:colOff>0</xdr:colOff>
      <xdr:row>13</xdr:row>
      <xdr:rowOff>238125</xdr:rowOff>
    </xdr:to>
    <xdr:cxnSp macro="">
      <xdr:nvCxnSpPr>
        <xdr:cNvPr id="62" name="Connecteur droit avec flèche 61"/>
        <xdr:cNvCxnSpPr/>
      </xdr:nvCxnSpPr>
      <xdr:spPr>
        <a:xfrm>
          <a:off x="7467600" y="2533650"/>
          <a:ext cx="781050" cy="71437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8</xdr:row>
      <xdr:rowOff>25514</xdr:rowOff>
    </xdr:from>
    <xdr:to>
      <xdr:col>9</xdr:col>
      <xdr:colOff>0</xdr:colOff>
      <xdr:row>13</xdr:row>
      <xdr:rowOff>238127</xdr:rowOff>
    </xdr:to>
    <xdr:cxnSp macro="">
      <xdr:nvCxnSpPr>
        <xdr:cNvPr id="63" name="Connecteur droit avec flèche 62"/>
        <xdr:cNvCxnSpPr/>
      </xdr:nvCxnSpPr>
      <xdr:spPr>
        <a:xfrm flipV="1">
          <a:off x="7467940" y="1797164"/>
          <a:ext cx="780710" cy="1450863"/>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14</xdr:row>
      <xdr:rowOff>0</xdr:rowOff>
    </xdr:from>
    <xdr:to>
      <xdr:col>9</xdr:col>
      <xdr:colOff>8505</xdr:colOff>
      <xdr:row>14</xdr:row>
      <xdr:rowOff>8505</xdr:rowOff>
    </xdr:to>
    <xdr:cxnSp macro="">
      <xdr:nvCxnSpPr>
        <xdr:cNvPr id="64" name="Connecteur droit avec flèche 63"/>
        <xdr:cNvCxnSpPr/>
      </xdr:nvCxnSpPr>
      <xdr:spPr>
        <a:xfrm>
          <a:off x="7467940" y="3257550"/>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17</xdr:row>
      <xdr:rowOff>0</xdr:rowOff>
    </xdr:from>
    <xdr:to>
      <xdr:col>9</xdr:col>
      <xdr:colOff>0</xdr:colOff>
      <xdr:row>17</xdr:row>
      <xdr:rowOff>9525</xdr:rowOff>
    </xdr:to>
    <xdr:cxnSp macro="">
      <xdr:nvCxnSpPr>
        <xdr:cNvPr id="65" name="Connecteur droit avec flèche 64"/>
        <xdr:cNvCxnSpPr/>
      </xdr:nvCxnSpPr>
      <xdr:spPr>
        <a:xfrm flipV="1">
          <a:off x="7467600" y="4076700"/>
          <a:ext cx="781050"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17</xdr:row>
      <xdr:rowOff>19050</xdr:rowOff>
    </xdr:from>
    <xdr:to>
      <xdr:col>8</xdr:col>
      <xdr:colOff>773906</xdr:colOff>
      <xdr:row>22</xdr:row>
      <xdr:rowOff>238125</xdr:rowOff>
    </xdr:to>
    <xdr:cxnSp macro="">
      <xdr:nvCxnSpPr>
        <xdr:cNvPr id="66" name="Connecteur droit avec flèche 65"/>
        <xdr:cNvCxnSpPr/>
      </xdr:nvCxnSpPr>
      <xdr:spPr>
        <a:xfrm>
          <a:off x="7467940" y="4095750"/>
          <a:ext cx="773566" cy="14573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16</xdr:row>
      <xdr:rowOff>238125</xdr:rowOff>
    </xdr:from>
    <xdr:to>
      <xdr:col>9</xdr:col>
      <xdr:colOff>8505</xdr:colOff>
      <xdr:row>20</xdr:row>
      <xdr:rowOff>1</xdr:rowOff>
    </xdr:to>
    <xdr:cxnSp macro="">
      <xdr:nvCxnSpPr>
        <xdr:cNvPr id="67" name="Connecteur droit avec flèche 66"/>
        <xdr:cNvCxnSpPr/>
      </xdr:nvCxnSpPr>
      <xdr:spPr>
        <a:xfrm flipV="1">
          <a:off x="7467600" y="4067175"/>
          <a:ext cx="789555"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20</xdr:row>
      <xdr:rowOff>19050</xdr:rowOff>
    </xdr:from>
    <xdr:to>
      <xdr:col>8</xdr:col>
      <xdr:colOff>756897</xdr:colOff>
      <xdr:row>22</xdr:row>
      <xdr:rowOff>238125</xdr:rowOff>
    </xdr:to>
    <xdr:cxnSp macro="">
      <xdr:nvCxnSpPr>
        <xdr:cNvPr id="68" name="Connecteur droit avec flèche 67"/>
        <xdr:cNvCxnSpPr/>
      </xdr:nvCxnSpPr>
      <xdr:spPr>
        <a:xfrm>
          <a:off x="7467600" y="4838700"/>
          <a:ext cx="756897" cy="71437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19</xdr:row>
      <xdr:rowOff>238125</xdr:rowOff>
    </xdr:from>
    <xdr:to>
      <xdr:col>8</xdr:col>
      <xdr:colOff>773906</xdr:colOff>
      <xdr:row>23</xdr:row>
      <xdr:rowOff>1</xdr:rowOff>
    </xdr:to>
    <xdr:cxnSp macro="">
      <xdr:nvCxnSpPr>
        <xdr:cNvPr id="69" name="Connecteur droit avec flèche 68"/>
        <xdr:cNvCxnSpPr/>
      </xdr:nvCxnSpPr>
      <xdr:spPr>
        <a:xfrm flipV="1">
          <a:off x="7467940" y="4810125"/>
          <a:ext cx="773566"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23</xdr:row>
      <xdr:rowOff>9525</xdr:rowOff>
    </xdr:from>
    <xdr:to>
      <xdr:col>9</xdr:col>
      <xdr:colOff>0</xdr:colOff>
      <xdr:row>25</xdr:row>
      <xdr:rowOff>229621</xdr:rowOff>
    </xdr:to>
    <xdr:cxnSp macro="">
      <xdr:nvCxnSpPr>
        <xdr:cNvPr id="70" name="Connecteur droit avec flèche 69"/>
        <xdr:cNvCxnSpPr/>
      </xdr:nvCxnSpPr>
      <xdr:spPr>
        <a:xfrm>
          <a:off x="7467940" y="5572125"/>
          <a:ext cx="780710" cy="715396"/>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20</xdr:row>
      <xdr:rowOff>17009</xdr:rowOff>
    </xdr:from>
    <xdr:to>
      <xdr:col>8</xdr:col>
      <xdr:colOff>773906</xdr:colOff>
      <xdr:row>26</xdr:row>
      <xdr:rowOff>1</xdr:rowOff>
    </xdr:to>
    <xdr:cxnSp macro="">
      <xdr:nvCxnSpPr>
        <xdr:cNvPr id="71" name="Connecteur droit avec flèche 70"/>
        <xdr:cNvCxnSpPr/>
      </xdr:nvCxnSpPr>
      <xdr:spPr>
        <a:xfrm flipV="1">
          <a:off x="7467940" y="4836659"/>
          <a:ext cx="773566" cy="146889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26</xdr:row>
      <xdr:rowOff>0</xdr:rowOff>
    </xdr:from>
    <xdr:to>
      <xdr:col>8</xdr:col>
      <xdr:colOff>773906</xdr:colOff>
      <xdr:row>26</xdr:row>
      <xdr:rowOff>8504</xdr:rowOff>
    </xdr:to>
    <xdr:cxnSp macro="">
      <xdr:nvCxnSpPr>
        <xdr:cNvPr id="72" name="Connecteur droit avec flèche 71"/>
        <xdr:cNvCxnSpPr/>
      </xdr:nvCxnSpPr>
      <xdr:spPr>
        <a:xfrm>
          <a:off x="7467600" y="6305550"/>
          <a:ext cx="773906" cy="8504"/>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5</xdr:row>
      <xdr:rowOff>8504</xdr:rowOff>
    </xdr:from>
    <xdr:to>
      <xdr:col>13</xdr:col>
      <xdr:colOff>0</xdr:colOff>
      <xdr:row>5</xdr:row>
      <xdr:rowOff>9525</xdr:rowOff>
    </xdr:to>
    <xdr:cxnSp macro="">
      <xdr:nvCxnSpPr>
        <xdr:cNvPr id="73" name="Connecteur droit avec flèche 72"/>
        <xdr:cNvCxnSpPr/>
      </xdr:nvCxnSpPr>
      <xdr:spPr>
        <a:xfrm flipV="1">
          <a:off x="9963491" y="1037204"/>
          <a:ext cx="780709" cy="102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5</xdr:row>
      <xdr:rowOff>19050</xdr:rowOff>
    </xdr:from>
    <xdr:to>
      <xdr:col>13</xdr:col>
      <xdr:colOff>8505</xdr:colOff>
      <xdr:row>8</xdr:row>
      <xdr:rowOff>8505</xdr:rowOff>
    </xdr:to>
    <xdr:cxnSp macro="">
      <xdr:nvCxnSpPr>
        <xdr:cNvPr id="74" name="Connecteur droit avec flèche 73"/>
        <xdr:cNvCxnSpPr/>
      </xdr:nvCxnSpPr>
      <xdr:spPr>
        <a:xfrm>
          <a:off x="9963491" y="1047750"/>
          <a:ext cx="789214" cy="7324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5</xdr:row>
      <xdr:rowOff>0</xdr:rowOff>
    </xdr:from>
    <xdr:to>
      <xdr:col>13</xdr:col>
      <xdr:colOff>0</xdr:colOff>
      <xdr:row>8</xdr:row>
      <xdr:rowOff>1</xdr:rowOff>
    </xdr:to>
    <xdr:cxnSp macro="">
      <xdr:nvCxnSpPr>
        <xdr:cNvPr id="75" name="Connecteur droit avec flèche 74"/>
        <xdr:cNvCxnSpPr/>
      </xdr:nvCxnSpPr>
      <xdr:spPr>
        <a:xfrm flipV="1">
          <a:off x="9963150" y="1028700"/>
          <a:ext cx="781050" cy="74295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8</xdr:row>
      <xdr:rowOff>0</xdr:rowOff>
    </xdr:from>
    <xdr:to>
      <xdr:col>12</xdr:col>
      <xdr:colOff>773907</xdr:colOff>
      <xdr:row>8</xdr:row>
      <xdr:rowOff>8505</xdr:rowOff>
    </xdr:to>
    <xdr:cxnSp macro="">
      <xdr:nvCxnSpPr>
        <xdr:cNvPr id="76" name="Connecteur droit avec flèche 75"/>
        <xdr:cNvCxnSpPr/>
      </xdr:nvCxnSpPr>
      <xdr:spPr>
        <a:xfrm>
          <a:off x="9963491" y="1771650"/>
          <a:ext cx="773566"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10</xdr:row>
      <xdr:rowOff>238125</xdr:rowOff>
    </xdr:from>
    <xdr:to>
      <xdr:col>13</xdr:col>
      <xdr:colOff>0</xdr:colOff>
      <xdr:row>11</xdr:row>
      <xdr:rowOff>0</xdr:rowOff>
    </xdr:to>
    <xdr:cxnSp macro="">
      <xdr:nvCxnSpPr>
        <xdr:cNvPr id="77" name="Connecteur droit avec flèche 76"/>
        <xdr:cNvCxnSpPr/>
      </xdr:nvCxnSpPr>
      <xdr:spPr>
        <a:xfrm flipV="1">
          <a:off x="9963150" y="2505075"/>
          <a:ext cx="781050"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11</xdr:row>
      <xdr:rowOff>9525</xdr:rowOff>
    </xdr:from>
    <xdr:to>
      <xdr:col>13</xdr:col>
      <xdr:colOff>0</xdr:colOff>
      <xdr:row>14</xdr:row>
      <xdr:rowOff>8505</xdr:rowOff>
    </xdr:to>
    <xdr:cxnSp macro="">
      <xdr:nvCxnSpPr>
        <xdr:cNvPr id="78" name="Connecteur droit avec flèche 77"/>
        <xdr:cNvCxnSpPr/>
      </xdr:nvCxnSpPr>
      <xdr:spPr>
        <a:xfrm>
          <a:off x="9963491" y="2524125"/>
          <a:ext cx="780709" cy="74193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10</xdr:row>
      <xdr:rowOff>238125</xdr:rowOff>
    </xdr:from>
    <xdr:to>
      <xdr:col>13</xdr:col>
      <xdr:colOff>17009</xdr:colOff>
      <xdr:row>14</xdr:row>
      <xdr:rowOff>1</xdr:rowOff>
    </xdr:to>
    <xdr:cxnSp macro="">
      <xdr:nvCxnSpPr>
        <xdr:cNvPr id="79" name="Connecteur droit avec flèche 78"/>
        <xdr:cNvCxnSpPr/>
      </xdr:nvCxnSpPr>
      <xdr:spPr>
        <a:xfrm flipV="1">
          <a:off x="9963491" y="2505075"/>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14</xdr:row>
      <xdr:rowOff>8505</xdr:rowOff>
    </xdr:from>
    <xdr:to>
      <xdr:col>13</xdr:col>
      <xdr:colOff>8505</xdr:colOff>
      <xdr:row>14</xdr:row>
      <xdr:rowOff>9525</xdr:rowOff>
    </xdr:to>
    <xdr:cxnSp macro="">
      <xdr:nvCxnSpPr>
        <xdr:cNvPr id="80" name="Connecteur droit avec flèche 79"/>
        <xdr:cNvCxnSpPr/>
      </xdr:nvCxnSpPr>
      <xdr:spPr>
        <a:xfrm flipV="1">
          <a:off x="9963491" y="3266055"/>
          <a:ext cx="789214" cy="102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16</xdr:row>
      <xdr:rowOff>238125</xdr:rowOff>
    </xdr:from>
    <xdr:to>
      <xdr:col>13</xdr:col>
      <xdr:colOff>8505</xdr:colOff>
      <xdr:row>16</xdr:row>
      <xdr:rowOff>238125</xdr:rowOff>
    </xdr:to>
    <xdr:cxnSp macro="">
      <xdr:nvCxnSpPr>
        <xdr:cNvPr id="81" name="Connecteur droit avec flèche 80"/>
        <xdr:cNvCxnSpPr/>
      </xdr:nvCxnSpPr>
      <xdr:spPr>
        <a:xfrm>
          <a:off x="9963150" y="4067175"/>
          <a:ext cx="78955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17</xdr:row>
      <xdr:rowOff>0</xdr:rowOff>
    </xdr:from>
    <xdr:to>
      <xdr:col>13</xdr:col>
      <xdr:colOff>0</xdr:colOff>
      <xdr:row>19</xdr:row>
      <xdr:rowOff>238125</xdr:rowOff>
    </xdr:to>
    <xdr:cxnSp macro="">
      <xdr:nvCxnSpPr>
        <xdr:cNvPr id="82" name="Connecteur droit avec flèche 81"/>
        <xdr:cNvCxnSpPr/>
      </xdr:nvCxnSpPr>
      <xdr:spPr>
        <a:xfrm>
          <a:off x="9963150" y="4076700"/>
          <a:ext cx="781050" cy="7334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20</xdr:row>
      <xdr:rowOff>0</xdr:rowOff>
    </xdr:from>
    <xdr:to>
      <xdr:col>13</xdr:col>
      <xdr:colOff>0</xdr:colOff>
      <xdr:row>20</xdr:row>
      <xdr:rowOff>8505</xdr:rowOff>
    </xdr:to>
    <xdr:cxnSp macro="">
      <xdr:nvCxnSpPr>
        <xdr:cNvPr id="84" name="Connecteur droit avec flèche 83"/>
        <xdr:cNvCxnSpPr/>
      </xdr:nvCxnSpPr>
      <xdr:spPr>
        <a:xfrm>
          <a:off x="9963491" y="4819650"/>
          <a:ext cx="780709"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22</xdr:row>
      <xdr:rowOff>238125</xdr:rowOff>
    </xdr:from>
    <xdr:to>
      <xdr:col>13</xdr:col>
      <xdr:colOff>0</xdr:colOff>
      <xdr:row>23</xdr:row>
      <xdr:rowOff>1</xdr:rowOff>
    </xdr:to>
    <xdr:cxnSp macro="">
      <xdr:nvCxnSpPr>
        <xdr:cNvPr id="85" name="Connecteur droit avec flèche 84"/>
        <xdr:cNvCxnSpPr/>
      </xdr:nvCxnSpPr>
      <xdr:spPr>
        <a:xfrm flipV="1">
          <a:off x="9963150" y="5553075"/>
          <a:ext cx="781050" cy="95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23</xdr:row>
      <xdr:rowOff>9525</xdr:rowOff>
    </xdr:from>
    <xdr:to>
      <xdr:col>13</xdr:col>
      <xdr:colOff>8505</xdr:colOff>
      <xdr:row>25</xdr:row>
      <xdr:rowOff>238125</xdr:rowOff>
    </xdr:to>
    <xdr:cxnSp macro="">
      <xdr:nvCxnSpPr>
        <xdr:cNvPr id="86" name="Connecteur droit avec flèche 85"/>
        <xdr:cNvCxnSpPr/>
      </xdr:nvCxnSpPr>
      <xdr:spPr>
        <a:xfrm>
          <a:off x="9963491" y="5572125"/>
          <a:ext cx="789214" cy="72390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22</xdr:row>
      <xdr:rowOff>246629</xdr:rowOff>
    </xdr:from>
    <xdr:to>
      <xdr:col>13</xdr:col>
      <xdr:colOff>8505</xdr:colOff>
      <xdr:row>26</xdr:row>
      <xdr:rowOff>0</xdr:rowOff>
    </xdr:to>
    <xdr:cxnSp macro="">
      <xdr:nvCxnSpPr>
        <xdr:cNvPr id="87" name="Connecteur droit avec flèche 86"/>
        <xdr:cNvCxnSpPr/>
      </xdr:nvCxnSpPr>
      <xdr:spPr>
        <a:xfrm flipV="1">
          <a:off x="9963150" y="5561579"/>
          <a:ext cx="789555" cy="74397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9525</xdr:colOff>
      <xdr:row>26</xdr:row>
      <xdr:rowOff>0</xdr:rowOff>
    </xdr:from>
    <xdr:to>
      <xdr:col>13</xdr:col>
      <xdr:colOff>8505</xdr:colOff>
      <xdr:row>26</xdr:row>
      <xdr:rowOff>8504</xdr:rowOff>
    </xdr:to>
    <xdr:cxnSp macro="">
      <xdr:nvCxnSpPr>
        <xdr:cNvPr id="88" name="Connecteur droit avec flèche 87"/>
        <xdr:cNvCxnSpPr/>
      </xdr:nvCxnSpPr>
      <xdr:spPr>
        <a:xfrm>
          <a:off x="9972675" y="6305550"/>
          <a:ext cx="780030" cy="8504"/>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0</xdr:colOff>
      <xdr:row>5</xdr:row>
      <xdr:rowOff>8505</xdr:rowOff>
    </xdr:from>
    <xdr:to>
      <xdr:col>4</xdr:col>
      <xdr:colOff>1105580</xdr:colOff>
      <xdr:row>5</xdr:row>
      <xdr:rowOff>8505</xdr:rowOff>
    </xdr:to>
    <xdr:cxnSp macro="">
      <xdr:nvCxnSpPr>
        <xdr:cNvPr id="89" name="Connecteur droit avec flèche 88"/>
        <xdr:cNvCxnSpPr/>
      </xdr:nvCxnSpPr>
      <xdr:spPr>
        <a:xfrm>
          <a:off x="4229100" y="1037205"/>
          <a:ext cx="1105580"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438150</xdr:colOff>
      <xdr:row>5</xdr:row>
      <xdr:rowOff>9525</xdr:rowOff>
    </xdr:from>
    <xdr:to>
      <xdr:col>4</xdr:col>
      <xdr:colOff>1114085</xdr:colOff>
      <xdr:row>17</xdr:row>
      <xdr:rowOff>34018</xdr:rowOff>
    </xdr:to>
    <xdr:cxnSp macro="">
      <xdr:nvCxnSpPr>
        <xdr:cNvPr id="90" name="Connecteur droit avec flèche 89"/>
        <xdr:cNvCxnSpPr/>
      </xdr:nvCxnSpPr>
      <xdr:spPr>
        <a:xfrm>
          <a:off x="4267200" y="1038225"/>
          <a:ext cx="1123610" cy="3072493"/>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3</xdr:col>
      <xdr:colOff>391206</xdr:colOff>
      <xdr:row>7</xdr:row>
      <xdr:rowOff>238125</xdr:rowOff>
    </xdr:from>
    <xdr:to>
      <xdr:col>4</xdr:col>
      <xdr:colOff>1114085</xdr:colOff>
      <xdr:row>8</xdr:row>
      <xdr:rowOff>0</xdr:rowOff>
    </xdr:to>
    <xdr:cxnSp macro="">
      <xdr:nvCxnSpPr>
        <xdr:cNvPr id="91" name="Connecteur droit avec flèche 90"/>
        <xdr:cNvCxnSpPr/>
      </xdr:nvCxnSpPr>
      <xdr:spPr>
        <a:xfrm flipV="1">
          <a:off x="4220256" y="1762125"/>
          <a:ext cx="1122929"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8</xdr:row>
      <xdr:rowOff>0</xdr:rowOff>
    </xdr:from>
    <xdr:to>
      <xdr:col>4</xdr:col>
      <xdr:colOff>1105581</xdr:colOff>
      <xdr:row>20</xdr:row>
      <xdr:rowOff>17009</xdr:rowOff>
    </xdr:to>
    <xdr:cxnSp macro="">
      <xdr:nvCxnSpPr>
        <xdr:cNvPr id="92" name="Connecteur droit avec flèche 91"/>
        <xdr:cNvCxnSpPr/>
      </xdr:nvCxnSpPr>
      <xdr:spPr>
        <a:xfrm>
          <a:off x="4229100" y="1771650"/>
          <a:ext cx="1105581" cy="306500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11</xdr:row>
      <xdr:rowOff>17009</xdr:rowOff>
    </xdr:from>
    <xdr:to>
      <xdr:col>4</xdr:col>
      <xdr:colOff>1114085</xdr:colOff>
      <xdr:row>11</xdr:row>
      <xdr:rowOff>17009</xdr:rowOff>
    </xdr:to>
    <xdr:cxnSp macro="">
      <xdr:nvCxnSpPr>
        <xdr:cNvPr id="93" name="Connecteur droit avec flèche 92"/>
        <xdr:cNvCxnSpPr/>
      </xdr:nvCxnSpPr>
      <xdr:spPr>
        <a:xfrm>
          <a:off x="4254614" y="2531609"/>
          <a:ext cx="1088571"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17009</xdr:colOff>
      <xdr:row>11</xdr:row>
      <xdr:rowOff>25514</xdr:rowOff>
    </xdr:from>
    <xdr:to>
      <xdr:col>4</xdr:col>
      <xdr:colOff>1105581</xdr:colOff>
      <xdr:row>22</xdr:row>
      <xdr:rowOff>238125</xdr:rowOff>
    </xdr:to>
    <xdr:cxnSp macro="">
      <xdr:nvCxnSpPr>
        <xdr:cNvPr id="94" name="Connecteur droit avec flèche 93"/>
        <xdr:cNvCxnSpPr/>
      </xdr:nvCxnSpPr>
      <xdr:spPr>
        <a:xfrm>
          <a:off x="4246109" y="2540114"/>
          <a:ext cx="1088572" cy="3012961"/>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14</xdr:row>
      <xdr:rowOff>8504</xdr:rowOff>
    </xdr:from>
    <xdr:to>
      <xdr:col>5</xdr:col>
      <xdr:colOff>0</xdr:colOff>
      <xdr:row>14</xdr:row>
      <xdr:rowOff>25513</xdr:rowOff>
    </xdr:to>
    <xdr:cxnSp macro="">
      <xdr:nvCxnSpPr>
        <xdr:cNvPr id="95" name="Connecteur droit avec flèche 94"/>
        <xdr:cNvCxnSpPr/>
      </xdr:nvCxnSpPr>
      <xdr:spPr>
        <a:xfrm flipV="1">
          <a:off x="4254614" y="3266054"/>
          <a:ext cx="1098436" cy="1700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14</xdr:row>
      <xdr:rowOff>42522</xdr:rowOff>
    </xdr:from>
    <xdr:to>
      <xdr:col>5</xdr:col>
      <xdr:colOff>0</xdr:colOff>
      <xdr:row>26</xdr:row>
      <xdr:rowOff>17009</xdr:rowOff>
    </xdr:to>
    <xdr:cxnSp macro="">
      <xdr:nvCxnSpPr>
        <xdr:cNvPr id="96" name="Connecteur droit avec flèche 95"/>
        <xdr:cNvCxnSpPr/>
      </xdr:nvCxnSpPr>
      <xdr:spPr>
        <a:xfrm>
          <a:off x="4254614" y="3300072"/>
          <a:ext cx="1098436" cy="3022487"/>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51027</xdr:colOff>
      <xdr:row>5</xdr:row>
      <xdr:rowOff>17009</xdr:rowOff>
    </xdr:from>
    <xdr:to>
      <xdr:col>4</xdr:col>
      <xdr:colOff>1097076</xdr:colOff>
      <xdr:row>17</xdr:row>
      <xdr:rowOff>0</xdr:rowOff>
    </xdr:to>
    <xdr:cxnSp macro="">
      <xdr:nvCxnSpPr>
        <xdr:cNvPr id="97" name="Connecteur droit avec flèche 96"/>
        <xdr:cNvCxnSpPr/>
      </xdr:nvCxnSpPr>
      <xdr:spPr>
        <a:xfrm flipV="1">
          <a:off x="4280127" y="1045709"/>
          <a:ext cx="1046049" cy="303099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51027</xdr:colOff>
      <xdr:row>17</xdr:row>
      <xdr:rowOff>0</xdr:rowOff>
    </xdr:from>
    <xdr:to>
      <xdr:col>4</xdr:col>
      <xdr:colOff>1114085</xdr:colOff>
      <xdr:row>17</xdr:row>
      <xdr:rowOff>17009</xdr:rowOff>
    </xdr:to>
    <xdr:cxnSp macro="">
      <xdr:nvCxnSpPr>
        <xdr:cNvPr id="98" name="Connecteur droit avec flèche 97"/>
        <xdr:cNvCxnSpPr/>
      </xdr:nvCxnSpPr>
      <xdr:spPr>
        <a:xfrm>
          <a:off x="4280127" y="4076700"/>
          <a:ext cx="1063058" cy="1700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17009</xdr:colOff>
      <xdr:row>8</xdr:row>
      <xdr:rowOff>0</xdr:rowOff>
    </xdr:from>
    <xdr:to>
      <xdr:col>5</xdr:col>
      <xdr:colOff>0</xdr:colOff>
      <xdr:row>20</xdr:row>
      <xdr:rowOff>8504</xdr:rowOff>
    </xdr:to>
    <xdr:cxnSp macro="">
      <xdr:nvCxnSpPr>
        <xdr:cNvPr id="99" name="Connecteur droit avec flèche 98"/>
        <xdr:cNvCxnSpPr/>
      </xdr:nvCxnSpPr>
      <xdr:spPr>
        <a:xfrm flipV="1">
          <a:off x="4246109" y="1771650"/>
          <a:ext cx="1106941" cy="3056504"/>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20</xdr:row>
      <xdr:rowOff>8504</xdr:rowOff>
    </xdr:from>
    <xdr:to>
      <xdr:col>4</xdr:col>
      <xdr:colOff>1105581</xdr:colOff>
      <xdr:row>20</xdr:row>
      <xdr:rowOff>17009</xdr:rowOff>
    </xdr:to>
    <xdr:cxnSp macro="">
      <xdr:nvCxnSpPr>
        <xdr:cNvPr id="100" name="Connecteur droit avec flèche 99"/>
        <xdr:cNvCxnSpPr/>
      </xdr:nvCxnSpPr>
      <xdr:spPr>
        <a:xfrm flipV="1">
          <a:off x="4254614" y="4828154"/>
          <a:ext cx="1080067"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0</xdr:colOff>
      <xdr:row>11</xdr:row>
      <xdr:rowOff>25514</xdr:rowOff>
    </xdr:from>
    <xdr:to>
      <xdr:col>5</xdr:col>
      <xdr:colOff>0</xdr:colOff>
      <xdr:row>23</xdr:row>
      <xdr:rowOff>9525</xdr:rowOff>
    </xdr:to>
    <xdr:cxnSp macro="">
      <xdr:nvCxnSpPr>
        <xdr:cNvPr id="101" name="Connecteur droit avec flèche 100"/>
        <xdr:cNvCxnSpPr/>
      </xdr:nvCxnSpPr>
      <xdr:spPr>
        <a:xfrm flipV="1">
          <a:off x="3705225" y="3121139"/>
          <a:ext cx="1123950" cy="295581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42523</xdr:colOff>
      <xdr:row>22</xdr:row>
      <xdr:rowOff>238125</xdr:rowOff>
    </xdr:from>
    <xdr:to>
      <xdr:col>4</xdr:col>
      <xdr:colOff>1088572</xdr:colOff>
      <xdr:row>23</xdr:row>
      <xdr:rowOff>0</xdr:rowOff>
    </xdr:to>
    <xdr:cxnSp macro="">
      <xdr:nvCxnSpPr>
        <xdr:cNvPr id="102" name="Connecteur droit avec flèche 101"/>
        <xdr:cNvCxnSpPr/>
      </xdr:nvCxnSpPr>
      <xdr:spPr>
        <a:xfrm>
          <a:off x="4271623" y="5553075"/>
          <a:ext cx="1046049" cy="95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14</xdr:row>
      <xdr:rowOff>8504</xdr:rowOff>
    </xdr:from>
    <xdr:to>
      <xdr:col>5</xdr:col>
      <xdr:colOff>0</xdr:colOff>
      <xdr:row>26</xdr:row>
      <xdr:rowOff>25514</xdr:rowOff>
    </xdr:to>
    <xdr:cxnSp macro="">
      <xdr:nvCxnSpPr>
        <xdr:cNvPr id="103" name="Connecteur droit avec flèche 102"/>
        <xdr:cNvCxnSpPr/>
      </xdr:nvCxnSpPr>
      <xdr:spPr>
        <a:xfrm flipV="1">
          <a:off x="4254614" y="3266054"/>
          <a:ext cx="1098436" cy="306501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17009</xdr:colOff>
      <xdr:row>26</xdr:row>
      <xdr:rowOff>34019</xdr:rowOff>
    </xdr:from>
    <xdr:to>
      <xdr:col>4</xdr:col>
      <xdr:colOff>1080067</xdr:colOff>
      <xdr:row>26</xdr:row>
      <xdr:rowOff>42523</xdr:rowOff>
    </xdr:to>
    <xdr:cxnSp macro="">
      <xdr:nvCxnSpPr>
        <xdr:cNvPr id="104" name="Connecteur droit avec flèche 103"/>
        <xdr:cNvCxnSpPr/>
      </xdr:nvCxnSpPr>
      <xdr:spPr>
        <a:xfrm flipV="1">
          <a:off x="4246109" y="6339569"/>
          <a:ext cx="1063058" cy="8504"/>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26</xdr:row>
      <xdr:rowOff>0</xdr:rowOff>
    </xdr:from>
    <xdr:to>
      <xdr:col>9</xdr:col>
      <xdr:colOff>8505</xdr:colOff>
      <xdr:row>26</xdr:row>
      <xdr:rowOff>8505</xdr:rowOff>
    </xdr:to>
    <xdr:cxnSp macro="">
      <xdr:nvCxnSpPr>
        <xdr:cNvPr id="106" name="Connecteur droit avec flèche 105"/>
        <xdr:cNvCxnSpPr/>
      </xdr:nvCxnSpPr>
      <xdr:spPr>
        <a:xfrm>
          <a:off x="7467940" y="6305550"/>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16</xdr:row>
      <xdr:rowOff>238125</xdr:rowOff>
    </xdr:from>
    <xdr:to>
      <xdr:col>13</xdr:col>
      <xdr:colOff>17009</xdr:colOff>
      <xdr:row>20</xdr:row>
      <xdr:rowOff>1</xdr:rowOff>
    </xdr:to>
    <xdr:cxnSp macro="">
      <xdr:nvCxnSpPr>
        <xdr:cNvPr id="107" name="Connecteur droit avec flèche 106"/>
        <xdr:cNvCxnSpPr/>
      </xdr:nvCxnSpPr>
      <xdr:spPr>
        <a:xfrm flipV="1">
          <a:off x="9963491" y="4067175"/>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20</xdr:row>
      <xdr:rowOff>8505</xdr:rowOff>
    </xdr:from>
    <xdr:to>
      <xdr:col>13</xdr:col>
      <xdr:colOff>8505</xdr:colOff>
      <xdr:row>20</xdr:row>
      <xdr:rowOff>9525</xdr:rowOff>
    </xdr:to>
    <xdr:cxnSp macro="">
      <xdr:nvCxnSpPr>
        <xdr:cNvPr id="108" name="Connecteur droit avec flèche 107"/>
        <xdr:cNvCxnSpPr/>
      </xdr:nvCxnSpPr>
      <xdr:spPr>
        <a:xfrm flipV="1">
          <a:off x="9963491" y="4828155"/>
          <a:ext cx="789214" cy="102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22</xdr:row>
      <xdr:rowOff>238125</xdr:rowOff>
    </xdr:from>
    <xdr:to>
      <xdr:col>13</xdr:col>
      <xdr:colOff>8505</xdr:colOff>
      <xdr:row>22</xdr:row>
      <xdr:rowOff>238125</xdr:rowOff>
    </xdr:to>
    <xdr:cxnSp macro="">
      <xdr:nvCxnSpPr>
        <xdr:cNvPr id="109" name="Connecteur droit avec flèche 108"/>
        <xdr:cNvCxnSpPr/>
      </xdr:nvCxnSpPr>
      <xdr:spPr>
        <a:xfrm>
          <a:off x="9963150" y="5553075"/>
          <a:ext cx="78955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22</xdr:row>
      <xdr:rowOff>238125</xdr:rowOff>
    </xdr:from>
    <xdr:to>
      <xdr:col>13</xdr:col>
      <xdr:colOff>17009</xdr:colOff>
      <xdr:row>26</xdr:row>
      <xdr:rowOff>1</xdr:rowOff>
    </xdr:to>
    <xdr:cxnSp macro="">
      <xdr:nvCxnSpPr>
        <xdr:cNvPr id="110" name="Connecteur droit avec flèche 109"/>
        <xdr:cNvCxnSpPr/>
      </xdr:nvCxnSpPr>
      <xdr:spPr>
        <a:xfrm flipV="1">
          <a:off x="9963491" y="5553075"/>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26</xdr:row>
      <xdr:rowOff>8505</xdr:rowOff>
    </xdr:from>
    <xdr:to>
      <xdr:col>13</xdr:col>
      <xdr:colOff>8505</xdr:colOff>
      <xdr:row>26</xdr:row>
      <xdr:rowOff>9525</xdr:rowOff>
    </xdr:to>
    <xdr:cxnSp macro="">
      <xdr:nvCxnSpPr>
        <xdr:cNvPr id="111" name="Connecteur droit avec flèche 110"/>
        <xdr:cNvCxnSpPr/>
      </xdr:nvCxnSpPr>
      <xdr:spPr>
        <a:xfrm flipV="1">
          <a:off x="9963491" y="6314055"/>
          <a:ext cx="789214" cy="102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26</xdr:row>
      <xdr:rowOff>0</xdr:rowOff>
    </xdr:from>
    <xdr:to>
      <xdr:col>9</xdr:col>
      <xdr:colOff>8505</xdr:colOff>
      <xdr:row>26</xdr:row>
      <xdr:rowOff>8505</xdr:rowOff>
    </xdr:to>
    <xdr:cxnSp macro="">
      <xdr:nvCxnSpPr>
        <xdr:cNvPr id="147" name="Connecteur droit avec flèche 146"/>
        <xdr:cNvCxnSpPr/>
      </xdr:nvCxnSpPr>
      <xdr:spPr>
        <a:xfrm>
          <a:off x="7001215" y="38385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340</xdr:colOff>
      <xdr:row>8</xdr:row>
      <xdr:rowOff>0</xdr:rowOff>
    </xdr:from>
    <xdr:to>
      <xdr:col>13</xdr:col>
      <xdr:colOff>8505</xdr:colOff>
      <xdr:row>8</xdr:row>
      <xdr:rowOff>8505</xdr:rowOff>
    </xdr:to>
    <xdr:cxnSp macro="">
      <xdr:nvCxnSpPr>
        <xdr:cNvPr id="148" name="Connecteur droit avec flèche 147"/>
        <xdr:cNvCxnSpPr/>
      </xdr:nvCxnSpPr>
      <xdr:spPr>
        <a:xfrm>
          <a:off x="7001215" y="38385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340</xdr:colOff>
      <xdr:row>14</xdr:row>
      <xdr:rowOff>0</xdr:rowOff>
    </xdr:from>
    <xdr:to>
      <xdr:col>13</xdr:col>
      <xdr:colOff>8505</xdr:colOff>
      <xdr:row>14</xdr:row>
      <xdr:rowOff>8505</xdr:rowOff>
    </xdr:to>
    <xdr:cxnSp macro="">
      <xdr:nvCxnSpPr>
        <xdr:cNvPr id="149" name="Connecteur droit avec flèche 148"/>
        <xdr:cNvCxnSpPr/>
      </xdr:nvCxnSpPr>
      <xdr:spPr>
        <a:xfrm>
          <a:off x="9944440" y="23526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340</xdr:colOff>
      <xdr:row>20</xdr:row>
      <xdr:rowOff>0</xdr:rowOff>
    </xdr:from>
    <xdr:to>
      <xdr:col>13</xdr:col>
      <xdr:colOff>8505</xdr:colOff>
      <xdr:row>20</xdr:row>
      <xdr:rowOff>8505</xdr:rowOff>
    </xdr:to>
    <xdr:cxnSp macro="">
      <xdr:nvCxnSpPr>
        <xdr:cNvPr id="150" name="Connecteur droit avec flèche 149"/>
        <xdr:cNvCxnSpPr/>
      </xdr:nvCxnSpPr>
      <xdr:spPr>
        <a:xfrm>
          <a:off x="9944440" y="23526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340</xdr:colOff>
      <xdr:row>26</xdr:row>
      <xdr:rowOff>0</xdr:rowOff>
    </xdr:from>
    <xdr:to>
      <xdr:col>13</xdr:col>
      <xdr:colOff>8505</xdr:colOff>
      <xdr:row>26</xdr:row>
      <xdr:rowOff>8505</xdr:rowOff>
    </xdr:to>
    <xdr:cxnSp macro="">
      <xdr:nvCxnSpPr>
        <xdr:cNvPr id="152" name="Connecteur droit avec flèche 151"/>
        <xdr:cNvCxnSpPr/>
      </xdr:nvCxnSpPr>
      <xdr:spPr>
        <a:xfrm>
          <a:off x="9944440" y="23526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5</xdr:row>
      <xdr:rowOff>238124</xdr:rowOff>
    </xdr:from>
    <xdr:to>
      <xdr:col>9</xdr:col>
      <xdr:colOff>0</xdr:colOff>
      <xdr:row>5</xdr:row>
      <xdr:rowOff>238125</xdr:rowOff>
    </xdr:to>
    <xdr:cxnSp macro="">
      <xdr:nvCxnSpPr>
        <xdr:cNvPr id="66" name="Connecteur droit avec flèche 65"/>
        <xdr:cNvCxnSpPr/>
      </xdr:nvCxnSpPr>
      <xdr:spPr>
        <a:xfrm flipV="1">
          <a:off x="7562850" y="1123949"/>
          <a:ext cx="781050" cy="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5</xdr:row>
      <xdr:rowOff>228600</xdr:rowOff>
    </xdr:from>
    <xdr:to>
      <xdr:col>9</xdr:col>
      <xdr:colOff>0</xdr:colOff>
      <xdr:row>11</xdr:row>
      <xdr:rowOff>238125</xdr:rowOff>
    </xdr:to>
    <xdr:cxnSp macro="">
      <xdr:nvCxnSpPr>
        <xdr:cNvPr id="68" name="Connecteur droit avec flèche 67"/>
        <xdr:cNvCxnSpPr/>
      </xdr:nvCxnSpPr>
      <xdr:spPr>
        <a:xfrm>
          <a:off x="7563190" y="1114425"/>
          <a:ext cx="780710" cy="14954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6</xdr:row>
      <xdr:rowOff>0</xdr:rowOff>
    </xdr:from>
    <xdr:to>
      <xdr:col>9</xdr:col>
      <xdr:colOff>0</xdr:colOff>
      <xdr:row>9</xdr:row>
      <xdr:rowOff>9527</xdr:rowOff>
    </xdr:to>
    <xdr:cxnSp macro="">
      <xdr:nvCxnSpPr>
        <xdr:cNvPr id="70" name="Connecteur droit avec flèche 69"/>
        <xdr:cNvCxnSpPr/>
      </xdr:nvCxnSpPr>
      <xdr:spPr>
        <a:xfrm flipV="1">
          <a:off x="7562850" y="1133475"/>
          <a:ext cx="781050" cy="752477"/>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9</xdr:row>
      <xdr:rowOff>9525</xdr:rowOff>
    </xdr:from>
    <xdr:to>
      <xdr:col>9</xdr:col>
      <xdr:colOff>0</xdr:colOff>
      <xdr:row>12</xdr:row>
      <xdr:rowOff>8504</xdr:rowOff>
    </xdr:to>
    <xdr:cxnSp macro="">
      <xdr:nvCxnSpPr>
        <xdr:cNvPr id="72" name="Connecteur droit avec flèche 71"/>
        <xdr:cNvCxnSpPr/>
      </xdr:nvCxnSpPr>
      <xdr:spPr>
        <a:xfrm>
          <a:off x="7563190" y="1885950"/>
          <a:ext cx="780710" cy="74192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9525</xdr:colOff>
      <xdr:row>9</xdr:row>
      <xdr:rowOff>8505</xdr:rowOff>
    </xdr:from>
    <xdr:to>
      <xdr:col>9</xdr:col>
      <xdr:colOff>0</xdr:colOff>
      <xdr:row>12</xdr:row>
      <xdr:rowOff>9527</xdr:rowOff>
    </xdr:to>
    <xdr:cxnSp macro="">
      <xdr:nvCxnSpPr>
        <xdr:cNvPr id="74" name="Connecteur droit avec flèche 73"/>
        <xdr:cNvCxnSpPr/>
      </xdr:nvCxnSpPr>
      <xdr:spPr>
        <a:xfrm flipV="1">
          <a:off x="7572375" y="1884930"/>
          <a:ext cx="771525" cy="74397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12</xdr:row>
      <xdr:rowOff>19050</xdr:rowOff>
    </xdr:from>
    <xdr:to>
      <xdr:col>9</xdr:col>
      <xdr:colOff>0</xdr:colOff>
      <xdr:row>14</xdr:row>
      <xdr:rowOff>238125</xdr:rowOff>
    </xdr:to>
    <xdr:cxnSp macro="">
      <xdr:nvCxnSpPr>
        <xdr:cNvPr id="76" name="Connecteur droit avec flèche 75"/>
        <xdr:cNvCxnSpPr/>
      </xdr:nvCxnSpPr>
      <xdr:spPr>
        <a:xfrm>
          <a:off x="7562850" y="2638425"/>
          <a:ext cx="781050" cy="71437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9</xdr:row>
      <xdr:rowOff>25514</xdr:rowOff>
    </xdr:from>
    <xdr:to>
      <xdr:col>9</xdr:col>
      <xdr:colOff>0</xdr:colOff>
      <xdr:row>14</xdr:row>
      <xdr:rowOff>238127</xdr:rowOff>
    </xdr:to>
    <xdr:cxnSp macro="">
      <xdr:nvCxnSpPr>
        <xdr:cNvPr id="77" name="Connecteur droit avec flèche 76"/>
        <xdr:cNvCxnSpPr/>
      </xdr:nvCxnSpPr>
      <xdr:spPr>
        <a:xfrm flipV="1">
          <a:off x="7563190" y="1901939"/>
          <a:ext cx="780710" cy="1450863"/>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15</xdr:row>
      <xdr:rowOff>0</xdr:rowOff>
    </xdr:from>
    <xdr:to>
      <xdr:col>9</xdr:col>
      <xdr:colOff>8505</xdr:colOff>
      <xdr:row>15</xdr:row>
      <xdr:rowOff>8505</xdr:rowOff>
    </xdr:to>
    <xdr:cxnSp macro="">
      <xdr:nvCxnSpPr>
        <xdr:cNvPr id="78" name="Connecteur droit avec flèche 77"/>
        <xdr:cNvCxnSpPr/>
      </xdr:nvCxnSpPr>
      <xdr:spPr>
        <a:xfrm>
          <a:off x="5686765" y="3590925"/>
          <a:ext cx="57966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18</xdr:row>
      <xdr:rowOff>0</xdr:rowOff>
    </xdr:from>
    <xdr:to>
      <xdr:col>9</xdr:col>
      <xdr:colOff>0</xdr:colOff>
      <xdr:row>18</xdr:row>
      <xdr:rowOff>9525</xdr:rowOff>
    </xdr:to>
    <xdr:cxnSp macro="">
      <xdr:nvCxnSpPr>
        <xdr:cNvPr id="79" name="Connecteur droit avec flèche 78"/>
        <xdr:cNvCxnSpPr/>
      </xdr:nvCxnSpPr>
      <xdr:spPr>
        <a:xfrm flipV="1">
          <a:off x="7562850" y="4181475"/>
          <a:ext cx="781050"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18</xdr:row>
      <xdr:rowOff>19050</xdr:rowOff>
    </xdr:from>
    <xdr:to>
      <xdr:col>9</xdr:col>
      <xdr:colOff>0</xdr:colOff>
      <xdr:row>24</xdr:row>
      <xdr:rowOff>8505</xdr:rowOff>
    </xdr:to>
    <xdr:cxnSp macro="">
      <xdr:nvCxnSpPr>
        <xdr:cNvPr id="80" name="Connecteur droit avec flèche 79"/>
        <xdr:cNvCxnSpPr/>
      </xdr:nvCxnSpPr>
      <xdr:spPr>
        <a:xfrm>
          <a:off x="6999514" y="4441371"/>
          <a:ext cx="918142" cy="1469232"/>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17</xdr:row>
      <xdr:rowOff>238125</xdr:rowOff>
    </xdr:from>
    <xdr:to>
      <xdr:col>9</xdr:col>
      <xdr:colOff>8505</xdr:colOff>
      <xdr:row>21</xdr:row>
      <xdr:rowOff>1</xdr:rowOff>
    </xdr:to>
    <xdr:cxnSp macro="">
      <xdr:nvCxnSpPr>
        <xdr:cNvPr id="81" name="Connecteur droit avec flèche 80"/>
        <xdr:cNvCxnSpPr/>
      </xdr:nvCxnSpPr>
      <xdr:spPr>
        <a:xfrm flipV="1">
          <a:off x="7562850" y="4171950"/>
          <a:ext cx="789555"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21</xdr:row>
      <xdr:rowOff>19050</xdr:rowOff>
    </xdr:from>
    <xdr:to>
      <xdr:col>9</xdr:col>
      <xdr:colOff>0</xdr:colOff>
      <xdr:row>24</xdr:row>
      <xdr:rowOff>8505</xdr:rowOff>
    </xdr:to>
    <xdr:cxnSp macro="">
      <xdr:nvCxnSpPr>
        <xdr:cNvPr id="82" name="Connecteur droit avec flèche 81"/>
        <xdr:cNvCxnSpPr/>
      </xdr:nvCxnSpPr>
      <xdr:spPr>
        <a:xfrm>
          <a:off x="6999174" y="5181260"/>
          <a:ext cx="918482" cy="729343"/>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20</xdr:row>
      <xdr:rowOff>238125</xdr:rowOff>
    </xdr:from>
    <xdr:to>
      <xdr:col>8</xdr:col>
      <xdr:colOff>773906</xdr:colOff>
      <xdr:row>24</xdr:row>
      <xdr:rowOff>1</xdr:rowOff>
    </xdr:to>
    <xdr:cxnSp macro="">
      <xdr:nvCxnSpPr>
        <xdr:cNvPr id="83" name="Connecteur droit avec flèche 82"/>
        <xdr:cNvCxnSpPr/>
      </xdr:nvCxnSpPr>
      <xdr:spPr>
        <a:xfrm flipV="1">
          <a:off x="7563190" y="4914900"/>
          <a:ext cx="773566"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24</xdr:row>
      <xdr:rowOff>9525</xdr:rowOff>
    </xdr:from>
    <xdr:to>
      <xdr:col>9</xdr:col>
      <xdr:colOff>0</xdr:colOff>
      <xdr:row>26</xdr:row>
      <xdr:rowOff>229621</xdr:rowOff>
    </xdr:to>
    <xdr:cxnSp macro="">
      <xdr:nvCxnSpPr>
        <xdr:cNvPr id="84" name="Connecteur droit avec flèche 83"/>
        <xdr:cNvCxnSpPr/>
      </xdr:nvCxnSpPr>
      <xdr:spPr>
        <a:xfrm>
          <a:off x="7563190" y="5676900"/>
          <a:ext cx="780710" cy="715396"/>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21</xdr:row>
      <xdr:rowOff>17009</xdr:rowOff>
    </xdr:from>
    <xdr:to>
      <xdr:col>8</xdr:col>
      <xdr:colOff>773906</xdr:colOff>
      <xdr:row>27</xdr:row>
      <xdr:rowOff>1</xdr:rowOff>
    </xdr:to>
    <xdr:cxnSp macro="">
      <xdr:nvCxnSpPr>
        <xdr:cNvPr id="85" name="Connecteur droit avec flèche 84"/>
        <xdr:cNvCxnSpPr/>
      </xdr:nvCxnSpPr>
      <xdr:spPr>
        <a:xfrm flipV="1">
          <a:off x="7563190" y="4941434"/>
          <a:ext cx="773566" cy="146889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6</xdr:row>
      <xdr:rowOff>8504</xdr:rowOff>
    </xdr:from>
    <xdr:to>
      <xdr:col>13</xdr:col>
      <xdr:colOff>0</xdr:colOff>
      <xdr:row>6</xdr:row>
      <xdr:rowOff>9525</xdr:rowOff>
    </xdr:to>
    <xdr:cxnSp macro="">
      <xdr:nvCxnSpPr>
        <xdr:cNvPr id="87" name="Connecteur droit avec flèche 86"/>
        <xdr:cNvCxnSpPr/>
      </xdr:nvCxnSpPr>
      <xdr:spPr>
        <a:xfrm flipV="1">
          <a:off x="10506416" y="1141979"/>
          <a:ext cx="780709" cy="102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6</xdr:row>
      <xdr:rowOff>19050</xdr:rowOff>
    </xdr:from>
    <xdr:to>
      <xdr:col>13</xdr:col>
      <xdr:colOff>8505</xdr:colOff>
      <xdr:row>9</xdr:row>
      <xdr:rowOff>8505</xdr:rowOff>
    </xdr:to>
    <xdr:cxnSp macro="">
      <xdr:nvCxnSpPr>
        <xdr:cNvPr id="88" name="Connecteur droit avec flèche 87"/>
        <xdr:cNvCxnSpPr/>
      </xdr:nvCxnSpPr>
      <xdr:spPr>
        <a:xfrm>
          <a:off x="10506416" y="1152525"/>
          <a:ext cx="789214" cy="7324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6</xdr:row>
      <xdr:rowOff>0</xdr:rowOff>
    </xdr:from>
    <xdr:to>
      <xdr:col>13</xdr:col>
      <xdr:colOff>0</xdr:colOff>
      <xdr:row>9</xdr:row>
      <xdr:rowOff>1</xdr:rowOff>
    </xdr:to>
    <xdr:cxnSp macro="">
      <xdr:nvCxnSpPr>
        <xdr:cNvPr id="89" name="Connecteur droit avec flèche 88"/>
        <xdr:cNvCxnSpPr/>
      </xdr:nvCxnSpPr>
      <xdr:spPr>
        <a:xfrm flipV="1">
          <a:off x="10506075" y="1133475"/>
          <a:ext cx="781050" cy="74295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8845</xdr:colOff>
      <xdr:row>9</xdr:row>
      <xdr:rowOff>0</xdr:rowOff>
    </xdr:from>
    <xdr:to>
      <xdr:col>12</xdr:col>
      <xdr:colOff>969509</xdr:colOff>
      <xdr:row>9</xdr:row>
      <xdr:rowOff>8505</xdr:rowOff>
    </xdr:to>
    <xdr:cxnSp macro="">
      <xdr:nvCxnSpPr>
        <xdr:cNvPr id="90" name="Connecteur droit avec flèche 89"/>
        <xdr:cNvCxnSpPr/>
      </xdr:nvCxnSpPr>
      <xdr:spPr>
        <a:xfrm>
          <a:off x="10095140" y="2126116"/>
          <a:ext cx="960664"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11</xdr:row>
      <xdr:rowOff>238125</xdr:rowOff>
    </xdr:from>
    <xdr:to>
      <xdr:col>13</xdr:col>
      <xdr:colOff>0</xdr:colOff>
      <xdr:row>12</xdr:row>
      <xdr:rowOff>0</xdr:rowOff>
    </xdr:to>
    <xdr:cxnSp macro="">
      <xdr:nvCxnSpPr>
        <xdr:cNvPr id="91" name="Connecteur droit avec flèche 90"/>
        <xdr:cNvCxnSpPr/>
      </xdr:nvCxnSpPr>
      <xdr:spPr>
        <a:xfrm flipV="1">
          <a:off x="10506075" y="2609850"/>
          <a:ext cx="781050"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12</xdr:row>
      <xdr:rowOff>9525</xdr:rowOff>
    </xdr:from>
    <xdr:to>
      <xdr:col>13</xdr:col>
      <xdr:colOff>0</xdr:colOff>
      <xdr:row>15</xdr:row>
      <xdr:rowOff>8505</xdr:rowOff>
    </xdr:to>
    <xdr:cxnSp macro="">
      <xdr:nvCxnSpPr>
        <xdr:cNvPr id="92" name="Connecteur droit avec flèche 91"/>
        <xdr:cNvCxnSpPr/>
      </xdr:nvCxnSpPr>
      <xdr:spPr>
        <a:xfrm>
          <a:off x="10506416" y="2628900"/>
          <a:ext cx="780709" cy="74193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11</xdr:row>
      <xdr:rowOff>238125</xdr:rowOff>
    </xdr:from>
    <xdr:to>
      <xdr:col>13</xdr:col>
      <xdr:colOff>17009</xdr:colOff>
      <xdr:row>15</xdr:row>
      <xdr:rowOff>1</xdr:rowOff>
    </xdr:to>
    <xdr:cxnSp macro="">
      <xdr:nvCxnSpPr>
        <xdr:cNvPr id="93" name="Connecteur droit avec flèche 92"/>
        <xdr:cNvCxnSpPr/>
      </xdr:nvCxnSpPr>
      <xdr:spPr>
        <a:xfrm flipV="1">
          <a:off x="10506416" y="2609850"/>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15</xdr:row>
      <xdr:rowOff>8505</xdr:rowOff>
    </xdr:from>
    <xdr:to>
      <xdr:col>13</xdr:col>
      <xdr:colOff>8505</xdr:colOff>
      <xdr:row>15</xdr:row>
      <xdr:rowOff>9525</xdr:rowOff>
    </xdr:to>
    <xdr:cxnSp macro="">
      <xdr:nvCxnSpPr>
        <xdr:cNvPr id="94" name="Connecteur droit avec flèche 93"/>
        <xdr:cNvCxnSpPr/>
      </xdr:nvCxnSpPr>
      <xdr:spPr>
        <a:xfrm flipV="1">
          <a:off x="10506416" y="3370830"/>
          <a:ext cx="789214" cy="102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17</xdr:row>
      <xdr:rowOff>238125</xdr:rowOff>
    </xdr:from>
    <xdr:to>
      <xdr:col>13</xdr:col>
      <xdr:colOff>8505</xdr:colOff>
      <xdr:row>17</xdr:row>
      <xdr:rowOff>238125</xdr:rowOff>
    </xdr:to>
    <xdr:cxnSp macro="">
      <xdr:nvCxnSpPr>
        <xdr:cNvPr id="95" name="Connecteur droit avec flèche 94"/>
        <xdr:cNvCxnSpPr/>
      </xdr:nvCxnSpPr>
      <xdr:spPr>
        <a:xfrm>
          <a:off x="10506075" y="4171950"/>
          <a:ext cx="78955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18</xdr:row>
      <xdr:rowOff>0</xdr:rowOff>
    </xdr:from>
    <xdr:to>
      <xdr:col>13</xdr:col>
      <xdr:colOff>0</xdr:colOff>
      <xdr:row>20</xdr:row>
      <xdr:rowOff>238125</xdr:rowOff>
    </xdr:to>
    <xdr:cxnSp macro="">
      <xdr:nvCxnSpPr>
        <xdr:cNvPr id="96" name="Connecteur droit avec flèche 95"/>
        <xdr:cNvCxnSpPr/>
      </xdr:nvCxnSpPr>
      <xdr:spPr>
        <a:xfrm>
          <a:off x="10506075" y="4181475"/>
          <a:ext cx="781050" cy="7334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21</xdr:row>
      <xdr:rowOff>0</xdr:rowOff>
    </xdr:from>
    <xdr:to>
      <xdr:col>13</xdr:col>
      <xdr:colOff>0</xdr:colOff>
      <xdr:row>21</xdr:row>
      <xdr:rowOff>8505</xdr:rowOff>
    </xdr:to>
    <xdr:cxnSp macro="">
      <xdr:nvCxnSpPr>
        <xdr:cNvPr id="97" name="Connecteur droit avec flèche 96"/>
        <xdr:cNvCxnSpPr/>
      </xdr:nvCxnSpPr>
      <xdr:spPr>
        <a:xfrm>
          <a:off x="8429966" y="5076825"/>
          <a:ext cx="571159"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23</xdr:row>
      <xdr:rowOff>238125</xdr:rowOff>
    </xdr:from>
    <xdr:to>
      <xdr:col>13</xdr:col>
      <xdr:colOff>0</xdr:colOff>
      <xdr:row>24</xdr:row>
      <xdr:rowOff>1</xdr:rowOff>
    </xdr:to>
    <xdr:cxnSp macro="">
      <xdr:nvCxnSpPr>
        <xdr:cNvPr id="98" name="Connecteur droit avec flèche 97"/>
        <xdr:cNvCxnSpPr/>
      </xdr:nvCxnSpPr>
      <xdr:spPr>
        <a:xfrm flipV="1">
          <a:off x="10506075" y="5657850"/>
          <a:ext cx="781050" cy="95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24</xdr:row>
      <xdr:rowOff>9525</xdr:rowOff>
    </xdr:from>
    <xdr:to>
      <xdr:col>13</xdr:col>
      <xdr:colOff>8505</xdr:colOff>
      <xdr:row>26</xdr:row>
      <xdr:rowOff>238125</xdr:rowOff>
    </xdr:to>
    <xdr:cxnSp macro="">
      <xdr:nvCxnSpPr>
        <xdr:cNvPr id="99" name="Connecteur droit avec flèche 98"/>
        <xdr:cNvCxnSpPr/>
      </xdr:nvCxnSpPr>
      <xdr:spPr>
        <a:xfrm>
          <a:off x="10506416" y="5676900"/>
          <a:ext cx="789214" cy="72390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23</xdr:row>
      <xdr:rowOff>246629</xdr:rowOff>
    </xdr:from>
    <xdr:to>
      <xdr:col>13</xdr:col>
      <xdr:colOff>8505</xdr:colOff>
      <xdr:row>27</xdr:row>
      <xdr:rowOff>0</xdr:rowOff>
    </xdr:to>
    <xdr:cxnSp macro="">
      <xdr:nvCxnSpPr>
        <xdr:cNvPr id="100" name="Connecteur droit avec flèche 99"/>
        <xdr:cNvCxnSpPr/>
      </xdr:nvCxnSpPr>
      <xdr:spPr>
        <a:xfrm flipV="1">
          <a:off x="10506075" y="5666354"/>
          <a:ext cx="789555" cy="74397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9525</xdr:colOff>
      <xdr:row>27</xdr:row>
      <xdr:rowOff>0</xdr:rowOff>
    </xdr:from>
    <xdr:to>
      <xdr:col>13</xdr:col>
      <xdr:colOff>8505</xdr:colOff>
      <xdr:row>27</xdr:row>
      <xdr:rowOff>8504</xdr:rowOff>
    </xdr:to>
    <xdr:cxnSp macro="">
      <xdr:nvCxnSpPr>
        <xdr:cNvPr id="101" name="Connecteur droit avec flèche 100"/>
        <xdr:cNvCxnSpPr/>
      </xdr:nvCxnSpPr>
      <xdr:spPr>
        <a:xfrm>
          <a:off x="8439150" y="6562725"/>
          <a:ext cx="570480" cy="8504"/>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0</xdr:colOff>
      <xdr:row>6</xdr:row>
      <xdr:rowOff>8505</xdr:rowOff>
    </xdr:from>
    <xdr:to>
      <xdr:col>4</xdr:col>
      <xdr:colOff>1105580</xdr:colOff>
      <xdr:row>6</xdr:row>
      <xdr:rowOff>8505</xdr:rowOff>
    </xdr:to>
    <xdr:cxnSp macro="">
      <xdr:nvCxnSpPr>
        <xdr:cNvPr id="102" name="Connecteur droit avec flèche 101"/>
        <xdr:cNvCxnSpPr/>
      </xdr:nvCxnSpPr>
      <xdr:spPr>
        <a:xfrm>
          <a:off x="4276725" y="1141980"/>
          <a:ext cx="1105580"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438150</xdr:colOff>
      <xdr:row>6</xdr:row>
      <xdr:rowOff>9525</xdr:rowOff>
    </xdr:from>
    <xdr:to>
      <xdr:col>4</xdr:col>
      <xdr:colOff>1114085</xdr:colOff>
      <xdr:row>18</xdr:row>
      <xdr:rowOff>34018</xdr:rowOff>
    </xdr:to>
    <xdr:cxnSp macro="">
      <xdr:nvCxnSpPr>
        <xdr:cNvPr id="103" name="Connecteur droit avec flèche 102"/>
        <xdr:cNvCxnSpPr/>
      </xdr:nvCxnSpPr>
      <xdr:spPr>
        <a:xfrm>
          <a:off x="4267200" y="1143000"/>
          <a:ext cx="1123610" cy="3072493"/>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3</xdr:col>
      <xdr:colOff>391206</xdr:colOff>
      <xdr:row>8</xdr:row>
      <xdr:rowOff>238125</xdr:rowOff>
    </xdr:from>
    <xdr:to>
      <xdr:col>4</xdr:col>
      <xdr:colOff>1114085</xdr:colOff>
      <xdr:row>9</xdr:row>
      <xdr:rowOff>0</xdr:rowOff>
    </xdr:to>
    <xdr:cxnSp macro="">
      <xdr:nvCxnSpPr>
        <xdr:cNvPr id="104" name="Connecteur droit avec flèche 103"/>
        <xdr:cNvCxnSpPr/>
      </xdr:nvCxnSpPr>
      <xdr:spPr>
        <a:xfrm flipV="1">
          <a:off x="4220256" y="1866900"/>
          <a:ext cx="1170554"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9</xdr:row>
      <xdr:rowOff>0</xdr:rowOff>
    </xdr:from>
    <xdr:to>
      <xdr:col>4</xdr:col>
      <xdr:colOff>1105581</xdr:colOff>
      <xdr:row>21</xdr:row>
      <xdr:rowOff>17009</xdr:rowOff>
    </xdr:to>
    <xdr:cxnSp macro="">
      <xdr:nvCxnSpPr>
        <xdr:cNvPr id="105" name="Connecteur droit avec flèche 104"/>
        <xdr:cNvCxnSpPr/>
      </xdr:nvCxnSpPr>
      <xdr:spPr>
        <a:xfrm>
          <a:off x="4276725" y="1876425"/>
          <a:ext cx="1105581" cy="306500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12</xdr:row>
      <xdr:rowOff>17009</xdr:rowOff>
    </xdr:from>
    <xdr:to>
      <xdr:col>4</xdr:col>
      <xdr:colOff>1114085</xdr:colOff>
      <xdr:row>12</xdr:row>
      <xdr:rowOff>17009</xdr:rowOff>
    </xdr:to>
    <xdr:cxnSp macro="">
      <xdr:nvCxnSpPr>
        <xdr:cNvPr id="106" name="Connecteur droit avec flèche 105"/>
        <xdr:cNvCxnSpPr/>
      </xdr:nvCxnSpPr>
      <xdr:spPr>
        <a:xfrm>
          <a:off x="4302239" y="2636384"/>
          <a:ext cx="1088571"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17009</xdr:colOff>
      <xdr:row>12</xdr:row>
      <xdr:rowOff>25514</xdr:rowOff>
    </xdr:from>
    <xdr:to>
      <xdr:col>4</xdr:col>
      <xdr:colOff>1105581</xdr:colOff>
      <xdr:row>23</xdr:row>
      <xdr:rowOff>238125</xdr:rowOff>
    </xdr:to>
    <xdr:cxnSp macro="">
      <xdr:nvCxnSpPr>
        <xdr:cNvPr id="107" name="Connecteur droit avec flèche 106"/>
        <xdr:cNvCxnSpPr/>
      </xdr:nvCxnSpPr>
      <xdr:spPr>
        <a:xfrm>
          <a:off x="4293734" y="2644889"/>
          <a:ext cx="1088572" cy="3012961"/>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15</xdr:row>
      <xdr:rowOff>8504</xdr:rowOff>
    </xdr:from>
    <xdr:to>
      <xdr:col>5</xdr:col>
      <xdr:colOff>0</xdr:colOff>
      <xdr:row>15</xdr:row>
      <xdr:rowOff>25513</xdr:rowOff>
    </xdr:to>
    <xdr:cxnSp macro="">
      <xdr:nvCxnSpPr>
        <xdr:cNvPr id="108" name="Connecteur droit avec flèche 107"/>
        <xdr:cNvCxnSpPr/>
      </xdr:nvCxnSpPr>
      <xdr:spPr>
        <a:xfrm flipV="1">
          <a:off x="4302239" y="3370829"/>
          <a:ext cx="1098436" cy="1700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15</xdr:row>
      <xdr:rowOff>42522</xdr:rowOff>
    </xdr:from>
    <xdr:to>
      <xdr:col>5</xdr:col>
      <xdr:colOff>0</xdr:colOff>
      <xdr:row>27</xdr:row>
      <xdr:rowOff>17009</xdr:rowOff>
    </xdr:to>
    <xdr:cxnSp macro="">
      <xdr:nvCxnSpPr>
        <xdr:cNvPr id="109" name="Connecteur droit avec flèche 108"/>
        <xdr:cNvCxnSpPr/>
      </xdr:nvCxnSpPr>
      <xdr:spPr>
        <a:xfrm>
          <a:off x="4302239" y="3404847"/>
          <a:ext cx="1098436" cy="3022487"/>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51027</xdr:colOff>
      <xdr:row>6</xdr:row>
      <xdr:rowOff>17009</xdr:rowOff>
    </xdr:from>
    <xdr:to>
      <xdr:col>4</xdr:col>
      <xdr:colOff>1097076</xdr:colOff>
      <xdr:row>18</xdr:row>
      <xdr:rowOff>0</xdr:rowOff>
    </xdr:to>
    <xdr:cxnSp macro="">
      <xdr:nvCxnSpPr>
        <xdr:cNvPr id="110" name="Connecteur droit avec flèche 109"/>
        <xdr:cNvCxnSpPr/>
      </xdr:nvCxnSpPr>
      <xdr:spPr>
        <a:xfrm flipV="1">
          <a:off x="4327752" y="1150484"/>
          <a:ext cx="1046049" cy="303099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51027</xdr:colOff>
      <xdr:row>18</xdr:row>
      <xdr:rowOff>0</xdr:rowOff>
    </xdr:from>
    <xdr:to>
      <xdr:col>4</xdr:col>
      <xdr:colOff>1114085</xdr:colOff>
      <xdr:row>18</xdr:row>
      <xdr:rowOff>17009</xdr:rowOff>
    </xdr:to>
    <xdr:cxnSp macro="">
      <xdr:nvCxnSpPr>
        <xdr:cNvPr id="111" name="Connecteur droit avec flèche 110"/>
        <xdr:cNvCxnSpPr/>
      </xdr:nvCxnSpPr>
      <xdr:spPr>
        <a:xfrm>
          <a:off x="4327752" y="4181475"/>
          <a:ext cx="1063058" cy="1700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17009</xdr:colOff>
      <xdr:row>9</xdr:row>
      <xdr:rowOff>0</xdr:rowOff>
    </xdr:from>
    <xdr:to>
      <xdr:col>5</xdr:col>
      <xdr:colOff>0</xdr:colOff>
      <xdr:row>21</xdr:row>
      <xdr:rowOff>8504</xdr:rowOff>
    </xdr:to>
    <xdr:cxnSp macro="">
      <xdr:nvCxnSpPr>
        <xdr:cNvPr id="112" name="Connecteur droit avec flèche 111"/>
        <xdr:cNvCxnSpPr/>
      </xdr:nvCxnSpPr>
      <xdr:spPr>
        <a:xfrm flipV="1">
          <a:off x="4293734" y="1876425"/>
          <a:ext cx="1106941" cy="3056504"/>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21</xdr:row>
      <xdr:rowOff>8504</xdr:rowOff>
    </xdr:from>
    <xdr:to>
      <xdr:col>4</xdr:col>
      <xdr:colOff>1105581</xdr:colOff>
      <xdr:row>21</xdr:row>
      <xdr:rowOff>17009</xdr:rowOff>
    </xdr:to>
    <xdr:cxnSp macro="">
      <xdr:nvCxnSpPr>
        <xdr:cNvPr id="113" name="Connecteur droit avec flèche 112"/>
        <xdr:cNvCxnSpPr/>
      </xdr:nvCxnSpPr>
      <xdr:spPr>
        <a:xfrm flipV="1">
          <a:off x="4302239" y="4932929"/>
          <a:ext cx="1080067"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12</xdr:row>
      <xdr:rowOff>25514</xdr:rowOff>
    </xdr:from>
    <xdr:to>
      <xdr:col>5</xdr:col>
      <xdr:colOff>0</xdr:colOff>
      <xdr:row>23</xdr:row>
      <xdr:rowOff>229620</xdr:rowOff>
    </xdr:to>
    <xdr:cxnSp macro="">
      <xdr:nvCxnSpPr>
        <xdr:cNvPr id="114" name="Connecteur droit avec flèche 113"/>
        <xdr:cNvCxnSpPr/>
      </xdr:nvCxnSpPr>
      <xdr:spPr>
        <a:xfrm flipV="1">
          <a:off x="4302239" y="2644889"/>
          <a:ext cx="1098436" cy="300445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42523</xdr:colOff>
      <xdr:row>24</xdr:row>
      <xdr:rowOff>9525</xdr:rowOff>
    </xdr:from>
    <xdr:to>
      <xdr:col>5</xdr:col>
      <xdr:colOff>2722</xdr:colOff>
      <xdr:row>24</xdr:row>
      <xdr:rowOff>19050</xdr:rowOff>
    </xdr:to>
    <xdr:cxnSp macro="">
      <xdr:nvCxnSpPr>
        <xdr:cNvPr id="115" name="Connecteur droit avec flèche 114"/>
        <xdr:cNvCxnSpPr/>
      </xdr:nvCxnSpPr>
      <xdr:spPr>
        <a:xfrm>
          <a:off x="2985748" y="5829300"/>
          <a:ext cx="531699" cy="95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15</xdr:row>
      <xdr:rowOff>8504</xdr:rowOff>
    </xdr:from>
    <xdr:to>
      <xdr:col>5</xdr:col>
      <xdr:colOff>0</xdr:colOff>
      <xdr:row>27</xdr:row>
      <xdr:rowOff>25514</xdr:rowOff>
    </xdr:to>
    <xdr:cxnSp macro="">
      <xdr:nvCxnSpPr>
        <xdr:cNvPr id="116" name="Connecteur droit avec flèche 115"/>
        <xdr:cNvCxnSpPr/>
      </xdr:nvCxnSpPr>
      <xdr:spPr>
        <a:xfrm flipV="1">
          <a:off x="4302239" y="3370829"/>
          <a:ext cx="1098436" cy="306501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17009</xdr:colOff>
      <xdr:row>27</xdr:row>
      <xdr:rowOff>8505</xdr:rowOff>
    </xdr:from>
    <xdr:to>
      <xdr:col>5</xdr:col>
      <xdr:colOff>0</xdr:colOff>
      <xdr:row>27</xdr:row>
      <xdr:rowOff>17011</xdr:rowOff>
    </xdr:to>
    <xdr:cxnSp macro="">
      <xdr:nvCxnSpPr>
        <xdr:cNvPr id="117" name="Connecteur droit avec flèche 116"/>
        <xdr:cNvCxnSpPr/>
      </xdr:nvCxnSpPr>
      <xdr:spPr>
        <a:xfrm flipV="1">
          <a:off x="2960234" y="6571230"/>
          <a:ext cx="554491" cy="8506"/>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27</xdr:row>
      <xdr:rowOff>3</xdr:rowOff>
    </xdr:from>
    <xdr:to>
      <xdr:col>9</xdr:col>
      <xdr:colOff>8505</xdr:colOff>
      <xdr:row>27</xdr:row>
      <xdr:rowOff>8508</xdr:rowOff>
    </xdr:to>
    <xdr:cxnSp macro="">
      <xdr:nvCxnSpPr>
        <xdr:cNvPr id="118" name="Connecteur droit avec flèche 117"/>
        <xdr:cNvCxnSpPr/>
      </xdr:nvCxnSpPr>
      <xdr:spPr>
        <a:xfrm>
          <a:off x="5686765" y="6562728"/>
          <a:ext cx="57966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17</xdr:row>
      <xdr:rowOff>238125</xdr:rowOff>
    </xdr:from>
    <xdr:to>
      <xdr:col>13</xdr:col>
      <xdr:colOff>17009</xdr:colOff>
      <xdr:row>21</xdr:row>
      <xdr:rowOff>1</xdr:rowOff>
    </xdr:to>
    <xdr:cxnSp macro="">
      <xdr:nvCxnSpPr>
        <xdr:cNvPr id="119" name="Connecteur droit avec flèche 118"/>
        <xdr:cNvCxnSpPr/>
      </xdr:nvCxnSpPr>
      <xdr:spPr>
        <a:xfrm flipV="1">
          <a:off x="10506416" y="4171950"/>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23</xdr:row>
      <xdr:rowOff>238125</xdr:rowOff>
    </xdr:from>
    <xdr:to>
      <xdr:col>13</xdr:col>
      <xdr:colOff>8505</xdr:colOff>
      <xdr:row>23</xdr:row>
      <xdr:rowOff>238125</xdr:rowOff>
    </xdr:to>
    <xdr:cxnSp macro="">
      <xdr:nvCxnSpPr>
        <xdr:cNvPr id="121" name="Connecteur droit avec flèche 120"/>
        <xdr:cNvCxnSpPr/>
      </xdr:nvCxnSpPr>
      <xdr:spPr>
        <a:xfrm>
          <a:off x="10506075" y="5657850"/>
          <a:ext cx="78955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23</xdr:row>
      <xdr:rowOff>238125</xdr:rowOff>
    </xdr:from>
    <xdr:to>
      <xdr:col>13</xdr:col>
      <xdr:colOff>17009</xdr:colOff>
      <xdr:row>27</xdr:row>
      <xdr:rowOff>1</xdr:rowOff>
    </xdr:to>
    <xdr:cxnSp macro="">
      <xdr:nvCxnSpPr>
        <xdr:cNvPr id="122" name="Connecteur droit avec flèche 121"/>
        <xdr:cNvCxnSpPr/>
      </xdr:nvCxnSpPr>
      <xdr:spPr>
        <a:xfrm flipV="1">
          <a:off x="10506416" y="5657850"/>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5</xdr:row>
      <xdr:rowOff>238124</xdr:rowOff>
    </xdr:from>
    <xdr:to>
      <xdr:col>9</xdr:col>
      <xdr:colOff>0</xdr:colOff>
      <xdr:row>5</xdr:row>
      <xdr:rowOff>238125</xdr:rowOff>
    </xdr:to>
    <xdr:cxnSp macro="">
      <xdr:nvCxnSpPr>
        <xdr:cNvPr id="55" name="Connecteur droit avec flèche 54"/>
        <xdr:cNvCxnSpPr/>
      </xdr:nvCxnSpPr>
      <xdr:spPr>
        <a:xfrm flipV="1">
          <a:off x="7000875" y="1600199"/>
          <a:ext cx="781050" cy="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5</xdr:row>
      <xdr:rowOff>228600</xdr:rowOff>
    </xdr:from>
    <xdr:to>
      <xdr:col>9</xdr:col>
      <xdr:colOff>0</xdr:colOff>
      <xdr:row>11</xdr:row>
      <xdr:rowOff>238125</xdr:rowOff>
    </xdr:to>
    <xdr:cxnSp macro="">
      <xdr:nvCxnSpPr>
        <xdr:cNvPr id="56" name="Connecteur droit avec flèche 55"/>
        <xdr:cNvCxnSpPr/>
      </xdr:nvCxnSpPr>
      <xdr:spPr>
        <a:xfrm>
          <a:off x="7001215" y="1590675"/>
          <a:ext cx="780710" cy="14954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0</xdr:colOff>
      <xdr:row>6</xdr:row>
      <xdr:rowOff>0</xdr:rowOff>
    </xdr:from>
    <xdr:to>
      <xdr:col>9</xdr:col>
      <xdr:colOff>0</xdr:colOff>
      <xdr:row>9</xdr:row>
      <xdr:rowOff>9527</xdr:rowOff>
    </xdr:to>
    <xdr:cxnSp macro="">
      <xdr:nvCxnSpPr>
        <xdr:cNvPr id="57" name="Connecteur droit avec flèche 56"/>
        <xdr:cNvCxnSpPr/>
      </xdr:nvCxnSpPr>
      <xdr:spPr>
        <a:xfrm flipV="1">
          <a:off x="7000875" y="1609725"/>
          <a:ext cx="781050" cy="752477"/>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9</xdr:row>
      <xdr:rowOff>9525</xdr:rowOff>
    </xdr:from>
    <xdr:to>
      <xdr:col>9</xdr:col>
      <xdr:colOff>0</xdr:colOff>
      <xdr:row>12</xdr:row>
      <xdr:rowOff>8504</xdr:rowOff>
    </xdr:to>
    <xdr:cxnSp macro="">
      <xdr:nvCxnSpPr>
        <xdr:cNvPr id="58" name="Connecteur droit avec flèche 57"/>
        <xdr:cNvCxnSpPr/>
      </xdr:nvCxnSpPr>
      <xdr:spPr>
        <a:xfrm>
          <a:off x="7001215" y="2362200"/>
          <a:ext cx="780710" cy="74192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9525</xdr:colOff>
      <xdr:row>9</xdr:row>
      <xdr:rowOff>8505</xdr:rowOff>
    </xdr:from>
    <xdr:to>
      <xdr:col>9</xdr:col>
      <xdr:colOff>0</xdr:colOff>
      <xdr:row>12</xdr:row>
      <xdr:rowOff>9527</xdr:rowOff>
    </xdr:to>
    <xdr:cxnSp macro="">
      <xdr:nvCxnSpPr>
        <xdr:cNvPr id="59" name="Connecteur droit avec flèche 58"/>
        <xdr:cNvCxnSpPr/>
      </xdr:nvCxnSpPr>
      <xdr:spPr>
        <a:xfrm flipV="1">
          <a:off x="7010400" y="2361180"/>
          <a:ext cx="771525" cy="74397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12</xdr:row>
      <xdr:rowOff>19050</xdr:rowOff>
    </xdr:from>
    <xdr:to>
      <xdr:col>9</xdr:col>
      <xdr:colOff>0</xdr:colOff>
      <xdr:row>14</xdr:row>
      <xdr:rowOff>238125</xdr:rowOff>
    </xdr:to>
    <xdr:cxnSp macro="">
      <xdr:nvCxnSpPr>
        <xdr:cNvPr id="60" name="Connecteur droit avec flèche 59"/>
        <xdr:cNvCxnSpPr/>
      </xdr:nvCxnSpPr>
      <xdr:spPr>
        <a:xfrm>
          <a:off x="7000875" y="3114675"/>
          <a:ext cx="781050" cy="71437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9</xdr:row>
      <xdr:rowOff>25514</xdr:rowOff>
    </xdr:from>
    <xdr:to>
      <xdr:col>9</xdr:col>
      <xdr:colOff>0</xdr:colOff>
      <xdr:row>14</xdr:row>
      <xdr:rowOff>238127</xdr:rowOff>
    </xdr:to>
    <xdr:cxnSp macro="">
      <xdr:nvCxnSpPr>
        <xdr:cNvPr id="61" name="Connecteur droit avec flèche 60"/>
        <xdr:cNvCxnSpPr/>
      </xdr:nvCxnSpPr>
      <xdr:spPr>
        <a:xfrm flipV="1">
          <a:off x="7001215" y="2378189"/>
          <a:ext cx="780710" cy="1450863"/>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18</xdr:row>
      <xdr:rowOff>0</xdr:rowOff>
    </xdr:from>
    <xdr:to>
      <xdr:col>9</xdr:col>
      <xdr:colOff>0</xdr:colOff>
      <xdr:row>18</xdr:row>
      <xdr:rowOff>9525</xdr:rowOff>
    </xdr:to>
    <xdr:cxnSp macro="">
      <xdr:nvCxnSpPr>
        <xdr:cNvPr id="63" name="Connecteur droit avec flèche 62"/>
        <xdr:cNvCxnSpPr/>
      </xdr:nvCxnSpPr>
      <xdr:spPr>
        <a:xfrm flipV="1">
          <a:off x="7000875" y="4581525"/>
          <a:ext cx="781050"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17</xdr:row>
      <xdr:rowOff>238125</xdr:rowOff>
    </xdr:from>
    <xdr:to>
      <xdr:col>9</xdr:col>
      <xdr:colOff>8505</xdr:colOff>
      <xdr:row>21</xdr:row>
      <xdr:rowOff>1</xdr:rowOff>
    </xdr:to>
    <xdr:cxnSp macro="">
      <xdr:nvCxnSpPr>
        <xdr:cNvPr id="65" name="Connecteur droit avec flèche 64"/>
        <xdr:cNvCxnSpPr/>
      </xdr:nvCxnSpPr>
      <xdr:spPr>
        <a:xfrm flipV="1">
          <a:off x="7000875" y="4572000"/>
          <a:ext cx="789555"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20</xdr:row>
      <xdr:rowOff>228600</xdr:rowOff>
    </xdr:from>
    <xdr:to>
      <xdr:col>9</xdr:col>
      <xdr:colOff>2381</xdr:colOff>
      <xdr:row>23</xdr:row>
      <xdr:rowOff>238126</xdr:rowOff>
    </xdr:to>
    <xdr:cxnSp macro="">
      <xdr:nvCxnSpPr>
        <xdr:cNvPr id="69" name="Connecteur droit avec flèche 68"/>
        <xdr:cNvCxnSpPr/>
      </xdr:nvCxnSpPr>
      <xdr:spPr>
        <a:xfrm flipV="1">
          <a:off x="5686765" y="5057775"/>
          <a:ext cx="573541"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340</xdr:colOff>
      <xdr:row>24</xdr:row>
      <xdr:rowOff>9525</xdr:rowOff>
    </xdr:from>
    <xdr:to>
      <xdr:col>9</xdr:col>
      <xdr:colOff>0</xdr:colOff>
      <xdr:row>26</xdr:row>
      <xdr:rowOff>229621</xdr:rowOff>
    </xdr:to>
    <xdr:cxnSp macro="">
      <xdr:nvCxnSpPr>
        <xdr:cNvPr id="71" name="Connecteur droit avec flèche 70"/>
        <xdr:cNvCxnSpPr/>
      </xdr:nvCxnSpPr>
      <xdr:spPr>
        <a:xfrm>
          <a:off x="7001215" y="6076950"/>
          <a:ext cx="780710" cy="715396"/>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8</xdr:col>
      <xdr:colOff>340</xdr:colOff>
      <xdr:row>21</xdr:row>
      <xdr:rowOff>17009</xdr:rowOff>
    </xdr:from>
    <xdr:to>
      <xdr:col>8</xdr:col>
      <xdr:colOff>773906</xdr:colOff>
      <xdr:row>27</xdr:row>
      <xdr:rowOff>1</xdr:rowOff>
    </xdr:to>
    <xdr:cxnSp macro="">
      <xdr:nvCxnSpPr>
        <xdr:cNvPr id="73" name="Connecteur droit avec flèche 72"/>
        <xdr:cNvCxnSpPr/>
      </xdr:nvCxnSpPr>
      <xdr:spPr>
        <a:xfrm flipV="1">
          <a:off x="7001215" y="5341484"/>
          <a:ext cx="773566" cy="146889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6</xdr:row>
      <xdr:rowOff>8504</xdr:rowOff>
    </xdr:from>
    <xdr:to>
      <xdr:col>13</xdr:col>
      <xdr:colOff>0</xdr:colOff>
      <xdr:row>6</xdr:row>
      <xdr:rowOff>9525</xdr:rowOff>
    </xdr:to>
    <xdr:cxnSp macro="">
      <xdr:nvCxnSpPr>
        <xdr:cNvPr id="86" name="Connecteur droit avec flèche 85"/>
        <xdr:cNvCxnSpPr/>
      </xdr:nvCxnSpPr>
      <xdr:spPr>
        <a:xfrm flipV="1">
          <a:off x="9944441" y="1618229"/>
          <a:ext cx="780709" cy="102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6</xdr:row>
      <xdr:rowOff>19050</xdr:rowOff>
    </xdr:from>
    <xdr:to>
      <xdr:col>13</xdr:col>
      <xdr:colOff>8505</xdr:colOff>
      <xdr:row>9</xdr:row>
      <xdr:rowOff>8505</xdr:rowOff>
    </xdr:to>
    <xdr:cxnSp macro="">
      <xdr:nvCxnSpPr>
        <xdr:cNvPr id="125" name="Connecteur droit avec flèche 124"/>
        <xdr:cNvCxnSpPr/>
      </xdr:nvCxnSpPr>
      <xdr:spPr>
        <a:xfrm>
          <a:off x="9944441" y="1628775"/>
          <a:ext cx="789214" cy="7324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6</xdr:row>
      <xdr:rowOff>0</xdr:rowOff>
    </xdr:from>
    <xdr:to>
      <xdr:col>13</xdr:col>
      <xdr:colOff>0</xdr:colOff>
      <xdr:row>9</xdr:row>
      <xdr:rowOff>1</xdr:rowOff>
    </xdr:to>
    <xdr:cxnSp macro="">
      <xdr:nvCxnSpPr>
        <xdr:cNvPr id="126" name="Connecteur droit avec flèche 125"/>
        <xdr:cNvCxnSpPr/>
      </xdr:nvCxnSpPr>
      <xdr:spPr>
        <a:xfrm flipV="1">
          <a:off x="9944100" y="1609725"/>
          <a:ext cx="781050" cy="74295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9</xdr:row>
      <xdr:rowOff>0</xdr:rowOff>
    </xdr:from>
    <xdr:to>
      <xdr:col>12</xdr:col>
      <xdr:colOff>773907</xdr:colOff>
      <xdr:row>9</xdr:row>
      <xdr:rowOff>8505</xdr:rowOff>
    </xdr:to>
    <xdr:cxnSp macro="">
      <xdr:nvCxnSpPr>
        <xdr:cNvPr id="127" name="Connecteur droit avec flèche 126"/>
        <xdr:cNvCxnSpPr/>
      </xdr:nvCxnSpPr>
      <xdr:spPr>
        <a:xfrm>
          <a:off x="9944441" y="2352675"/>
          <a:ext cx="773566"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11</xdr:row>
      <xdr:rowOff>238125</xdr:rowOff>
    </xdr:from>
    <xdr:to>
      <xdr:col>13</xdr:col>
      <xdr:colOff>0</xdr:colOff>
      <xdr:row>12</xdr:row>
      <xdr:rowOff>0</xdr:rowOff>
    </xdr:to>
    <xdr:cxnSp macro="">
      <xdr:nvCxnSpPr>
        <xdr:cNvPr id="128" name="Connecteur droit avec flèche 127"/>
        <xdr:cNvCxnSpPr/>
      </xdr:nvCxnSpPr>
      <xdr:spPr>
        <a:xfrm flipV="1">
          <a:off x="9944100" y="3086100"/>
          <a:ext cx="781050"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12</xdr:row>
      <xdr:rowOff>9525</xdr:rowOff>
    </xdr:from>
    <xdr:to>
      <xdr:col>13</xdr:col>
      <xdr:colOff>0</xdr:colOff>
      <xdr:row>15</xdr:row>
      <xdr:rowOff>8505</xdr:rowOff>
    </xdr:to>
    <xdr:cxnSp macro="">
      <xdr:nvCxnSpPr>
        <xdr:cNvPr id="129" name="Connecteur droit avec flèche 128"/>
        <xdr:cNvCxnSpPr/>
      </xdr:nvCxnSpPr>
      <xdr:spPr>
        <a:xfrm>
          <a:off x="9944441" y="3105150"/>
          <a:ext cx="780709" cy="74193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341</xdr:colOff>
      <xdr:row>11</xdr:row>
      <xdr:rowOff>238125</xdr:rowOff>
    </xdr:from>
    <xdr:to>
      <xdr:col>13</xdr:col>
      <xdr:colOff>17009</xdr:colOff>
      <xdr:row>15</xdr:row>
      <xdr:rowOff>1</xdr:rowOff>
    </xdr:to>
    <xdr:cxnSp macro="">
      <xdr:nvCxnSpPr>
        <xdr:cNvPr id="130" name="Connecteur droit avec flèche 129"/>
        <xdr:cNvCxnSpPr/>
      </xdr:nvCxnSpPr>
      <xdr:spPr>
        <a:xfrm flipV="1">
          <a:off x="9944441" y="3086100"/>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15</xdr:row>
      <xdr:rowOff>8505</xdr:rowOff>
    </xdr:from>
    <xdr:to>
      <xdr:col>13</xdr:col>
      <xdr:colOff>8505</xdr:colOff>
      <xdr:row>15</xdr:row>
      <xdr:rowOff>9525</xdr:rowOff>
    </xdr:to>
    <xdr:cxnSp macro="">
      <xdr:nvCxnSpPr>
        <xdr:cNvPr id="131" name="Connecteur droit avec flèche 130"/>
        <xdr:cNvCxnSpPr/>
      </xdr:nvCxnSpPr>
      <xdr:spPr>
        <a:xfrm flipV="1">
          <a:off x="9944441" y="3847080"/>
          <a:ext cx="789214" cy="102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17</xdr:row>
      <xdr:rowOff>238125</xdr:rowOff>
    </xdr:from>
    <xdr:to>
      <xdr:col>13</xdr:col>
      <xdr:colOff>8505</xdr:colOff>
      <xdr:row>17</xdr:row>
      <xdr:rowOff>238125</xdr:rowOff>
    </xdr:to>
    <xdr:cxnSp macro="">
      <xdr:nvCxnSpPr>
        <xdr:cNvPr id="132" name="Connecteur droit avec flèche 131"/>
        <xdr:cNvCxnSpPr/>
      </xdr:nvCxnSpPr>
      <xdr:spPr>
        <a:xfrm>
          <a:off x="9944100" y="4572000"/>
          <a:ext cx="78955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18</xdr:row>
      <xdr:rowOff>0</xdr:rowOff>
    </xdr:from>
    <xdr:to>
      <xdr:col>13</xdr:col>
      <xdr:colOff>0</xdr:colOff>
      <xdr:row>20</xdr:row>
      <xdr:rowOff>238125</xdr:rowOff>
    </xdr:to>
    <xdr:cxnSp macro="">
      <xdr:nvCxnSpPr>
        <xdr:cNvPr id="133" name="Connecteur droit avec flèche 132"/>
        <xdr:cNvCxnSpPr/>
      </xdr:nvCxnSpPr>
      <xdr:spPr>
        <a:xfrm>
          <a:off x="9944100" y="4581525"/>
          <a:ext cx="781050" cy="73342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23</xdr:row>
      <xdr:rowOff>238125</xdr:rowOff>
    </xdr:from>
    <xdr:to>
      <xdr:col>13</xdr:col>
      <xdr:colOff>0</xdr:colOff>
      <xdr:row>24</xdr:row>
      <xdr:rowOff>1</xdr:rowOff>
    </xdr:to>
    <xdr:cxnSp macro="">
      <xdr:nvCxnSpPr>
        <xdr:cNvPr id="135" name="Connecteur droit avec flèche 134"/>
        <xdr:cNvCxnSpPr/>
      </xdr:nvCxnSpPr>
      <xdr:spPr>
        <a:xfrm flipV="1">
          <a:off x="9944100" y="6057900"/>
          <a:ext cx="781050" cy="95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24</xdr:row>
      <xdr:rowOff>9525</xdr:rowOff>
    </xdr:from>
    <xdr:to>
      <xdr:col>13</xdr:col>
      <xdr:colOff>8505</xdr:colOff>
      <xdr:row>26</xdr:row>
      <xdr:rowOff>238125</xdr:rowOff>
    </xdr:to>
    <xdr:cxnSp macro="">
      <xdr:nvCxnSpPr>
        <xdr:cNvPr id="136" name="Connecteur droit avec flèche 135"/>
        <xdr:cNvCxnSpPr/>
      </xdr:nvCxnSpPr>
      <xdr:spPr>
        <a:xfrm>
          <a:off x="9944441" y="6076950"/>
          <a:ext cx="789214" cy="723900"/>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0</xdr:colOff>
      <xdr:row>23</xdr:row>
      <xdr:rowOff>246629</xdr:rowOff>
    </xdr:from>
    <xdr:to>
      <xdr:col>13</xdr:col>
      <xdr:colOff>8505</xdr:colOff>
      <xdr:row>27</xdr:row>
      <xdr:rowOff>0</xdr:rowOff>
    </xdr:to>
    <xdr:cxnSp macro="">
      <xdr:nvCxnSpPr>
        <xdr:cNvPr id="137" name="Connecteur droit avec flèche 136"/>
        <xdr:cNvCxnSpPr/>
      </xdr:nvCxnSpPr>
      <xdr:spPr>
        <a:xfrm flipV="1">
          <a:off x="9944100" y="6066404"/>
          <a:ext cx="789555" cy="74397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xdr:row>
      <xdr:rowOff>8505</xdr:rowOff>
    </xdr:from>
    <xdr:to>
      <xdr:col>4</xdr:col>
      <xdr:colOff>1105580</xdr:colOff>
      <xdr:row>6</xdr:row>
      <xdr:rowOff>8505</xdr:rowOff>
    </xdr:to>
    <xdr:cxnSp macro="">
      <xdr:nvCxnSpPr>
        <xdr:cNvPr id="139" name="Connecteur droit avec flèche 138"/>
        <xdr:cNvCxnSpPr/>
      </xdr:nvCxnSpPr>
      <xdr:spPr>
        <a:xfrm>
          <a:off x="3705225" y="1618230"/>
          <a:ext cx="1105580"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438150</xdr:colOff>
      <xdr:row>6</xdr:row>
      <xdr:rowOff>9525</xdr:rowOff>
    </xdr:from>
    <xdr:to>
      <xdr:col>4</xdr:col>
      <xdr:colOff>1114085</xdr:colOff>
      <xdr:row>18</xdr:row>
      <xdr:rowOff>34018</xdr:rowOff>
    </xdr:to>
    <xdr:cxnSp macro="">
      <xdr:nvCxnSpPr>
        <xdr:cNvPr id="140" name="Connecteur droit avec flèche 139"/>
        <xdr:cNvCxnSpPr/>
      </xdr:nvCxnSpPr>
      <xdr:spPr>
        <a:xfrm>
          <a:off x="3695700" y="1619250"/>
          <a:ext cx="1123610" cy="2996293"/>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3</xdr:col>
      <xdr:colOff>391206</xdr:colOff>
      <xdr:row>8</xdr:row>
      <xdr:rowOff>238125</xdr:rowOff>
    </xdr:from>
    <xdr:to>
      <xdr:col>4</xdr:col>
      <xdr:colOff>1114085</xdr:colOff>
      <xdr:row>9</xdr:row>
      <xdr:rowOff>0</xdr:rowOff>
    </xdr:to>
    <xdr:cxnSp macro="">
      <xdr:nvCxnSpPr>
        <xdr:cNvPr id="141" name="Connecteur droit avec flèche 140"/>
        <xdr:cNvCxnSpPr/>
      </xdr:nvCxnSpPr>
      <xdr:spPr>
        <a:xfrm flipV="1">
          <a:off x="3648756" y="2343150"/>
          <a:ext cx="1170554" cy="95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9</xdr:row>
      <xdr:rowOff>0</xdr:rowOff>
    </xdr:from>
    <xdr:to>
      <xdr:col>4</xdr:col>
      <xdr:colOff>1105581</xdr:colOff>
      <xdr:row>21</xdr:row>
      <xdr:rowOff>17009</xdr:rowOff>
    </xdr:to>
    <xdr:cxnSp macro="">
      <xdr:nvCxnSpPr>
        <xdr:cNvPr id="142" name="Connecteur droit avec flèche 141"/>
        <xdr:cNvCxnSpPr/>
      </xdr:nvCxnSpPr>
      <xdr:spPr>
        <a:xfrm>
          <a:off x="3705225" y="2352675"/>
          <a:ext cx="1105581" cy="298880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12</xdr:row>
      <xdr:rowOff>17009</xdr:rowOff>
    </xdr:from>
    <xdr:to>
      <xdr:col>4</xdr:col>
      <xdr:colOff>1114085</xdr:colOff>
      <xdr:row>12</xdr:row>
      <xdr:rowOff>17009</xdr:rowOff>
    </xdr:to>
    <xdr:cxnSp macro="">
      <xdr:nvCxnSpPr>
        <xdr:cNvPr id="143" name="Connecteur droit avec flèche 142"/>
        <xdr:cNvCxnSpPr/>
      </xdr:nvCxnSpPr>
      <xdr:spPr>
        <a:xfrm>
          <a:off x="3730739" y="3112634"/>
          <a:ext cx="1088571"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17009</xdr:colOff>
      <xdr:row>12</xdr:row>
      <xdr:rowOff>25514</xdr:rowOff>
    </xdr:from>
    <xdr:to>
      <xdr:col>4</xdr:col>
      <xdr:colOff>1105581</xdr:colOff>
      <xdr:row>23</xdr:row>
      <xdr:rowOff>238125</xdr:rowOff>
    </xdr:to>
    <xdr:cxnSp macro="">
      <xdr:nvCxnSpPr>
        <xdr:cNvPr id="144" name="Connecteur droit avec flèche 143"/>
        <xdr:cNvCxnSpPr/>
      </xdr:nvCxnSpPr>
      <xdr:spPr>
        <a:xfrm>
          <a:off x="3722234" y="3121139"/>
          <a:ext cx="1088572" cy="2936761"/>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15</xdr:row>
      <xdr:rowOff>8504</xdr:rowOff>
    </xdr:from>
    <xdr:to>
      <xdr:col>5</xdr:col>
      <xdr:colOff>0</xdr:colOff>
      <xdr:row>15</xdr:row>
      <xdr:rowOff>25513</xdr:rowOff>
    </xdr:to>
    <xdr:cxnSp macro="">
      <xdr:nvCxnSpPr>
        <xdr:cNvPr id="145" name="Connecteur droit avec flèche 144"/>
        <xdr:cNvCxnSpPr/>
      </xdr:nvCxnSpPr>
      <xdr:spPr>
        <a:xfrm flipV="1">
          <a:off x="3730739" y="3847079"/>
          <a:ext cx="1098436" cy="1700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15</xdr:row>
      <xdr:rowOff>42522</xdr:rowOff>
    </xdr:from>
    <xdr:to>
      <xdr:col>5</xdr:col>
      <xdr:colOff>0</xdr:colOff>
      <xdr:row>27</xdr:row>
      <xdr:rowOff>17009</xdr:rowOff>
    </xdr:to>
    <xdr:cxnSp macro="">
      <xdr:nvCxnSpPr>
        <xdr:cNvPr id="146" name="Connecteur droit avec flèche 145"/>
        <xdr:cNvCxnSpPr/>
      </xdr:nvCxnSpPr>
      <xdr:spPr>
        <a:xfrm>
          <a:off x="3730739" y="3881097"/>
          <a:ext cx="1098436" cy="2946287"/>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51027</xdr:colOff>
      <xdr:row>6</xdr:row>
      <xdr:rowOff>17009</xdr:rowOff>
    </xdr:from>
    <xdr:to>
      <xdr:col>4</xdr:col>
      <xdr:colOff>1097076</xdr:colOff>
      <xdr:row>18</xdr:row>
      <xdr:rowOff>0</xdr:rowOff>
    </xdr:to>
    <xdr:cxnSp macro="">
      <xdr:nvCxnSpPr>
        <xdr:cNvPr id="147" name="Connecteur droit avec flèche 146"/>
        <xdr:cNvCxnSpPr/>
      </xdr:nvCxnSpPr>
      <xdr:spPr>
        <a:xfrm flipV="1">
          <a:off x="3756252" y="1626734"/>
          <a:ext cx="1046049" cy="295479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51027</xdr:colOff>
      <xdr:row>18</xdr:row>
      <xdr:rowOff>0</xdr:rowOff>
    </xdr:from>
    <xdr:to>
      <xdr:col>4</xdr:col>
      <xdr:colOff>1114085</xdr:colOff>
      <xdr:row>18</xdr:row>
      <xdr:rowOff>17009</xdr:rowOff>
    </xdr:to>
    <xdr:cxnSp macro="">
      <xdr:nvCxnSpPr>
        <xdr:cNvPr id="148" name="Connecteur droit avec flèche 147"/>
        <xdr:cNvCxnSpPr/>
      </xdr:nvCxnSpPr>
      <xdr:spPr>
        <a:xfrm>
          <a:off x="3756252" y="4581525"/>
          <a:ext cx="1063058" cy="17009"/>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17009</xdr:colOff>
      <xdr:row>9</xdr:row>
      <xdr:rowOff>0</xdr:rowOff>
    </xdr:from>
    <xdr:to>
      <xdr:col>5</xdr:col>
      <xdr:colOff>0</xdr:colOff>
      <xdr:row>21</xdr:row>
      <xdr:rowOff>8504</xdr:rowOff>
    </xdr:to>
    <xdr:cxnSp macro="">
      <xdr:nvCxnSpPr>
        <xdr:cNvPr id="149" name="Connecteur droit avec flèche 148"/>
        <xdr:cNvCxnSpPr/>
      </xdr:nvCxnSpPr>
      <xdr:spPr>
        <a:xfrm flipV="1">
          <a:off x="3722234" y="2352675"/>
          <a:ext cx="1106941" cy="2980304"/>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21</xdr:row>
      <xdr:rowOff>8504</xdr:rowOff>
    </xdr:from>
    <xdr:to>
      <xdr:col>4</xdr:col>
      <xdr:colOff>1105581</xdr:colOff>
      <xdr:row>21</xdr:row>
      <xdr:rowOff>17009</xdr:rowOff>
    </xdr:to>
    <xdr:cxnSp macro="">
      <xdr:nvCxnSpPr>
        <xdr:cNvPr id="150" name="Connecteur droit avec flèche 149"/>
        <xdr:cNvCxnSpPr/>
      </xdr:nvCxnSpPr>
      <xdr:spPr>
        <a:xfrm flipV="1">
          <a:off x="3730739" y="5332979"/>
          <a:ext cx="1080067"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25514</xdr:colOff>
      <xdr:row>12</xdr:row>
      <xdr:rowOff>25514</xdr:rowOff>
    </xdr:from>
    <xdr:to>
      <xdr:col>5</xdr:col>
      <xdr:colOff>0</xdr:colOff>
      <xdr:row>23</xdr:row>
      <xdr:rowOff>229620</xdr:rowOff>
    </xdr:to>
    <xdr:cxnSp macro="">
      <xdr:nvCxnSpPr>
        <xdr:cNvPr id="151" name="Connecteur droit avec flèche 150"/>
        <xdr:cNvCxnSpPr/>
      </xdr:nvCxnSpPr>
      <xdr:spPr>
        <a:xfrm flipV="1">
          <a:off x="3730739" y="3121139"/>
          <a:ext cx="1098436" cy="292825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25514</xdr:colOff>
      <xdr:row>15</xdr:row>
      <xdr:rowOff>8504</xdr:rowOff>
    </xdr:from>
    <xdr:to>
      <xdr:col>5</xdr:col>
      <xdr:colOff>0</xdr:colOff>
      <xdr:row>27</xdr:row>
      <xdr:rowOff>25514</xdr:rowOff>
    </xdr:to>
    <xdr:cxnSp macro="">
      <xdr:nvCxnSpPr>
        <xdr:cNvPr id="153" name="Connecteur droit avec flèche 152"/>
        <xdr:cNvCxnSpPr/>
      </xdr:nvCxnSpPr>
      <xdr:spPr>
        <a:xfrm flipV="1">
          <a:off x="3730739" y="3847079"/>
          <a:ext cx="1098436" cy="298881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17</xdr:row>
      <xdr:rowOff>238125</xdr:rowOff>
    </xdr:from>
    <xdr:to>
      <xdr:col>13</xdr:col>
      <xdr:colOff>17009</xdr:colOff>
      <xdr:row>21</xdr:row>
      <xdr:rowOff>1</xdr:rowOff>
    </xdr:to>
    <xdr:cxnSp macro="">
      <xdr:nvCxnSpPr>
        <xdr:cNvPr id="156" name="Connecteur droit avec flèche 155"/>
        <xdr:cNvCxnSpPr/>
      </xdr:nvCxnSpPr>
      <xdr:spPr>
        <a:xfrm flipV="1">
          <a:off x="9944441" y="4572000"/>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23</xdr:row>
      <xdr:rowOff>238125</xdr:rowOff>
    </xdr:from>
    <xdr:to>
      <xdr:col>13</xdr:col>
      <xdr:colOff>8505</xdr:colOff>
      <xdr:row>23</xdr:row>
      <xdr:rowOff>238125</xdr:rowOff>
    </xdr:to>
    <xdr:cxnSp macro="">
      <xdr:nvCxnSpPr>
        <xdr:cNvPr id="158" name="Connecteur droit avec flèche 157"/>
        <xdr:cNvCxnSpPr/>
      </xdr:nvCxnSpPr>
      <xdr:spPr>
        <a:xfrm>
          <a:off x="9944100" y="6057900"/>
          <a:ext cx="78955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341</xdr:colOff>
      <xdr:row>23</xdr:row>
      <xdr:rowOff>238125</xdr:rowOff>
    </xdr:from>
    <xdr:to>
      <xdr:col>13</xdr:col>
      <xdr:colOff>17009</xdr:colOff>
      <xdr:row>27</xdr:row>
      <xdr:rowOff>1</xdr:rowOff>
    </xdr:to>
    <xdr:cxnSp macro="">
      <xdr:nvCxnSpPr>
        <xdr:cNvPr id="159" name="Connecteur droit avec flèche 158"/>
        <xdr:cNvCxnSpPr/>
      </xdr:nvCxnSpPr>
      <xdr:spPr>
        <a:xfrm flipV="1">
          <a:off x="9944441" y="6057900"/>
          <a:ext cx="797718" cy="75247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340</xdr:colOff>
      <xdr:row>9</xdr:row>
      <xdr:rowOff>0</xdr:rowOff>
    </xdr:from>
    <xdr:to>
      <xdr:col>13</xdr:col>
      <xdr:colOff>8505</xdr:colOff>
      <xdr:row>9</xdr:row>
      <xdr:rowOff>8505</xdr:rowOff>
    </xdr:to>
    <xdr:cxnSp macro="">
      <xdr:nvCxnSpPr>
        <xdr:cNvPr id="162" name="Connecteur droit avec flèche 161"/>
        <xdr:cNvCxnSpPr/>
      </xdr:nvCxnSpPr>
      <xdr:spPr>
        <a:xfrm>
          <a:off x="9944440" y="23526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12</xdr:col>
      <xdr:colOff>340</xdr:colOff>
      <xdr:row>15</xdr:row>
      <xdr:rowOff>0</xdr:rowOff>
    </xdr:from>
    <xdr:to>
      <xdr:col>13</xdr:col>
      <xdr:colOff>8505</xdr:colOff>
      <xdr:row>15</xdr:row>
      <xdr:rowOff>8505</xdr:rowOff>
    </xdr:to>
    <xdr:cxnSp macro="">
      <xdr:nvCxnSpPr>
        <xdr:cNvPr id="163" name="Connecteur droit avec flèche 162"/>
        <xdr:cNvCxnSpPr/>
      </xdr:nvCxnSpPr>
      <xdr:spPr>
        <a:xfrm>
          <a:off x="9944440" y="3838575"/>
          <a:ext cx="789215" cy="8505"/>
        </a:xfrm>
        <a:prstGeom prst="straightConnector1">
          <a:avLst/>
        </a:prstGeom>
        <a:ln>
          <a:tailEnd type="arrow"/>
        </a:ln>
      </xdr:spPr>
      <xdr:style>
        <a:lnRef idx="1">
          <a:schemeClr val="accent6"/>
        </a:lnRef>
        <a:fillRef idx="0">
          <a:schemeClr val="accent6"/>
        </a:fillRef>
        <a:effectRef idx="0">
          <a:schemeClr val="accent6"/>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P33"/>
  <sheetViews>
    <sheetView topLeftCell="A4" workbookViewId="0">
      <selection activeCell="D34" sqref="D34"/>
    </sheetView>
  </sheetViews>
  <sheetFormatPr baseColWidth="10" defaultRowHeight="15.75" x14ac:dyDescent="0.25"/>
  <cols>
    <col min="1" max="1" width="5.85546875" style="18" customWidth="1"/>
    <col min="2" max="3" width="24.85546875" style="18" customWidth="1"/>
    <col min="4" max="4" width="5.7109375" style="18" customWidth="1"/>
    <col min="5" max="5" width="3.5703125" style="18" customWidth="1"/>
    <col min="6" max="7" width="24.85546875" style="18" customWidth="1"/>
    <col min="8" max="8" width="5.7109375" style="18" customWidth="1"/>
    <col min="9" max="9" width="3.5703125" style="18" customWidth="1"/>
    <col min="10" max="11" width="24.85546875" style="18" customWidth="1"/>
    <col min="12" max="12" width="5.7109375" style="18" customWidth="1"/>
    <col min="13" max="13" width="3.5703125" style="18" customWidth="1"/>
    <col min="14" max="15" width="24.85546875" style="18" customWidth="1"/>
    <col min="16" max="16" width="5.7109375" style="18" customWidth="1"/>
    <col min="17" max="17" width="2.5703125" style="18" customWidth="1"/>
    <col min="18" max="18" width="17.7109375" style="18" customWidth="1"/>
    <col min="19" max="19" width="5.85546875" style="18" customWidth="1"/>
    <col min="20" max="20" width="2.5703125" style="18" customWidth="1"/>
    <col min="21" max="21" width="17.7109375" style="18" customWidth="1"/>
    <col min="22" max="22" width="5.85546875" style="18" customWidth="1"/>
    <col min="23" max="23" width="2.5703125" style="18" customWidth="1"/>
    <col min="24" max="24" width="17.7109375" style="18" customWidth="1"/>
    <col min="25" max="25" width="5.85546875" style="18" customWidth="1"/>
    <col min="26" max="26" width="2.5703125" style="18" customWidth="1"/>
    <col min="27" max="27" width="17.7109375" style="18" customWidth="1"/>
    <col min="28" max="28" width="5.85546875" style="18" customWidth="1"/>
    <col min="29" max="16384" width="11.42578125" style="18"/>
  </cols>
  <sheetData>
    <row r="1" spans="2:16" ht="16.5" thickBot="1" x14ac:dyDescent="0.3"/>
    <row r="2" spans="2:16" ht="27.75" customHeight="1" thickTop="1" x14ac:dyDescent="0.25">
      <c r="B2" s="31" t="s">
        <v>119</v>
      </c>
      <c r="C2" s="32"/>
      <c r="D2" s="32"/>
      <c r="E2" s="32"/>
      <c r="F2" s="32"/>
      <c r="G2" s="32"/>
      <c r="H2" s="33"/>
      <c r="I2" s="22"/>
      <c r="J2" s="22"/>
      <c r="K2" s="22"/>
      <c r="L2" s="23"/>
      <c r="M2" s="23"/>
    </row>
    <row r="3" spans="2:16" ht="27.75" customHeight="1" x14ac:dyDescent="0.25">
      <c r="B3" s="34"/>
      <c r="C3" s="35"/>
      <c r="D3" s="35"/>
      <c r="E3" s="35"/>
      <c r="F3" s="35"/>
      <c r="G3" s="35"/>
      <c r="H3" s="36"/>
      <c r="I3" s="22"/>
      <c r="J3" s="22"/>
      <c r="K3" s="22"/>
      <c r="L3" s="23"/>
      <c r="M3" s="23"/>
    </row>
    <row r="4" spans="2:16" ht="27.75" customHeight="1" x14ac:dyDescent="0.25">
      <c r="B4" s="34"/>
      <c r="C4" s="35"/>
      <c r="D4" s="35"/>
      <c r="E4" s="35"/>
      <c r="F4" s="35"/>
      <c r="G4" s="35"/>
      <c r="H4" s="36"/>
      <c r="I4" s="22"/>
      <c r="J4" s="22"/>
      <c r="K4" s="22"/>
      <c r="L4" s="23"/>
      <c r="M4" s="23"/>
    </row>
    <row r="5" spans="2:16" ht="27.75" customHeight="1" thickBot="1" x14ac:dyDescent="0.3">
      <c r="B5" s="37"/>
      <c r="C5" s="38"/>
      <c r="D5" s="38"/>
      <c r="E5" s="38"/>
      <c r="F5" s="38"/>
      <c r="G5" s="38"/>
      <c r="H5" s="39"/>
      <c r="I5" s="22"/>
      <c r="J5" s="22"/>
      <c r="K5" s="22"/>
      <c r="L5" s="23"/>
      <c r="M5" s="23"/>
    </row>
    <row r="6" spans="2:16" ht="16.5" thickTop="1" x14ac:dyDescent="0.25"/>
    <row r="7" spans="2:16" x14ac:dyDescent="0.25">
      <c r="B7" s="40" t="s">
        <v>70</v>
      </c>
      <c r="C7" s="40"/>
      <c r="D7" s="40"/>
      <c r="F7" s="40" t="s">
        <v>71</v>
      </c>
      <c r="G7" s="40"/>
      <c r="H7" s="40"/>
    </row>
    <row r="8" spans="2:16" x14ac:dyDescent="0.25">
      <c r="B8" s="4" t="s">
        <v>79</v>
      </c>
      <c r="C8" s="24" t="s">
        <v>81</v>
      </c>
      <c r="D8" s="4" t="s">
        <v>78</v>
      </c>
      <c r="F8" s="24" t="s">
        <v>79</v>
      </c>
      <c r="G8" s="24" t="s">
        <v>81</v>
      </c>
      <c r="H8" s="19" t="s">
        <v>78</v>
      </c>
    </row>
    <row r="9" spans="2:16" x14ac:dyDescent="0.25">
      <c r="B9" s="3" t="s">
        <v>88</v>
      </c>
      <c r="C9" s="3" t="s">
        <v>82</v>
      </c>
      <c r="D9" s="3">
        <v>3</v>
      </c>
      <c r="F9" s="3" t="s">
        <v>89</v>
      </c>
      <c r="G9" s="3" t="s">
        <v>82</v>
      </c>
      <c r="H9" s="3">
        <v>2</v>
      </c>
    </row>
    <row r="10" spans="2:16" x14ac:dyDescent="0.25">
      <c r="B10" s="3" t="s">
        <v>86</v>
      </c>
      <c r="C10" s="3" t="s">
        <v>83</v>
      </c>
      <c r="D10" s="3">
        <v>1</v>
      </c>
      <c r="F10" s="3" t="s">
        <v>90</v>
      </c>
      <c r="G10" s="3" t="s">
        <v>83</v>
      </c>
      <c r="H10" s="3">
        <v>3</v>
      </c>
    </row>
    <row r="11" spans="2:16" x14ac:dyDescent="0.25">
      <c r="B11" s="3" t="s">
        <v>87</v>
      </c>
      <c r="C11" s="3" t="s">
        <v>84</v>
      </c>
      <c r="D11" s="3">
        <v>2</v>
      </c>
      <c r="F11" s="3" t="s">
        <v>91</v>
      </c>
      <c r="G11" s="3" t="s">
        <v>84</v>
      </c>
      <c r="H11" s="3">
        <v>4</v>
      </c>
    </row>
    <row r="12" spans="2:16" x14ac:dyDescent="0.25">
      <c r="B12" s="3" t="s">
        <v>115</v>
      </c>
      <c r="C12" s="3" t="s">
        <v>85</v>
      </c>
      <c r="D12" s="3">
        <v>4</v>
      </c>
      <c r="F12" s="3" t="s">
        <v>92</v>
      </c>
      <c r="G12" s="3" t="s">
        <v>85</v>
      </c>
      <c r="H12" s="3">
        <v>1</v>
      </c>
    </row>
    <row r="13" spans="2:16" x14ac:dyDescent="0.25">
      <c r="B13" s="25"/>
      <c r="C13" s="25"/>
      <c r="D13" s="25"/>
      <c r="F13" s="25"/>
      <c r="G13" s="25"/>
      <c r="H13" s="25"/>
      <c r="J13" s="25"/>
      <c r="K13" s="25"/>
      <c r="L13" s="25"/>
      <c r="N13" s="25"/>
      <c r="O13" s="25"/>
      <c r="P13" s="25"/>
    </row>
    <row r="14" spans="2:16" x14ac:dyDescent="0.25">
      <c r="B14" s="40" t="s">
        <v>72</v>
      </c>
      <c r="C14" s="40"/>
      <c r="D14" s="40"/>
      <c r="F14" s="40" t="s">
        <v>73</v>
      </c>
      <c r="G14" s="40"/>
      <c r="H14" s="40"/>
      <c r="J14" s="25"/>
      <c r="K14" s="25"/>
      <c r="L14" s="25"/>
      <c r="N14" s="25"/>
      <c r="O14" s="25"/>
      <c r="P14" s="25"/>
    </row>
    <row r="15" spans="2:16" x14ac:dyDescent="0.25">
      <c r="B15" s="24" t="s">
        <v>79</v>
      </c>
      <c r="C15" s="24" t="s">
        <v>81</v>
      </c>
      <c r="D15" s="19" t="s">
        <v>78</v>
      </c>
      <c r="F15" s="24" t="s">
        <v>79</v>
      </c>
      <c r="G15" s="24" t="s">
        <v>81</v>
      </c>
      <c r="H15" s="19" t="s">
        <v>78</v>
      </c>
      <c r="J15" s="25"/>
      <c r="K15" s="25"/>
      <c r="L15" s="25"/>
      <c r="N15" s="25"/>
      <c r="O15" s="25"/>
      <c r="P15" s="25"/>
    </row>
    <row r="16" spans="2:16" x14ac:dyDescent="0.25">
      <c r="B16" s="3" t="s">
        <v>93</v>
      </c>
      <c r="C16" s="3" t="s">
        <v>82</v>
      </c>
      <c r="D16" s="3">
        <v>1</v>
      </c>
      <c r="F16" s="3" t="s">
        <v>96</v>
      </c>
      <c r="G16" s="3" t="s">
        <v>82</v>
      </c>
      <c r="H16" s="3">
        <v>1</v>
      </c>
      <c r="J16" s="25"/>
      <c r="K16" s="25"/>
      <c r="L16" s="25"/>
      <c r="N16" s="25"/>
      <c r="O16" s="25"/>
      <c r="P16" s="25"/>
    </row>
    <row r="17" spans="2:8" x14ac:dyDescent="0.25">
      <c r="B17" s="3" t="s">
        <v>94</v>
      </c>
      <c r="C17" s="3" t="s">
        <v>83</v>
      </c>
      <c r="D17" s="3">
        <v>3</v>
      </c>
      <c r="F17" s="3" t="s">
        <v>97</v>
      </c>
      <c r="G17" s="3" t="s">
        <v>83</v>
      </c>
      <c r="H17" s="3">
        <v>3</v>
      </c>
    </row>
    <row r="18" spans="2:8" x14ac:dyDescent="0.25">
      <c r="B18" s="3" t="s">
        <v>117</v>
      </c>
      <c r="C18" s="3" t="s">
        <v>84</v>
      </c>
      <c r="D18" s="3" t="s">
        <v>116</v>
      </c>
      <c r="F18" s="3" t="s">
        <v>98</v>
      </c>
      <c r="G18" s="3" t="s">
        <v>84</v>
      </c>
      <c r="H18" s="3" t="s">
        <v>116</v>
      </c>
    </row>
    <row r="19" spans="2:8" x14ac:dyDescent="0.25">
      <c r="B19" s="3" t="s">
        <v>95</v>
      </c>
      <c r="C19" s="3" t="s">
        <v>85</v>
      </c>
      <c r="D19" s="3">
        <v>2</v>
      </c>
      <c r="F19" s="3" t="s">
        <v>99</v>
      </c>
      <c r="G19" s="3" t="s">
        <v>85</v>
      </c>
      <c r="H19" s="3">
        <v>2</v>
      </c>
    </row>
    <row r="21" spans="2:8" x14ac:dyDescent="0.25">
      <c r="B21" s="40" t="s">
        <v>74</v>
      </c>
      <c r="C21" s="40"/>
      <c r="D21" s="40"/>
      <c r="F21" s="40" t="s">
        <v>75</v>
      </c>
      <c r="G21" s="40"/>
      <c r="H21" s="40"/>
    </row>
    <row r="22" spans="2:8" x14ac:dyDescent="0.25">
      <c r="B22" s="19" t="s">
        <v>79</v>
      </c>
      <c r="C22" s="24" t="s">
        <v>81</v>
      </c>
      <c r="D22" s="19" t="s">
        <v>78</v>
      </c>
      <c r="F22" s="24" t="s">
        <v>79</v>
      </c>
      <c r="G22" s="24" t="s">
        <v>81</v>
      </c>
      <c r="H22" s="19" t="s">
        <v>78</v>
      </c>
    </row>
    <row r="23" spans="2:8" x14ac:dyDescent="0.25">
      <c r="B23" s="3" t="s">
        <v>100</v>
      </c>
      <c r="C23" s="3" t="s">
        <v>82</v>
      </c>
      <c r="D23" s="3">
        <v>3</v>
      </c>
      <c r="F23" s="3" t="s">
        <v>104</v>
      </c>
      <c r="G23" s="3" t="s">
        <v>82</v>
      </c>
      <c r="H23" s="3">
        <v>4</v>
      </c>
    </row>
    <row r="24" spans="2:8" x14ac:dyDescent="0.25">
      <c r="B24" s="3" t="s">
        <v>101</v>
      </c>
      <c r="C24" s="3" t="s">
        <v>83</v>
      </c>
      <c r="D24" s="3" t="s">
        <v>116</v>
      </c>
      <c r="F24" s="3" t="s">
        <v>105</v>
      </c>
      <c r="G24" s="3" t="s">
        <v>83</v>
      </c>
      <c r="H24" s="3">
        <v>3</v>
      </c>
    </row>
    <row r="25" spans="2:8" x14ac:dyDescent="0.25">
      <c r="B25" s="3" t="s">
        <v>102</v>
      </c>
      <c r="C25" s="3" t="s">
        <v>84</v>
      </c>
      <c r="D25" s="3">
        <v>2</v>
      </c>
      <c r="F25" s="3" t="s">
        <v>106</v>
      </c>
      <c r="G25" s="3" t="s">
        <v>84</v>
      </c>
      <c r="H25" s="3">
        <v>2</v>
      </c>
    </row>
    <row r="26" spans="2:8" x14ac:dyDescent="0.25">
      <c r="B26" s="3" t="s">
        <v>103</v>
      </c>
      <c r="C26" s="3" t="s">
        <v>85</v>
      </c>
      <c r="D26" s="3">
        <v>1</v>
      </c>
      <c r="F26" s="3" t="s">
        <v>107</v>
      </c>
      <c r="G26" s="3" t="s">
        <v>85</v>
      </c>
      <c r="H26" s="3">
        <v>1</v>
      </c>
    </row>
    <row r="28" spans="2:8" x14ac:dyDescent="0.25">
      <c r="B28" s="40" t="s">
        <v>76</v>
      </c>
      <c r="C28" s="40"/>
      <c r="D28" s="40"/>
      <c r="F28" s="40" t="s">
        <v>77</v>
      </c>
      <c r="G28" s="40"/>
      <c r="H28" s="40"/>
    </row>
    <row r="29" spans="2:8" x14ac:dyDescent="0.25">
      <c r="B29" s="24" t="s">
        <v>79</v>
      </c>
      <c r="C29" s="24" t="s">
        <v>81</v>
      </c>
      <c r="D29" s="19" t="s">
        <v>78</v>
      </c>
      <c r="F29" s="24" t="s">
        <v>79</v>
      </c>
      <c r="G29" s="24" t="s">
        <v>81</v>
      </c>
      <c r="H29" s="19" t="s">
        <v>78</v>
      </c>
    </row>
    <row r="30" spans="2:8" x14ac:dyDescent="0.25">
      <c r="B30" s="3" t="s">
        <v>108</v>
      </c>
      <c r="C30" s="3" t="s">
        <v>82</v>
      </c>
      <c r="D30" s="3">
        <v>1</v>
      </c>
      <c r="F30" s="3" t="s">
        <v>112</v>
      </c>
      <c r="G30" s="3" t="s">
        <v>82</v>
      </c>
      <c r="H30" s="3">
        <v>3</v>
      </c>
    </row>
    <row r="31" spans="2:8" x14ac:dyDescent="0.25">
      <c r="B31" s="3" t="s">
        <v>109</v>
      </c>
      <c r="C31" s="3" t="s">
        <v>83</v>
      </c>
      <c r="D31" s="3">
        <v>3</v>
      </c>
      <c r="F31" s="3" t="s">
        <v>118</v>
      </c>
      <c r="G31" s="3" t="s">
        <v>83</v>
      </c>
      <c r="H31" s="3" t="s">
        <v>116</v>
      </c>
    </row>
    <row r="32" spans="2:8" x14ac:dyDescent="0.25">
      <c r="B32" s="3" t="s">
        <v>110</v>
      </c>
      <c r="C32" s="3" t="s">
        <v>84</v>
      </c>
      <c r="D32" s="3">
        <v>2</v>
      </c>
      <c r="F32" s="3" t="s">
        <v>113</v>
      </c>
      <c r="G32" s="3" t="s">
        <v>84</v>
      </c>
      <c r="H32" s="3">
        <v>1</v>
      </c>
    </row>
    <row r="33" spans="2:8" x14ac:dyDescent="0.25">
      <c r="B33" s="3" t="s">
        <v>111</v>
      </c>
      <c r="C33" s="3" t="s">
        <v>85</v>
      </c>
      <c r="D33" s="3" t="s">
        <v>116</v>
      </c>
      <c r="F33" s="3" t="s">
        <v>114</v>
      </c>
      <c r="G33" s="3" t="s">
        <v>85</v>
      </c>
      <c r="H33" s="3">
        <v>2</v>
      </c>
    </row>
  </sheetData>
  <sheetProtection selectLockedCells="1"/>
  <mergeCells count="9">
    <mergeCell ref="B2:H5"/>
    <mergeCell ref="B28:D28"/>
    <mergeCell ref="F28:H28"/>
    <mergeCell ref="B7:D7"/>
    <mergeCell ref="F7:H7"/>
    <mergeCell ref="B14:D14"/>
    <mergeCell ref="F14:H14"/>
    <mergeCell ref="B21:D21"/>
    <mergeCell ref="F21:H21"/>
  </mergeCells>
  <conditionalFormatting sqref="D12">
    <cfRule type="expression" dxfId="101" priority="27">
      <formula>D12="Abs"</formula>
    </cfRule>
  </conditionalFormatting>
  <conditionalFormatting sqref="C12">
    <cfRule type="expression" dxfId="100" priority="26">
      <formula>D12="Abs"</formula>
    </cfRule>
  </conditionalFormatting>
  <conditionalFormatting sqref="B12">
    <cfRule type="expression" dxfId="99" priority="25">
      <formula>D12="Abs"</formula>
    </cfRule>
  </conditionalFormatting>
  <conditionalFormatting sqref="D9:D11">
    <cfRule type="expression" dxfId="98" priority="24">
      <formula>D9="Abs"</formula>
    </cfRule>
  </conditionalFormatting>
  <conditionalFormatting sqref="C9:C11">
    <cfRule type="expression" dxfId="97" priority="23">
      <formula>D9="Abs"</formula>
    </cfRule>
  </conditionalFormatting>
  <conditionalFormatting sqref="B9:B11">
    <cfRule type="expression" dxfId="96" priority="22">
      <formula>D9="Abs"</formula>
    </cfRule>
  </conditionalFormatting>
  <conditionalFormatting sqref="D16:D19">
    <cfRule type="expression" dxfId="95" priority="21">
      <formula>D16="Abs"</formula>
    </cfRule>
  </conditionalFormatting>
  <conditionalFormatting sqref="C16:C19">
    <cfRule type="expression" dxfId="94" priority="20">
      <formula>D16="Abs"</formula>
    </cfRule>
  </conditionalFormatting>
  <conditionalFormatting sqref="B16:B19">
    <cfRule type="expression" dxfId="93" priority="19">
      <formula>D16="Abs"</formula>
    </cfRule>
  </conditionalFormatting>
  <conditionalFormatting sqref="D23:D26">
    <cfRule type="expression" dxfId="92" priority="18">
      <formula>D23="Abs"</formula>
    </cfRule>
  </conditionalFormatting>
  <conditionalFormatting sqref="C23:C26">
    <cfRule type="expression" dxfId="91" priority="17">
      <formula>D23="Abs"</formula>
    </cfRule>
  </conditionalFormatting>
  <conditionalFormatting sqref="B23:B26">
    <cfRule type="expression" dxfId="90" priority="16">
      <formula>D23="Abs"</formula>
    </cfRule>
  </conditionalFormatting>
  <conditionalFormatting sqref="D30:D33">
    <cfRule type="expression" dxfId="89" priority="15">
      <formula>D30="Abs"</formula>
    </cfRule>
  </conditionalFormatting>
  <conditionalFormatting sqref="C30:C33">
    <cfRule type="expression" dxfId="88" priority="14">
      <formula>D30="Abs"</formula>
    </cfRule>
  </conditionalFormatting>
  <conditionalFormatting sqref="B30:B33">
    <cfRule type="expression" dxfId="87" priority="13">
      <formula>D30="Abs"</formula>
    </cfRule>
  </conditionalFormatting>
  <conditionalFormatting sqref="H9:H12">
    <cfRule type="expression" dxfId="86" priority="12">
      <formula>H9="Abs"</formula>
    </cfRule>
  </conditionalFormatting>
  <conditionalFormatting sqref="G9:G12">
    <cfRule type="expression" dxfId="85" priority="11">
      <formula>H9="Abs"</formula>
    </cfRule>
  </conditionalFormatting>
  <conditionalFormatting sqref="F9:F12">
    <cfRule type="expression" dxfId="84" priority="10">
      <formula>H9="Abs"</formula>
    </cfRule>
  </conditionalFormatting>
  <conditionalFormatting sqref="H16:H19">
    <cfRule type="expression" dxfId="83" priority="9">
      <formula>H16="Abs"</formula>
    </cfRule>
  </conditionalFormatting>
  <conditionalFormatting sqref="G16:G19">
    <cfRule type="expression" dxfId="82" priority="8">
      <formula>H16="Abs"</formula>
    </cfRule>
  </conditionalFormatting>
  <conditionalFormatting sqref="F16:F19">
    <cfRule type="expression" dxfId="81" priority="7">
      <formula>H16="Abs"</formula>
    </cfRule>
  </conditionalFormatting>
  <conditionalFormatting sqref="H23:H26">
    <cfRule type="expression" dxfId="80" priority="6">
      <formula>H23="Abs"</formula>
    </cfRule>
  </conditionalFormatting>
  <conditionalFormatting sqref="G23:G26">
    <cfRule type="expression" dxfId="79" priority="5">
      <formula>H23="Abs"</formula>
    </cfRule>
  </conditionalFormatting>
  <conditionalFormatting sqref="F23:F26">
    <cfRule type="expression" dxfId="78" priority="4">
      <formula>H23="Abs"</formula>
    </cfRule>
  </conditionalFormatting>
  <conditionalFormatting sqref="H30:H33">
    <cfRule type="expression" dxfId="77" priority="3">
      <formula>H30="Abs"</formula>
    </cfRule>
  </conditionalFormatting>
  <conditionalFormatting sqref="G30:G33">
    <cfRule type="expression" dxfId="76" priority="2">
      <formula>H30="Abs"</formula>
    </cfRule>
  </conditionalFormatting>
  <conditionalFormatting sqref="F30:F33">
    <cfRule type="expression" dxfId="75" priority="1">
      <formula>H30="Abs"</formula>
    </cfRule>
  </conditionalFormatting>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E109"/>
  <sheetViews>
    <sheetView workbookViewId="0">
      <selection activeCell="B5" sqref="B5"/>
    </sheetView>
  </sheetViews>
  <sheetFormatPr baseColWidth="10" defaultRowHeight="15" x14ac:dyDescent="0.25"/>
  <cols>
    <col min="1" max="1" width="12.7109375" style="20" customWidth="1"/>
    <col min="2" max="2" width="20.7109375" style="10" customWidth="1"/>
    <col min="3" max="3" width="4" style="10" customWidth="1"/>
    <col min="4" max="4" width="6.7109375" style="10" bestFit="1" customWidth="1"/>
    <col min="5" max="5" width="8.7109375" style="6" customWidth="1"/>
    <col min="6" max="6" width="20.7109375" style="10" customWidth="1"/>
    <col min="7" max="7" width="5" style="10" customWidth="1"/>
    <col min="8" max="8" width="6.85546875" style="10" customWidth="1"/>
    <col min="9" max="9" width="8.7109375" style="6" customWidth="1"/>
    <col min="10" max="10" width="20.7109375" style="10" customWidth="1"/>
    <col min="11" max="11" width="5" style="10" customWidth="1"/>
    <col min="12" max="12" width="6.7109375" style="10" bestFit="1" customWidth="1"/>
    <col min="13" max="13" width="8.7109375" style="6" customWidth="1"/>
    <col min="14" max="14" width="20.7109375" style="10" customWidth="1"/>
    <col min="15" max="15" width="5" style="10" customWidth="1"/>
    <col min="16" max="16" width="6.7109375" style="10" bestFit="1" customWidth="1"/>
    <col min="17" max="17" width="2.7109375" style="6" customWidth="1"/>
    <col min="18" max="18" width="10" style="6" customWidth="1"/>
    <col min="19" max="19" width="19.42578125" style="10" customWidth="1"/>
    <col min="20" max="31" width="11.42578125" style="6"/>
    <col min="32" max="16384" width="11.42578125" style="10"/>
  </cols>
  <sheetData>
    <row r="1" spans="1:19" s="6" customFormat="1" ht="28.5" customHeight="1" thickBot="1" x14ac:dyDescent="0.3">
      <c r="A1" s="44" t="s">
        <v>69</v>
      </c>
      <c r="B1" s="44"/>
      <c r="C1" s="44"/>
      <c r="D1" s="44"/>
      <c r="E1" s="44"/>
      <c r="G1" s="43"/>
      <c r="H1" s="43"/>
      <c r="I1" s="43"/>
      <c r="J1" s="43"/>
      <c r="K1" s="43"/>
      <c r="L1" s="43"/>
      <c r="M1" s="43"/>
    </row>
    <row r="2" spans="1:19" s="8" customFormat="1" ht="24" customHeight="1" thickTop="1" thickBot="1" x14ac:dyDescent="0.3">
      <c r="A2" s="21"/>
      <c r="B2" s="7" t="s">
        <v>67</v>
      </c>
      <c r="C2" s="7"/>
      <c r="D2" s="7"/>
      <c r="E2" s="7"/>
      <c r="F2" s="7"/>
      <c r="G2" s="45" t="s">
        <v>80</v>
      </c>
      <c r="H2" s="46"/>
      <c r="I2" s="46"/>
      <c r="J2" s="46"/>
      <c r="K2" s="46"/>
      <c r="L2" s="46"/>
      <c r="M2" s="46"/>
      <c r="N2" s="47"/>
      <c r="O2" s="7"/>
      <c r="P2" s="7"/>
      <c r="Q2" s="7"/>
    </row>
    <row r="3" spans="1:19" s="6" customFormat="1" ht="20.25" customHeight="1" thickTop="1" x14ac:dyDescent="0.25">
      <c r="A3" s="20"/>
      <c r="G3" s="20"/>
      <c r="H3" s="20"/>
      <c r="I3" s="20"/>
      <c r="J3" s="20"/>
      <c r="K3" s="20"/>
      <c r="L3" s="20"/>
      <c r="M3" s="20"/>
      <c r="N3" s="20"/>
      <c r="R3" s="41" t="s">
        <v>17</v>
      </c>
      <c r="S3" s="41"/>
    </row>
    <row r="4" spans="1:19" ht="16.5" customHeight="1" thickBot="1" x14ac:dyDescent="0.3">
      <c r="B4" s="6"/>
      <c r="C4" s="6"/>
      <c r="D4" s="9" t="s">
        <v>0</v>
      </c>
      <c r="F4" s="6"/>
      <c r="G4" s="20"/>
      <c r="H4" s="9" t="s">
        <v>0</v>
      </c>
      <c r="I4" s="20"/>
      <c r="J4" s="20"/>
      <c r="K4" s="20"/>
      <c r="L4" s="9" t="s">
        <v>0</v>
      </c>
      <c r="M4" s="20"/>
      <c r="N4" s="20"/>
      <c r="O4" s="6"/>
      <c r="P4" s="9" t="s">
        <v>0</v>
      </c>
      <c r="R4" s="42"/>
      <c r="S4" s="42"/>
    </row>
    <row r="5" spans="1:19" ht="20.100000000000001" customHeight="1" x14ac:dyDescent="0.25">
      <c r="A5" s="5" t="s">
        <v>19</v>
      </c>
      <c r="B5" s="9" t="str">
        <f>IF('Poules de classement'!D9="","",INDEX('Poules de classement'!B9:B12,MATCH(1,'Poules de classement'!D9:D12,0)))</f>
        <v>b</v>
      </c>
      <c r="C5" s="2" t="str">
        <f>IF(D6="","",IF(D5&gt;D6,"G","P"))</f>
        <v/>
      </c>
      <c r="D5" s="1"/>
      <c r="F5" s="9" t="str">
        <f>IF(B5="","",IF(C5="","",IF(C5="G",B5,B6)))</f>
        <v/>
      </c>
      <c r="G5" s="2" t="str">
        <f>IF(H6="","",IF(H5&gt;H6,"G","P"))</f>
        <v/>
      </c>
      <c r="H5" s="1"/>
      <c r="I5" s="20"/>
      <c r="J5" s="9" t="str">
        <f>IF(F5="","",IF(G5="","",IF(G5="G",F5,F6)))</f>
        <v/>
      </c>
      <c r="K5" s="2" t="str">
        <f>IF(L6="","",IF(L5&gt;L6,"G","P"))</f>
        <v/>
      </c>
      <c r="L5" s="1"/>
      <c r="M5" s="20"/>
      <c r="N5" s="9" t="str">
        <f>IF(J5="","",IF(K5="","",IF(K5="G",J5,J6)))</f>
        <v/>
      </c>
      <c r="O5" s="2" t="str">
        <f>IF(P6="","",IF(P5&gt;P6,"G","P"))</f>
        <v/>
      </c>
      <c r="P5" s="1"/>
      <c r="R5" s="11" t="s">
        <v>1</v>
      </c>
      <c r="S5" s="9" t="str">
        <f>IF(O5="","",IF(O6="","",IF(O5="G",N5,N6)))</f>
        <v/>
      </c>
    </row>
    <row r="6" spans="1:19" ht="20.100000000000001" customHeight="1" x14ac:dyDescent="0.25">
      <c r="A6" s="5" t="s">
        <v>34</v>
      </c>
      <c r="B6" s="9" t="str">
        <f>IF('Poules de classement'!H30="","",INDEX('Poules de classement'!F30:F33,MATCH(2,'Poules de classement'!H30:H33,0)))</f>
        <v>cc</v>
      </c>
      <c r="C6" s="2" t="str">
        <f>IF(D6="","",IF(D5&gt;D6,"P","G"))</f>
        <v/>
      </c>
      <c r="D6" s="1"/>
      <c r="F6" s="9" t="str">
        <f>IF(B17="","",IF(C17="","",IF(C17="G",B17,B18)))</f>
        <v/>
      </c>
      <c r="G6" s="2" t="str">
        <f>IF(H6="","",IF(H5&gt;H6,"P","G"))</f>
        <v/>
      </c>
      <c r="H6" s="1"/>
      <c r="I6" s="20"/>
      <c r="J6" s="9" t="str">
        <f>IF(F8="","",IF(G8="","",IF(G8="G",F8,F9)))</f>
        <v/>
      </c>
      <c r="K6" s="2" t="str">
        <f>IF(L6="","",IF(L5&gt;L6,"P","G"))</f>
        <v/>
      </c>
      <c r="L6" s="1"/>
      <c r="M6" s="20"/>
      <c r="N6" s="9" t="str">
        <f>IF(J8="","",IF(K8="","",IF(K8="G",J8,J9)))</f>
        <v/>
      </c>
      <c r="O6" s="2" t="str">
        <f>IF(P6="","",IF(P5&gt;P6,"P","G"))</f>
        <v/>
      </c>
      <c r="P6" s="1"/>
      <c r="R6" s="12" t="s">
        <v>2</v>
      </c>
      <c r="S6" s="9" t="str">
        <f>IF(O5="","",IF(O6="","",IF(O5="P",N5,N6)))</f>
        <v/>
      </c>
    </row>
    <row r="7" spans="1:19" s="6" customFormat="1" ht="20.100000000000001" customHeight="1" thickBot="1" x14ac:dyDescent="0.3">
      <c r="A7" s="5"/>
      <c r="G7" s="20"/>
      <c r="H7" s="20"/>
      <c r="I7" s="20"/>
      <c r="J7" s="20"/>
      <c r="K7" s="20"/>
      <c r="L7" s="20"/>
      <c r="M7" s="20"/>
      <c r="N7" s="20"/>
      <c r="R7" s="13"/>
    </row>
    <row r="8" spans="1:19" ht="20.100000000000001" customHeight="1" x14ac:dyDescent="0.25">
      <c r="A8" s="5" t="s">
        <v>20</v>
      </c>
      <c r="B8" s="9" t="str">
        <f>IF('Poules de classement'!H9="","",INDEX('Poules de classement'!F9:F12,MATCH(2,'Poules de classement'!H9:H12,0)))</f>
        <v>d</v>
      </c>
      <c r="C8" s="2" t="str">
        <f>IF(D9="","",IF(D8&gt;D9,"G","P"))</f>
        <v/>
      </c>
      <c r="D8" s="1"/>
      <c r="F8" s="9" t="str">
        <f>IF(B8="","",IF(C8="","",IF(C8="G",B8,B9)))</f>
        <v/>
      </c>
      <c r="G8" s="2" t="str">
        <f>IF(H9="","",IF(H8&gt;H9,"G","P"))</f>
        <v/>
      </c>
      <c r="H8" s="1"/>
      <c r="I8" s="20"/>
      <c r="J8" s="9" t="str">
        <f>IF(F11="","",IF(G11="","",IF(G11="G",F11,F12)))</f>
        <v/>
      </c>
      <c r="K8" s="2" t="str">
        <f>IF(L9="","",IF(L8&gt;L9,"G","P"))</f>
        <v/>
      </c>
      <c r="L8" s="1"/>
      <c r="M8" s="20"/>
      <c r="N8" s="9" t="str">
        <f>IF(J8="","",IF(K8="","",IF(K8="P",J8,J9)))</f>
        <v/>
      </c>
      <c r="O8" s="2" t="str">
        <f>IF(P9="","",IF(P8&gt;P9,"G","P"))</f>
        <v/>
      </c>
      <c r="P8" s="1"/>
      <c r="R8" s="6" t="s">
        <v>3</v>
      </c>
      <c r="S8" s="9" t="str">
        <f>IF(O8="","",IF(O9="","",IF(O8="G",N8,N9)))</f>
        <v/>
      </c>
    </row>
    <row r="9" spans="1:19" ht="20.100000000000001" customHeight="1" x14ac:dyDescent="0.25">
      <c r="A9" s="5" t="s">
        <v>33</v>
      </c>
      <c r="B9" s="9" t="str">
        <f>IF('Poules de classement'!D30="","",INDEX('Poules de classement'!B30:B33,MATCH(2,'Poules de classement'!D30:D33,0)))</f>
        <v>y</v>
      </c>
      <c r="C9" s="2" t="str">
        <f>IF(D9="","",IF(D8&gt;D9,"P","G"))</f>
        <v/>
      </c>
      <c r="D9" s="1"/>
      <c r="F9" s="9" t="str">
        <f>IF(B20="","",IF(C20="","",IF(C20="G",B20,B21)))</f>
        <v/>
      </c>
      <c r="G9" s="2" t="str">
        <f>IF(H9="","",IF(H8&gt;H9,"P","G"))</f>
        <v/>
      </c>
      <c r="H9" s="1"/>
      <c r="J9" s="9" t="str">
        <f>IF(F14="","",IF(G14="","",IF(G14="G",F14,F15)))</f>
        <v/>
      </c>
      <c r="K9" s="2" t="str">
        <f>IF(L9="","",IF(L8&gt;L9,"P","G"))</f>
        <v/>
      </c>
      <c r="L9" s="1"/>
      <c r="N9" s="9" t="str">
        <f>IF(J5="","",IF(K5="","",IF(K5="P",J5,J6)))</f>
        <v/>
      </c>
      <c r="O9" s="2" t="str">
        <f>IF(P9="","",IF(P8&gt;P9,"P","G"))</f>
        <v/>
      </c>
      <c r="P9" s="1"/>
      <c r="R9" s="6" t="s">
        <v>4</v>
      </c>
      <c r="S9" s="9" t="str">
        <f>IF(O8="","",IF(O9="","",IF(O8="P",N8,N9)))</f>
        <v/>
      </c>
    </row>
    <row r="10" spans="1:19" s="6" customFormat="1" ht="20.100000000000001" customHeight="1" x14ac:dyDescent="0.25">
      <c r="A10" s="5"/>
    </row>
    <row r="11" spans="1:19" ht="20.100000000000001" customHeight="1" x14ac:dyDescent="0.25">
      <c r="A11" s="5" t="s">
        <v>21</v>
      </c>
      <c r="B11" s="9" t="str">
        <f>IF('Poules de classement'!D16="","",INDEX('Poules de classement'!B16:B19,MATCH(1,'Poules de classement'!D16:D19,0)))</f>
        <v>h</v>
      </c>
      <c r="C11" s="2" t="str">
        <f>IF(D12="","",IF(D11&gt;D12,"G","P"))</f>
        <v/>
      </c>
      <c r="D11" s="1"/>
      <c r="F11" s="9" t="str">
        <f>IF(B11="","",IF(C11="","",IF(C11="G",B11,B12)))</f>
        <v/>
      </c>
      <c r="G11" s="2" t="str">
        <f>IF(H14="","",IF(H11&gt;H12,"G","P"))</f>
        <v/>
      </c>
      <c r="H11" s="1"/>
      <c r="J11" s="9" t="str">
        <f>IF(F5="","",IF(G5="","",IF(G5="P",F5,F6)))</f>
        <v/>
      </c>
      <c r="K11" s="2" t="str">
        <f>IF(L12="","",IF(L11&gt;L12,"G","P"))</f>
        <v/>
      </c>
      <c r="L11" s="1"/>
      <c r="N11" s="9" t="str">
        <f>IF(J11="","",IF(K11="","",IF(K11="G",J11,J12)))</f>
        <v/>
      </c>
      <c r="O11" s="2" t="str">
        <f>IF(P12="","",IF(P11&gt;P12,"G","P"))</f>
        <v/>
      </c>
      <c r="P11" s="1"/>
      <c r="R11" s="6" t="s">
        <v>5</v>
      </c>
      <c r="S11" s="9" t="str">
        <f>IF(O11="","",IF(O12="","",IF(O11="G",N11,N12)))</f>
        <v/>
      </c>
    </row>
    <row r="12" spans="1:19" ht="20.100000000000001" customHeight="1" x14ac:dyDescent="0.25">
      <c r="A12" s="5" t="s">
        <v>32</v>
      </c>
      <c r="B12" s="9" t="str">
        <f>IF('Poules de classement'!H23="","",INDEX('Poules de classement'!F23:F26,MATCH(2,'Poules de classement'!H23:H26,0)))</f>
        <v>u</v>
      </c>
      <c r="C12" s="2" t="str">
        <f>IF(D12="","",IF(D11&gt;D12,"P","G"))</f>
        <v/>
      </c>
      <c r="D12" s="1"/>
      <c r="F12" s="9" t="str">
        <f>IF(B23="","",IF(C23="","",IF(C23="G",B23,B24)))</f>
        <v/>
      </c>
      <c r="G12" s="2" t="str">
        <f>IF(H12="","",IF(H11&gt;H12,"P","G"))</f>
        <v/>
      </c>
      <c r="H12" s="1"/>
      <c r="J12" s="9" t="str">
        <f>IF(F8="","",IF(G8="","",IF(G8="P",F8,F9)))</f>
        <v/>
      </c>
      <c r="K12" s="2" t="str">
        <f>IF(L12="","",IF(L11&gt;L12,"P","G"))</f>
        <v/>
      </c>
      <c r="L12" s="1"/>
      <c r="N12" s="9" t="str">
        <f>IF(J14="","",IF(K14="","",IF(K14="G",J14,J15)))</f>
        <v/>
      </c>
      <c r="O12" s="2" t="str">
        <f>IF(P12="","",IF(P11&gt;P12,"P","G"))</f>
        <v/>
      </c>
      <c r="P12" s="1"/>
      <c r="R12" s="6" t="s">
        <v>6</v>
      </c>
      <c r="S12" s="9" t="str">
        <f>IF(O11="","",IF(O12="","",IF(O11="P",N11,N12)))</f>
        <v/>
      </c>
    </row>
    <row r="13" spans="1:19" s="6" customFormat="1" ht="20.100000000000001" customHeight="1" x14ac:dyDescent="0.25">
      <c r="A13" s="5"/>
    </row>
    <row r="14" spans="1:19" ht="20.100000000000001" customHeight="1" x14ac:dyDescent="0.25">
      <c r="A14" s="5" t="s">
        <v>22</v>
      </c>
      <c r="B14" s="9" t="str">
        <f>IF('Poules de classement'!H16="","",INDEX('Poules de classement'!F16:F19,MATCH(1,'Poules de classement'!H16:H19,0)))</f>
        <v>k</v>
      </c>
      <c r="C14" s="2" t="str">
        <f>IF(D15="","",IF(D14&gt;D15,"G","P"))</f>
        <v/>
      </c>
      <c r="D14" s="1"/>
      <c r="F14" s="9" t="str">
        <f>IF(B14="","",IF(C14="","",IF(C14="G",B14,B15)))</f>
        <v/>
      </c>
      <c r="G14" s="2" t="str">
        <f>IF(H15="","",IF(H14&gt;H15,"G","P"))</f>
        <v/>
      </c>
      <c r="H14" s="1"/>
      <c r="J14" s="9" t="str">
        <f>IF(F14="","",IF(G14="","",IF(G14="P",F14,F15)))</f>
        <v/>
      </c>
      <c r="K14" s="2" t="str">
        <f>IF(L15="","",IF(L14&gt;L15,"G","P"))</f>
        <v/>
      </c>
      <c r="L14" s="1"/>
      <c r="N14" s="9" t="str">
        <f>IF(J14="","",IF(K14="","",IF(K14="P",J14,J15)))</f>
        <v/>
      </c>
      <c r="O14" s="2" t="str">
        <f>IF(P15="","",IF(P14&gt;P15,"G","P"))</f>
        <v/>
      </c>
      <c r="P14" s="1"/>
      <c r="R14" s="6" t="s">
        <v>7</v>
      </c>
      <c r="S14" s="9" t="str">
        <f>IF(O14="","",IF(O15="","",IF(O14="G",N14,N15)))</f>
        <v/>
      </c>
    </row>
    <row r="15" spans="1:19" ht="20.100000000000001" customHeight="1" x14ac:dyDescent="0.25">
      <c r="A15" s="5" t="s">
        <v>31</v>
      </c>
      <c r="B15" s="9" t="str">
        <f>IF('Poules de classement'!D23="","",INDEX('Poules de classement'!B23:B26,MATCH(2,'Poules de classement'!D23:D26,0)))</f>
        <v>q</v>
      </c>
      <c r="C15" s="2" t="str">
        <f>IF(D15="","",IF(D14&gt;D15,"P","G"))</f>
        <v/>
      </c>
      <c r="D15" s="1"/>
      <c r="F15" s="9" t="str">
        <f>IF(B26="","",IF(C26="","",IF(C26="G",B26,B27)))</f>
        <v/>
      </c>
      <c r="G15" s="2" t="str">
        <f>IF(H15="","",IF(H14&gt;H15,"P","G"))</f>
        <v/>
      </c>
      <c r="H15" s="1"/>
      <c r="J15" s="9" t="str">
        <f>IF(F17="","",IF(G17="","",IF(G17="P",F17,F18)))</f>
        <v/>
      </c>
      <c r="K15" s="2" t="str">
        <f>IF(L15="","",IF(L14&gt;L15,"P","G"))</f>
        <v/>
      </c>
      <c r="L15" s="1"/>
      <c r="N15" s="9" t="str">
        <f>IF(J11="","",IF(K11="","",IF(K11="P",J11,J12)))</f>
        <v/>
      </c>
      <c r="O15" s="2" t="str">
        <f>IF(P15="","",IF(P14&gt;P15,"P","G"))</f>
        <v/>
      </c>
      <c r="P15" s="1"/>
      <c r="R15" s="6" t="s">
        <v>8</v>
      </c>
      <c r="S15" s="9" t="str">
        <f>IF(O14="","",IF(O15="","",IF(O14="P",N14,N15)))</f>
        <v/>
      </c>
    </row>
    <row r="16" spans="1:19" s="6" customFormat="1" ht="19.5" customHeight="1" x14ac:dyDescent="0.25">
      <c r="A16" s="5"/>
      <c r="B16" s="5"/>
      <c r="C16" s="5"/>
      <c r="D16" s="5"/>
      <c r="E16" s="5"/>
      <c r="F16" s="5"/>
      <c r="G16" s="5"/>
      <c r="H16" s="5"/>
      <c r="I16" s="5"/>
      <c r="J16" s="5"/>
      <c r="K16" s="5"/>
      <c r="L16" s="5"/>
      <c r="M16" s="5"/>
      <c r="N16" s="5"/>
      <c r="O16" s="5"/>
      <c r="P16" s="5"/>
      <c r="Q16" s="5"/>
      <c r="R16" s="5"/>
    </row>
    <row r="17" spans="1:20" ht="20.100000000000001" customHeight="1" x14ac:dyDescent="0.25">
      <c r="A17" s="5" t="s">
        <v>23</v>
      </c>
      <c r="B17" s="9" t="str">
        <f>IF('Poules de classement'!D23="","",INDEX('Poules de classement'!B23:B26,MATCH(1,'Poules de classement'!D23:D26,0)))</f>
        <v>r</v>
      </c>
      <c r="C17" s="2" t="str">
        <f>IF(D18="","",IF(D17&gt;D18,"G","P"))</f>
        <v/>
      </c>
      <c r="D17" s="1"/>
      <c r="F17" s="9" t="str">
        <f>IF(B17="","",IF(C17="","",IF(C17="P",B17,B18)))</f>
        <v/>
      </c>
      <c r="G17" s="2" t="str">
        <f>IF(H18="","",IF(H17&gt;H18,"G","P"))</f>
        <v/>
      </c>
      <c r="H17" s="1"/>
      <c r="J17" s="9" t="str">
        <f>IF(F17="","",IF(G17="","",IF(G17="G",F17,F18)))</f>
        <v/>
      </c>
      <c r="K17" s="2" t="str">
        <f>IF(L18="","",IF(L17&gt;L18,"G","P"))</f>
        <v/>
      </c>
      <c r="L17" s="1"/>
      <c r="N17" s="9" t="str">
        <f>IF(J17="","",IF(K17="","",IF(K17="G",J17,J18)))</f>
        <v/>
      </c>
      <c r="O17" s="2" t="str">
        <f>IF(P18="","",IF(P17&gt;P18,"G","P"))</f>
        <v/>
      </c>
      <c r="P17" s="1"/>
      <c r="R17" s="6" t="s">
        <v>9</v>
      </c>
      <c r="S17" s="9" t="str">
        <f>IF(O17="","",IF(O18="","",IF(O17="G",N17,N18)))</f>
        <v/>
      </c>
    </row>
    <row r="18" spans="1:20" ht="20.100000000000001" customHeight="1" x14ac:dyDescent="0.25">
      <c r="A18" s="5" t="s">
        <v>30</v>
      </c>
      <c r="B18" s="9" t="str">
        <f>IF('Poules de classement'!H16="","",INDEX('Poules de classement'!F16:F19,MATCH(2,'Poules de classement'!H16:H19,0)))</f>
        <v>n</v>
      </c>
      <c r="C18" s="2" t="str">
        <f>IF(D18="","",IF(D17&gt;D18,"P","G"))</f>
        <v/>
      </c>
      <c r="D18" s="1"/>
      <c r="F18" s="9" t="str">
        <f>IF(B5="","",IF(C5="","",IF(C5="P",B5,B6)))</f>
        <v/>
      </c>
      <c r="G18" s="2" t="str">
        <f>IF(H18="","",IF(H17&gt;H18,"P","G"))</f>
        <v/>
      </c>
      <c r="H18" s="1"/>
      <c r="J18" s="9" t="str">
        <f>IF(F20="","",IF(G20="","",IF(G20="G",F20,F21)))</f>
        <v/>
      </c>
      <c r="K18" s="2" t="str">
        <f>IF(L18="","",IF(L17&gt;L18,"P","G"))</f>
        <v/>
      </c>
      <c r="L18" s="1"/>
      <c r="N18" s="9" t="str">
        <f>IF(J20="","",IF(K20="","",IF(K20="G",J20,J21)))</f>
        <v/>
      </c>
      <c r="O18" s="2" t="str">
        <f>IF(P18="","",IF(P17&gt;P18,"P","G"))</f>
        <v/>
      </c>
      <c r="P18" s="1"/>
      <c r="R18" s="6" t="s">
        <v>10</v>
      </c>
      <c r="S18" s="9" t="str">
        <f>IF(O17="","",IF(O18="","",IF(O17="P",N17,N18)))</f>
        <v/>
      </c>
    </row>
    <row r="19" spans="1:20" s="6" customFormat="1" ht="20.100000000000001" customHeight="1" x14ac:dyDescent="0.25">
      <c r="A19" s="5"/>
    </row>
    <row r="20" spans="1:20" ht="20.100000000000001" customHeight="1" x14ac:dyDescent="0.25">
      <c r="A20" s="5" t="s">
        <v>24</v>
      </c>
      <c r="B20" s="9" t="str">
        <f>IF('Poules de classement'!H23="","",INDEX('Poules de classement'!F23:F26,MATCH(1,'Poules de classement'!H23:H26,0)))</f>
        <v>v</v>
      </c>
      <c r="C20" s="2" t="str">
        <f>IF(D21="","",IF(D20&gt;D21,"G","P"))</f>
        <v/>
      </c>
      <c r="D20" s="1"/>
      <c r="F20" s="9" t="str">
        <f>IF(B20="","",IF(C20="","",IF(C20="P",B20,B21)))</f>
        <v/>
      </c>
      <c r="G20" s="2" t="str">
        <f>IF(H21="","",IF(H20&gt;H21,"G","P"))</f>
        <v/>
      </c>
      <c r="H20" s="1"/>
      <c r="J20" s="9" t="str">
        <f>IF(F23="","",IF(G23="","",IF(G23="G",F23,F24)))</f>
        <v/>
      </c>
      <c r="K20" s="2" t="str">
        <f>IF(L21="","",IF(L20&gt;L21,"G","P"))</f>
        <v/>
      </c>
      <c r="L20" s="1"/>
      <c r="N20" s="9" t="str">
        <f>IF(J20="","",IF(K20="","",IF(K20="P",J20,J21)))</f>
        <v/>
      </c>
      <c r="O20" s="2" t="str">
        <f>IF(P21="","",IF(P20&gt;P21,"G","P"))</f>
        <v/>
      </c>
      <c r="P20" s="1"/>
      <c r="R20" s="6" t="s">
        <v>11</v>
      </c>
      <c r="S20" s="9" t="str">
        <f>IF(O20="","",IF(O21="","",IF(O20="G",N20,N21)))</f>
        <v/>
      </c>
    </row>
    <row r="21" spans="1:20" ht="20.100000000000001" customHeight="1" x14ac:dyDescent="0.25">
      <c r="A21" s="5" t="s">
        <v>29</v>
      </c>
      <c r="B21" s="9" t="str">
        <f>IF('Poules de classement'!D16="","",INDEX('Poules de classement'!B16:B19,MATCH(2,'Poules de classement'!D16:D19,0)))</f>
        <v>j</v>
      </c>
      <c r="C21" s="2" t="str">
        <f>IF(D21="","",IF(D20&gt;D21,"P","G"))</f>
        <v/>
      </c>
      <c r="D21" s="1"/>
      <c r="F21" s="9" t="str">
        <f>IF(B8="","",IF(C8="","",IF(C8="P",B8,B9)))</f>
        <v/>
      </c>
      <c r="G21" s="2" t="str">
        <f>IF(H21="","",IF(H20&gt;H21,"P","G"))</f>
        <v/>
      </c>
      <c r="H21" s="1"/>
      <c r="J21" s="9" t="str">
        <f>IF(F26="","",IF(G26="","",IF(G26="G",F26,F27)))</f>
        <v/>
      </c>
      <c r="K21" s="2" t="str">
        <f>IF(L21="","",IF(L20&gt;L21,"P","G"))</f>
        <v/>
      </c>
      <c r="L21" s="1"/>
      <c r="N21" s="9" t="str">
        <f>IF(J17="","",IF(K17="","",IF(K17="P",J17,J18)))</f>
        <v/>
      </c>
      <c r="O21" s="2" t="str">
        <f>IF(P21="","",IF(P20&gt;P21,"P","G"))</f>
        <v/>
      </c>
      <c r="P21" s="1"/>
      <c r="R21" s="6" t="s">
        <v>12</v>
      </c>
      <c r="S21" s="9" t="str">
        <f>IF(O20="","",IF(O21="","",IF(O20="P",N20,N21)))</f>
        <v/>
      </c>
    </row>
    <row r="22" spans="1:20" s="6" customFormat="1" ht="20.100000000000001" customHeight="1" x14ac:dyDescent="0.25">
      <c r="A22" s="5"/>
    </row>
    <row r="23" spans="1:20" ht="20.100000000000001" customHeight="1" x14ac:dyDescent="0.25">
      <c r="A23" s="5" t="s">
        <v>25</v>
      </c>
      <c r="B23" s="9" t="str">
        <f>IF('Poules de classement'!D30="","",INDEX('Poules de classement'!B30:B33,MATCH(1,'Poules de classement'!D30:D33,0)))</f>
        <v>w</v>
      </c>
      <c r="C23" s="2" t="str">
        <f>IF(D24="","",IF(D23&gt;D24,"G","P"))</f>
        <v/>
      </c>
      <c r="D23" s="1"/>
      <c r="F23" s="9" t="str">
        <f>IF(B23="","",IF(C23="","",IF(C23="P",B23,B24)))</f>
        <v/>
      </c>
      <c r="G23" s="2" t="str">
        <f>IF(H24="","",IF(H23&gt;H24,"G","P"))</f>
        <v/>
      </c>
      <c r="H23" s="1"/>
      <c r="J23" s="9" t="str">
        <f>IF(F17="","",IF(G17="","",IF(G17="P",F17,F18)))</f>
        <v/>
      </c>
      <c r="K23" s="2" t="str">
        <f>IF(L24="","",IF(L23&gt;L24,"G","P"))</f>
        <v/>
      </c>
      <c r="L23" s="1"/>
      <c r="N23" s="9" t="str">
        <f>IF(J23="","",IF(K23="","",IF(K23="G",J23,J24)))</f>
        <v/>
      </c>
      <c r="O23" s="2" t="str">
        <f>IF(P24="","",IF(P23&gt;P24,"G","P"))</f>
        <v/>
      </c>
      <c r="P23" s="1"/>
      <c r="R23" s="6" t="s">
        <v>13</v>
      </c>
      <c r="S23" s="9" t="str">
        <f>IF(O23="","",IF(O24="","",IF(O23="G",N23,N24)))</f>
        <v/>
      </c>
    </row>
    <row r="24" spans="1:20" ht="20.100000000000001" customHeight="1" x14ac:dyDescent="0.25">
      <c r="A24" s="5" t="s">
        <v>28</v>
      </c>
      <c r="B24" s="9" t="str">
        <f>IF('Poules de classement'!H9="","",INDEX('Poules de classement'!F9:F12,MATCH(2,'Poules de classement'!H9:H12,0)))</f>
        <v>d</v>
      </c>
      <c r="C24" s="2" t="str">
        <f>IF(D24="","",IF(D23&gt;D24,"P","G"))</f>
        <v/>
      </c>
      <c r="D24" s="1"/>
      <c r="F24" s="9" t="str">
        <f>IF(B11="","",IF(C11="","",IF(C11="P",B11,B12)))</f>
        <v/>
      </c>
      <c r="G24" s="2" t="str">
        <f>IF(H24="","",IF(H23&gt;H24,"P","G"))</f>
        <v/>
      </c>
      <c r="H24" s="1"/>
      <c r="J24" s="9" t="str">
        <f>IF(F20="","",IF(G20="","",IF(G20="P",F20,F21)))</f>
        <v/>
      </c>
      <c r="K24" s="2" t="str">
        <f>IF(L24="","",IF(L23&gt;L24,"P","G"))</f>
        <v/>
      </c>
      <c r="L24" s="1"/>
      <c r="N24" s="9" t="str">
        <f>IF(J26="","",IF(K26="","",IF(K26="G",J26,J27)))</f>
        <v/>
      </c>
      <c r="O24" s="2" t="str">
        <f>IF(P24="","",IF(P23&gt;P24,"P","G"))</f>
        <v/>
      </c>
      <c r="P24" s="1"/>
      <c r="R24" s="6" t="s">
        <v>14</v>
      </c>
      <c r="S24" s="9" t="str">
        <f>IF(O23="","",IF(O24="","",IF(O23="P",N23,N24)))</f>
        <v/>
      </c>
    </row>
    <row r="25" spans="1:20" s="6" customFormat="1" ht="20.100000000000001" customHeight="1" x14ac:dyDescent="0.25">
      <c r="A25" s="5"/>
    </row>
    <row r="26" spans="1:20" ht="20.100000000000001" customHeight="1" x14ac:dyDescent="0.25">
      <c r="A26" s="5" t="s">
        <v>26</v>
      </c>
      <c r="B26" s="9" t="str">
        <f>IF('Poules de classement'!H30="","",INDEX('Poules de classement'!F30:F33,MATCH(1,'Poules de classement'!H30:H33,0)))</f>
        <v>bb</v>
      </c>
      <c r="C26" s="2" t="str">
        <f>IF(D27="","",IF(D26&gt;D27,"G","P"))</f>
        <v/>
      </c>
      <c r="D26" s="1"/>
      <c r="F26" s="9" t="str">
        <f>IF(B26="","",IF(C26="","",IF(C26="P",B26,B27)))</f>
        <v/>
      </c>
      <c r="G26" s="2" t="str">
        <f>IF(H27="","",IF(H26&gt;H27,"G","P"))</f>
        <v/>
      </c>
      <c r="H26" s="1"/>
      <c r="J26" s="9" t="str">
        <f>IF(F23="","",IF(G23="","",IF(G23="P",F23,F24)))</f>
        <v/>
      </c>
      <c r="K26" s="2" t="str">
        <f>IF(L27="","",IF(L26&gt;L27,"G","P"))</f>
        <v/>
      </c>
      <c r="L26" s="1"/>
      <c r="N26" s="9" t="str">
        <f>IF(J26="","",IF(K26="","",IF(K26="P",J26,J27)))</f>
        <v/>
      </c>
      <c r="O26" s="2" t="str">
        <f>IF(P27="","",IF(P26&gt;P27,"G","P"))</f>
        <v/>
      </c>
      <c r="P26" s="1"/>
      <c r="R26" s="6" t="s">
        <v>15</v>
      </c>
      <c r="S26" s="9" t="str">
        <f>IF(O26="","",IF(O27="","",IF(O26="G",N26,N27)))</f>
        <v/>
      </c>
    </row>
    <row r="27" spans="1:20" ht="20.100000000000001" customHeight="1" x14ac:dyDescent="0.25">
      <c r="A27" s="5" t="s">
        <v>27</v>
      </c>
      <c r="B27" s="9" t="str">
        <f>IF('Poules de classement'!D9="","",INDEX('Poules de classement'!B9:B12,MATCH(2,'Poules de classement'!D9:D12,0)))</f>
        <v>c</v>
      </c>
      <c r="C27" s="2" t="str">
        <f>IF(D27="","",IF(D26&gt;D27,"P","G"))</f>
        <v/>
      </c>
      <c r="D27" s="1"/>
      <c r="F27" s="9" t="str">
        <f>IF(B14="","",IF(C14="","",IF(C14="P",B14,B15)))</f>
        <v/>
      </c>
      <c r="G27" s="2" t="str">
        <f>IF(H27="","",IF(H26&gt;H27,"P","G"))</f>
        <v/>
      </c>
      <c r="H27" s="1"/>
      <c r="J27" s="9" t="str">
        <f>IF(F26="","",IF(G26="","",IF(G26="P",F26,F27)))</f>
        <v/>
      </c>
      <c r="K27" s="2" t="str">
        <f>IF(L27="","",IF(L26&gt;L27,"P","G"))</f>
        <v/>
      </c>
      <c r="L27" s="1"/>
      <c r="N27" s="9" t="str">
        <f>IF(J23="","",IF(K23="","",IF(K23="P",J23,J24)))</f>
        <v/>
      </c>
      <c r="O27" s="2" t="str">
        <f>IF(P27="","",IF(P26&gt;P27,"P","G"))</f>
        <v/>
      </c>
      <c r="P27" s="1"/>
      <c r="R27" s="6" t="s">
        <v>16</v>
      </c>
      <c r="S27" s="9" t="str">
        <f>IF(O26="","",IF(O27="","",IF(O26="P",N26,N27)))</f>
        <v/>
      </c>
    </row>
    <row r="28" spans="1:20" s="6" customFormat="1" ht="20.100000000000001" customHeight="1" x14ac:dyDescent="0.25">
      <c r="A28" s="14"/>
      <c r="B28" s="14"/>
      <c r="C28" s="14"/>
      <c r="D28" s="14"/>
      <c r="E28" s="14"/>
      <c r="F28" s="14"/>
      <c r="G28" s="14"/>
      <c r="H28" s="14"/>
      <c r="I28" s="14"/>
      <c r="J28" s="14"/>
      <c r="K28" s="14"/>
      <c r="L28" s="14"/>
      <c r="M28" s="14"/>
      <c r="N28" s="14"/>
      <c r="O28" s="14"/>
      <c r="P28" s="14"/>
      <c r="Q28" s="14"/>
      <c r="R28" s="14"/>
      <c r="S28" s="15"/>
      <c r="T28" s="14"/>
    </row>
    <row r="29" spans="1:20" s="6" customFormat="1" x14ac:dyDescent="0.25">
      <c r="A29" s="20"/>
    </row>
    <row r="30" spans="1:20" s="6" customFormat="1" x14ac:dyDescent="0.25">
      <c r="A30" s="20"/>
    </row>
    <row r="31" spans="1:20" s="6" customFormat="1" x14ac:dyDescent="0.25">
      <c r="A31" s="20"/>
    </row>
    <row r="32" spans="1:20" s="6" customFormat="1" x14ac:dyDescent="0.25">
      <c r="A32" s="20"/>
    </row>
    <row r="33" spans="1:1" s="6" customFormat="1" x14ac:dyDescent="0.25">
      <c r="A33" s="20"/>
    </row>
    <row r="34" spans="1:1" s="6" customFormat="1" x14ac:dyDescent="0.25">
      <c r="A34" s="20"/>
    </row>
    <row r="35" spans="1:1" s="6" customFormat="1" x14ac:dyDescent="0.25">
      <c r="A35" s="20"/>
    </row>
    <row r="36" spans="1:1" s="6" customFormat="1" x14ac:dyDescent="0.25">
      <c r="A36" s="20"/>
    </row>
    <row r="37" spans="1:1" s="6" customFormat="1" x14ac:dyDescent="0.25">
      <c r="A37" s="20"/>
    </row>
    <row r="38" spans="1:1" s="6" customFormat="1" x14ac:dyDescent="0.25">
      <c r="A38" s="20"/>
    </row>
    <row r="39" spans="1:1" s="6" customFormat="1" x14ac:dyDescent="0.25">
      <c r="A39" s="20"/>
    </row>
    <row r="40" spans="1:1" s="6" customFormat="1" x14ac:dyDescent="0.25">
      <c r="A40" s="20"/>
    </row>
    <row r="41" spans="1:1" s="6" customFormat="1" x14ac:dyDescent="0.25">
      <c r="A41" s="20"/>
    </row>
    <row r="42" spans="1:1" s="6" customFormat="1" x14ac:dyDescent="0.25">
      <c r="A42" s="20"/>
    </row>
    <row r="43" spans="1:1" s="6" customFormat="1" x14ac:dyDescent="0.25">
      <c r="A43" s="20"/>
    </row>
    <row r="44" spans="1:1" s="6" customFormat="1" x14ac:dyDescent="0.25">
      <c r="A44" s="20"/>
    </row>
    <row r="45" spans="1:1" s="6" customFormat="1" x14ac:dyDescent="0.25">
      <c r="A45" s="20"/>
    </row>
    <row r="46" spans="1:1" s="6" customFormat="1" x14ac:dyDescent="0.25">
      <c r="A46" s="20"/>
    </row>
    <row r="47" spans="1:1" s="6" customFormat="1" x14ac:dyDescent="0.25">
      <c r="A47" s="20"/>
    </row>
    <row r="48" spans="1:1" s="6" customFormat="1" x14ac:dyDescent="0.25">
      <c r="A48" s="20"/>
    </row>
    <row r="49" spans="1:1" s="6" customFormat="1" x14ac:dyDescent="0.25">
      <c r="A49" s="20"/>
    </row>
    <row r="50" spans="1:1" s="6" customFormat="1" x14ac:dyDescent="0.25">
      <c r="A50" s="20"/>
    </row>
    <row r="51" spans="1:1" s="6" customFormat="1" x14ac:dyDescent="0.25">
      <c r="A51" s="20"/>
    </row>
    <row r="52" spans="1:1" s="6" customFormat="1" x14ac:dyDescent="0.25">
      <c r="A52" s="20"/>
    </row>
    <row r="53" spans="1:1" s="6" customFormat="1" x14ac:dyDescent="0.25">
      <c r="A53" s="20"/>
    </row>
    <row r="54" spans="1:1" s="6" customFormat="1" x14ac:dyDescent="0.25">
      <c r="A54" s="20"/>
    </row>
    <row r="55" spans="1:1" s="6" customFormat="1" x14ac:dyDescent="0.25">
      <c r="A55" s="20"/>
    </row>
    <row r="56" spans="1:1" s="6" customFormat="1" x14ac:dyDescent="0.25">
      <c r="A56" s="20"/>
    </row>
    <row r="57" spans="1:1" s="6" customFormat="1" x14ac:dyDescent="0.25">
      <c r="A57" s="20"/>
    </row>
    <row r="58" spans="1:1" s="6" customFormat="1" x14ac:dyDescent="0.25">
      <c r="A58" s="20"/>
    </row>
    <row r="59" spans="1:1" s="6" customFormat="1" x14ac:dyDescent="0.25">
      <c r="A59" s="20"/>
    </row>
    <row r="60" spans="1:1" s="6" customFormat="1" x14ac:dyDescent="0.25">
      <c r="A60" s="20"/>
    </row>
    <row r="61" spans="1:1" s="6" customFormat="1" x14ac:dyDescent="0.25">
      <c r="A61" s="20"/>
    </row>
    <row r="62" spans="1:1" s="6" customFormat="1" x14ac:dyDescent="0.25">
      <c r="A62" s="20"/>
    </row>
    <row r="63" spans="1:1" s="6" customFormat="1" x14ac:dyDescent="0.25">
      <c r="A63" s="20"/>
    </row>
    <row r="64" spans="1:1" s="6" customFormat="1" x14ac:dyDescent="0.25">
      <c r="A64" s="20"/>
    </row>
    <row r="65" spans="1:1" s="6" customFormat="1" x14ac:dyDescent="0.25">
      <c r="A65" s="20"/>
    </row>
    <row r="66" spans="1:1" s="6" customFormat="1" x14ac:dyDescent="0.25">
      <c r="A66" s="20"/>
    </row>
    <row r="67" spans="1:1" s="6" customFormat="1" x14ac:dyDescent="0.25">
      <c r="A67" s="20"/>
    </row>
    <row r="68" spans="1:1" s="6" customFormat="1" x14ac:dyDescent="0.25">
      <c r="A68" s="20"/>
    </row>
    <row r="69" spans="1:1" s="6" customFormat="1" x14ac:dyDescent="0.25">
      <c r="A69" s="20"/>
    </row>
    <row r="70" spans="1:1" s="6" customFormat="1" x14ac:dyDescent="0.25">
      <c r="A70" s="20"/>
    </row>
    <row r="71" spans="1:1" s="6" customFormat="1" x14ac:dyDescent="0.25">
      <c r="A71" s="20"/>
    </row>
    <row r="72" spans="1:1" s="6" customFormat="1" x14ac:dyDescent="0.25">
      <c r="A72" s="20"/>
    </row>
    <row r="73" spans="1:1" s="6" customFormat="1" x14ac:dyDescent="0.25">
      <c r="A73" s="20"/>
    </row>
    <row r="74" spans="1:1" s="6" customFormat="1" x14ac:dyDescent="0.25">
      <c r="A74" s="20"/>
    </row>
    <row r="75" spans="1:1" s="6" customFormat="1" x14ac:dyDescent="0.25">
      <c r="A75" s="20"/>
    </row>
    <row r="76" spans="1:1" s="6" customFormat="1" x14ac:dyDescent="0.25">
      <c r="A76" s="20"/>
    </row>
    <row r="77" spans="1:1" s="6" customFormat="1" x14ac:dyDescent="0.25">
      <c r="A77" s="20"/>
    </row>
    <row r="78" spans="1:1" s="6" customFormat="1" x14ac:dyDescent="0.25">
      <c r="A78" s="20"/>
    </row>
    <row r="79" spans="1:1" s="6" customFormat="1" x14ac:dyDescent="0.25">
      <c r="A79" s="20"/>
    </row>
    <row r="80" spans="1:1" s="6" customFormat="1" x14ac:dyDescent="0.25">
      <c r="A80" s="20"/>
    </row>
    <row r="81" spans="1:1" s="6" customFormat="1" x14ac:dyDescent="0.25">
      <c r="A81" s="20"/>
    </row>
    <row r="82" spans="1:1" s="6" customFormat="1" x14ac:dyDescent="0.25">
      <c r="A82" s="20"/>
    </row>
    <row r="83" spans="1:1" s="6" customFormat="1" x14ac:dyDescent="0.25">
      <c r="A83" s="20"/>
    </row>
    <row r="84" spans="1:1" s="6" customFormat="1" x14ac:dyDescent="0.25">
      <c r="A84" s="20"/>
    </row>
    <row r="85" spans="1:1" s="6" customFormat="1" x14ac:dyDescent="0.25">
      <c r="A85" s="20"/>
    </row>
    <row r="86" spans="1:1" s="6" customFormat="1" x14ac:dyDescent="0.25">
      <c r="A86" s="20"/>
    </row>
    <row r="87" spans="1:1" s="6" customFormat="1" x14ac:dyDescent="0.25">
      <c r="A87" s="20"/>
    </row>
    <row r="88" spans="1:1" s="6" customFormat="1" x14ac:dyDescent="0.25">
      <c r="A88" s="20"/>
    </row>
    <row r="89" spans="1:1" s="6" customFormat="1" x14ac:dyDescent="0.25">
      <c r="A89" s="20"/>
    </row>
    <row r="90" spans="1:1" s="6" customFormat="1" x14ac:dyDescent="0.25">
      <c r="A90" s="20"/>
    </row>
    <row r="91" spans="1:1" s="6" customFormat="1" x14ac:dyDescent="0.25">
      <c r="A91" s="20"/>
    </row>
    <row r="92" spans="1:1" s="6" customFormat="1" x14ac:dyDescent="0.25">
      <c r="A92" s="20"/>
    </row>
    <row r="93" spans="1:1" s="6" customFormat="1" x14ac:dyDescent="0.25">
      <c r="A93" s="20"/>
    </row>
    <row r="94" spans="1:1" s="6" customFormat="1" x14ac:dyDescent="0.25">
      <c r="A94" s="20"/>
    </row>
    <row r="95" spans="1:1" s="6" customFormat="1" x14ac:dyDescent="0.25">
      <c r="A95" s="20"/>
    </row>
    <row r="96" spans="1:1" s="6" customFormat="1" x14ac:dyDescent="0.25">
      <c r="A96" s="20"/>
    </row>
    <row r="97" spans="1:1" s="6" customFormat="1" x14ac:dyDescent="0.25">
      <c r="A97" s="20"/>
    </row>
    <row r="98" spans="1:1" s="6" customFormat="1" x14ac:dyDescent="0.25">
      <c r="A98" s="20"/>
    </row>
    <row r="99" spans="1:1" s="6" customFormat="1" x14ac:dyDescent="0.25">
      <c r="A99" s="20"/>
    </row>
    <row r="100" spans="1:1" s="6" customFormat="1" x14ac:dyDescent="0.25">
      <c r="A100" s="20"/>
    </row>
    <row r="101" spans="1:1" s="6" customFormat="1" x14ac:dyDescent="0.25">
      <c r="A101" s="20"/>
    </row>
    <row r="102" spans="1:1" s="6" customFormat="1" x14ac:dyDescent="0.25">
      <c r="A102" s="20"/>
    </row>
    <row r="103" spans="1:1" s="6" customFormat="1" x14ac:dyDescent="0.25">
      <c r="A103" s="20"/>
    </row>
    <row r="104" spans="1:1" s="6" customFormat="1" x14ac:dyDescent="0.25">
      <c r="A104" s="20"/>
    </row>
    <row r="105" spans="1:1" s="6" customFormat="1" x14ac:dyDescent="0.25">
      <c r="A105" s="20"/>
    </row>
    <row r="106" spans="1:1" s="6" customFormat="1" x14ac:dyDescent="0.25">
      <c r="A106" s="20"/>
    </row>
    <row r="107" spans="1:1" s="6" customFormat="1" x14ac:dyDescent="0.25">
      <c r="A107" s="20"/>
    </row>
    <row r="108" spans="1:1" s="6" customFormat="1" x14ac:dyDescent="0.25">
      <c r="A108" s="20"/>
    </row>
    <row r="109" spans="1:1" s="6" customFormat="1" x14ac:dyDescent="0.25">
      <c r="A109" s="20"/>
    </row>
  </sheetData>
  <sheetProtection selectLockedCells="1"/>
  <mergeCells count="5">
    <mergeCell ref="R3:S3"/>
    <mergeCell ref="R4:S4"/>
    <mergeCell ref="G1:M1"/>
    <mergeCell ref="A1:E1"/>
    <mergeCell ref="G2:N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AV110"/>
  <sheetViews>
    <sheetView tabSelected="1" topLeftCell="D4" zoomScaleNormal="100" workbookViewId="0">
      <selection activeCell="W25" sqref="W25"/>
    </sheetView>
  </sheetViews>
  <sheetFormatPr baseColWidth="10" defaultRowHeight="15" x14ac:dyDescent="0.25"/>
  <cols>
    <col min="1" max="1" width="12.7109375" style="20" customWidth="1"/>
    <col min="2" max="2" width="20.7109375" style="10" customWidth="1"/>
    <col min="3" max="3" width="5" style="10" customWidth="1"/>
    <col min="4" max="4" width="6.7109375" style="10" bestFit="1" customWidth="1"/>
    <col min="5" max="5" width="8.5703125" style="6" customWidth="1"/>
    <col min="6" max="6" width="20.7109375" style="10" customWidth="1"/>
    <col min="7" max="7" width="5" style="10" customWidth="1"/>
    <col min="8" max="8" width="6.85546875" style="10" customWidth="1"/>
    <col min="9" max="9" width="8.5703125" style="6" customWidth="1"/>
    <col min="10" max="10" width="20.7109375" style="10" customWidth="1"/>
    <col min="11" max="11" width="5" style="10" customWidth="1"/>
    <col min="12" max="12" width="6.85546875" style="10" customWidth="1"/>
    <col min="13" max="13" width="8.5703125" style="6" customWidth="1"/>
    <col min="14" max="14" width="20.7109375" style="10" customWidth="1"/>
    <col min="15" max="15" width="5" style="10" customWidth="1"/>
    <col min="16" max="16" width="6.7109375" style="10" bestFit="1" customWidth="1"/>
    <col min="17" max="17" width="2.7109375" style="6" customWidth="1"/>
    <col min="18" max="18" width="6.7109375" style="6" customWidth="1"/>
    <col min="19" max="19" width="19.42578125" style="10" customWidth="1"/>
    <col min="20" max="20" width="7.5703125" style="6" customWidth="1"/>
    <col min="21" max="21" width="15.7109375" style="6" customWidth="1"/>
    <col min="22" max="22" width="5.140625" style="29" customWidth="1"/>
    <col min="23" max="48" width="11.42578125" style="6"/>
    <col min="49" max="16384" width="11.42578125" style="10"/>
  </cols>
  <sheetData>
    <row r="1" spans="1:48" s="16" customFormat="1" ht="28.5" customHeight="1" thickBot="1" x14ac:dyDescent="0.3">
      <c r="A1" s="44" t="s">
        <v>18</v>
      </c>
      <c r="B1" s="44"/>
      <c r="C1" s="44"/>
      <c r="D1" s="44"/>
      <c r="E1" s="6"/>
      <c r="F1" s="6"/>
      <c r="G1" s="6"/>
      <c r="H1" s="6"/>
      <c r="I1" s="6"/>
      <c r="J1" s="6"/>
      <c r="K1" s="6"/>
      <c r="L1" s="6"/>
      <c r="M1" s="6"/>
      <c r="N1" s="6"/>
      <c r="O1" s="6"/>
      <c r="P1" s="6"/>
      <c r="Q1" s="6"/>
      <c r="R1" s="6"/>
      <c r="S1" s="6"/>
      <c r="T1" s="6"/>
      <c r="U1" s="6"/>
      <c r="V1" s="29"/>
      <c r="W1" s="6"/>
      <c r="X1" s="6"/>
      <c r="Y1" s="6"/>
      <c r="Z1" s="6"/>
      <c r="AA1" s="6"/>
      <c r="AB1" s="6"/>
      <c r="AC1" s="6"/>
      <c r="AD1" s="6"/>
      <c r="AE1" s="6"/>
      <c r="AF1" s="6"/>
      <c r="AG1" s="6"/>
      <c r="AH1" s="6"/>
      <c r="AI1" s="6"/>
      <c r="AJ1" s="6"/>
      <c r="AK1" s="6"/>
      <c r="AL1" s="6"/>
      <c r="AM1" s="6"/>
      <c r="AN1" s="6"/>
      <c r="AO1" s="6"/>
      <c r="AP1" s="6"/>
      <c r="AQ1" s="6"/>
      <c r="AR1" s="6"/>
      <c r="AS1" s="6"/>
      <c r="AT1" s="6"/>
      <c r="AU1" s="6"/>
      <c r="AV1" s="6"/>
    </row>
    <row r="2" spans="1:48" s="17" customFormat="1" ht="24" customHeight="1" thickTop="1" x14ac:dyDescent="0.25">
      <c r="A2" s="44" t="s">
        <v>68</v>
      </c>
      <c r="B2" s="44"/>
      <c r="C2" s="44"/>
      <c r="D2" s="44"/>
      <c r="E2" s="7"/>
      <c r="F2" s="8"/>
      <c r="G2" s="31" t="s">
        <v>120</v>
      </c>
      <c r="H2" s="32"/>
      <c r="I2" s="32"/>
      <c r="J2" s="32"/>
      <c r="K2" s="32"/>
      <c r="L2" s="32"/>
      <c r="M2" s="32"/>
      <c r="N2" s="33"/>
      <c r="O2" s="7"/>
      <c r="P2" s="7"/>
      <c r="Q2" s="7"/>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row>
    <row r="3" spans="1:48" s="17" customFormat="1" ht="24" customHeight="1" thickBot="1" x14ac:dyDescent="0.3">
      <c r="A3" s="26"/>
      <c r="B3" s="26"/>
      <c r="C3" s="26"/>
      <c r="D3" s="26"/>
      <c r="E3" s="26"/>
      <c r="F3" s="8"/>
      <c r="G3" s="37"/>
      <c r="H3" s="38"/>
      <c r="I3" s="38"/>
      <c r="J3" s="38"/>
      <c r="K3" s="38"/>
      <c r="L3" s="38"/>
      <c r="M3" s="38"/>
      <c r="N3" s="39"/>
      <c r="O3" s="26"/>
      <c r="P3" s="26"/>
      <c r="Q3" s="26"/>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row>
    <row r="4" spans="1:48" ht="20.25" customHeight="1" thickTop="1" x14ac:dyDescent="0.25">
      <c r="B4" s="6"/>
      <c r="C4" s="6"/>
      <c r="D4" s="6"/>
      <c r="F4" s="6"/>
      <c r="G4" s="6"/>
      <c r="H4" s="6"/>
      <c r="J4" s="6"/>
      <c r="K4" s="6"/>
      <c r="L4" s="6"/>
      <c r="N4" s="6"/>
      <c r="O4" s="6"/>
      <c r="P4" s="6"/>
      <c r="R4" s="41" t="s">
        <v>17</v>
      </c>
      <c r="S4" s="41"/>
    </row>
    <row r="5" spans="1:48" x14ac:dyDescent="0.25">
      <c r="B5" s="6"/>
      <c r="C5" s="6"/>
      <c r="D5" s="9" t="s">
        <v>0</v>
      </c>
      <c r="F5" s="6"/>
      <c r="G5" s="6"/>
      <c r="H5" s="9" t="s">
        <v>0</v>
      </c>
      <c r="J5" s="6"/>
      <c r="K5" s="6"/>
      <c r="L5" s="9" t="s">
        <v>0</v>
      </c>
      <c r="N5" s="6"/>
      <c r="O5" s="6"/>
      <c r="P5" s="9" t="s">
        <v>0</v>
      </c>
      <c r="R5" s="42"/>
      <c r="S5" s="42"/>
    </row>
    <row r="6" spans="1:48" ht="20.100000000000001" customHeight="1" x14ac:dyDescent="0.25">
      <c r="A6" s="5" t="s">
        <v>35</v>
      </c>
      <c r="B6" s="9" t="str">
        <f>IF('Poules de classement'!D9="","",INDEX('Poules de classement'!B9:B12,MATCH(3,'Poules de classement'!D9:D12,0)))</f>
        <v>a</v>
      </c>
      <c r="C6" s="2" t="str">
        <f>IF(D7="","",IF(D6&gt;D7,"G","P"))</f>
        <v/>
      </c>
      <c r="D6" s="1"/>
      <c r="F6" s="9" t="str">
        <f>IF(B7="Abs",B6,IF(B6="","",IF(C6="","",IF(C6="G",B6,B7))))</f>
        <v>a</v>
      </c>
      <c r="G6" s="2" t="str">
        <f>IF(H7="","",IF(H6&gt;H7,"G","P"))</f>
        <v>G</v>
      </c>
      <c r="H6" s="1">
        <v>8</v>
      </c>
      <c r="J6" s="9" t="str">
        <f>IF(F6="","",IF(G6="","",IF(G6="G",F6,F7)))</f>
        <v>a</v>
      </c>
      <c r="K6" s="2" t="str">
        <f>IF(L7="","",IF(L6&gt;L7,"G","P"))</f>
        <v>P</v>
      </c>
      <c r="L6" s="1">
        <v>2</v>
      </c>
      <c r="N6" s="9" t="str">
        <f>IF(J6="","",IF(K6="","",IF(K6="G",J6,J7)))</f>
        <v>t</v>
      </c>
      <c r="O6" s="2" t="str">
        <f>IF(P7="","",IF(P6&gt;P7,"G","P"))</f>
        <v>G</v>
      </c>
      <c r="P6" s="1">
        <v>5</v>
      </c>
      <c r="R6" s="6" t="s">
        <v>51</v>
      </c>
      <c r="S6" s="9"/>
      <c r="U6" s="9" t="str">
        <f>IF(N6="Abs",N7,IF(N7="Abs",N6,IF(O6="","",IF(O7="","",IF(O6="G",N6,N7)))))</f>
        <v>t</v>
      </c>
      <c r="V6" s="30"/>
      <c r="W6" s="9" t="str">
        <f>IF(U6="Abs",U7,U6)</f>
        <v>t</v>
      </c>
    </row>
    <row r="7" spans="1:48" ht="20.100000000000001" customHeight="1" x14ac:dyDescent="0.25">
      <c r="A7" s="5" t="s">
        <v>50</v>
      </c>
      <c r="B7" s="9" t="str">
        <f>IF('Poules de classement'!H30="","",IF(COUNTIF('Poules de classement'!H30:H33,"Abs"),"Abs",INDEX('Poules de classement'!F30:F33,MATCH(4,'Poules de classement'!H30:H33,0))))</f>
        <v>Abs</v>
      </c>
      <c r="C7" s="2" t="str">
        <f>IF(D7="","",IF(D6&gt;D7,"P","G"))</f>
        <v/>
      </c>
      <c r="D7" s="1"/>
      <c r="F7" s="9" t="str">
        <f>IF(B19="Abs",B18,IF(B18="","",IF(C18="G",B18,B19)))</f>
        <v>o</v>
      </c>
      <c r="G7" s="2" t="str">
        <f>IF(H7="","",IF(H6&gt;H7,"P","G"))</f>
        <v>P</v>
      </c>
      <c r="H7" s="1">
        <v>2</v>
      </c>
      <c r="J7" s="9" t="str">
        <f>IF(F9="","",IF(G9="","",IF(G9="G",F9,F10)))</f>
        <v>t</v>
      </c>
      <c r="K7" s="2" t="str">
        <f>IF(L7="","",IF(L6&gt;L7,"P","G"))</f>
        <v>G</v>
      </c>
      <c r="L7" s="1">
        <v>9</v>
      </c>
      <c r="N7" s="9" t="str">
        <f>IF(J9="","",IF(K9="","",IF(K9="G",J9,J10)))</f>
        <v>aa</v>
      </c>
      <c r="O7" s="2" t="str">
        <f>IF(P7="","",IF(P6&gt;P7,"P","G"))</f>
        <v>P</v>
      </c>
      <c r="P7" s="1">
        <v>2</v>
      </c>
      <c r="R7" s="6" t="s">
        <v>52</v>
      </c>
      <c r="S7" s="9"/>
      <c r="U7" s="9" t="str">
        <f>IF(N6="Abs","Abs",IF(N7="Abs","Abs",IF(O6="","",IF(O7="","",IF(O6="P",N6,N7)))))</f>
        <v>aa</v>
      </c>
      <c r="V7" s="30"/>
      <c r="W7" s="9" t="str">
        <f t="shared" ref="W7:W21" si="0">IF(U7="Abs",U8,U7)</f>
        <v>aa</v>
      </c>
    </row>
    <row r="8" spans="1:48" ht="20.100000000000001" customHeight="1" x14ac:dyDescent="0.25">
      <c r="A8" s="5"/>
      <c r="B8" s="6"/>
      <c r="C8" s="6"/>
      <c r="D8" s="6"/>
      <c r="F8" s="6"/>
      <c r="G8" s="6"/>
      <c r="H8" s="6"/>
      <c r="J8" s="6"/>
      <c r="K8" s="6"/>
      <c r="L8" s="6"/>
      <c r="N8" s="6"/>
      <c r="O8" s="6"/>
      <c r="P8" s="6"/>
      <c r="S8" s="28"/>
      <c r="U8" s="9" t="str">
        <f>IF(N9="Abs",N10,IF(N10="Abs",N9,IF(O9="","",IF(O10="","",IF(O9="G",N9,N10)))))</f>
        <v>a</v>
      </c>
      <c r="V8" s="30"/>
      <c r="W8" s="9" t="str">
        <f t="shared" si="0"/>
        <v>a</v>
      </c>
    </row>
    <row r="9" spans="1:48" ht="20.100000000000001" customHeight="1" x14ac:dyDescent="0.25">
      <c r="A9" s="5" t="s">
        <v>36</v>
      </c>
      <c r="B9" s="9" t="str">
        <f>IF('Poules de classement'!H9="","",INDEX('Poules de classement'!F9:F12,MATCH(3,'Poules de classement'!H9:H12,0)))</f>
        <v>e</v>
      </c>
      <c r="C9" s="2" t="str">
        <f>IF(D10="","",IF(D9&gt;D10,"G","P"))</f>
        <v>P</v>
      </c>
      <c r="D9" s="1">
        <v>5</v>
      </c>
      <c r="F9" s="9" t="str">
        <f>IF(B10="Abs",B9,IF(B9="","",IF(C9="","",IF(C9="G",B9,B10))))</f>
        <v>e</v>
      </c>
      <c r="G9" s="2" t="str">
        <f>IF(H10="","",IF(H9&gt;H10,"G","P"))</f>
        <v>P</v>
      </c>
      <c r="H9" s="1">
        <v>6</v>
      </c>
      <c r="J9" s="9" t="str">
        <f>IF(F12="","",IF(G12="","",IF(G12="G",F12,F13)))</f>
        <v>i</v>
      </c>
      <c r="K9" s="2" t="str">
        <f>IF(L10="","",IF(L9&gt;L10,"G","P"))</f>
        <v>P</v>
      </c>
      <c r="L9" s="1">
        <v>3</v>
      </c>
      <c r="N9" s="9" t="str">
        <f>IF(J9="","",IF(K9="","",IF(K9="P",J9,J10)))</f>
        <v>i</v>
      </c>
      <c r="O9" s="2" t="str">
        <f>IF(P10="","",IF(P9&gt;P10,"G","P"))</f>
        <v>P</v>
      </c>
      <c r="P9" s="1">
        <v>3</v>
      </c>
      <c r="R9" s="6" t="s">
        <v>53</v>
      </c>
      <c r="S9" s="9"/>
      <c r="U9" s="9" t="str">
        <f>IF(N9="Abs","Abs",IF(N10="Abs","Abs",IF(O9="","",IF(O10="","",IF(O9="P",N9,N10)))))</f>
        <v>i</v>
      </c>
      <c r="V9" s="30"/>
      <c r="W9" s="9" t="str">
        <f t="shared" si="0"/>
        <v>i</v>
      </c>
    </row>
    <row r="10" spans="1:48" ht="20.100000000000001" customHeight="1" x14ac:dyDescent="0.25">
      <c r="A10" s="5" t="s">
        <v>49</v>
      </c>
      <c r="B10" s="9" t="str">
        <f>IF('Poules de classement'!D30="","",IF(COUNTIF('Poules de classement'!D30:D33,"Abs"),"Abs",INDEX('Poules de classement'!B30:B33,MATCH(4,'Poules de classement'!D30:D33,0))))</f>
        <v>Abs</v>
      </c>
      <c r="C10" s="2" t="str">
        <f>IF(D10="","",IF(D9&gt;D10,"P","G"))</f>
        <v>G</v>
      </c>
      <c r="D10" s="1">
        <v>6</v>
      </c>
      <c r="F10" s="9" t="str">
        <f>IF(B22="Abs",B21,IF(B21="","",IF(C21="G",B21,B22)))</f>
        <v>t</v>
      </c>
      <c r="G10" s="2" t="str">
        <f>IF(H10="","",IF(H9&gt;H10,"P","G"))</f>
        <v>G</v>
      </c>
      <c r="H10" s="1">
        <v>9</v>
      </c>
      <c r="J10" s="9" t="str">
        <f>IF(F15="","",IF(G15="","",IF(G15="G",F15,F16)))</f>
        <v>aa</v>
      </c>
      <c r="K10" s="2" t="str">
        <f>IF(L10="","",IF(L9&gt;L10,"P","G"))</f>
        <v>G</v>
      </c>
      <c r="L10" s="1">
        <v>6</v>
      </c>
      <c r="N10" s="9" t="str">
        <f>IF(J6="","",IF(K6="","",IF(K6="P",J6,J7)))</f>
        <v>a</v>
      </c>
      <c r="O10" s="2" t="str">
        <f>IF(P10="","",IF(P9&gt;P10,"P","G"))</f>
        <v>G</v>
      </c>
      <c r="P10" s="1">
        <v>9</v>
      </c>
      <c r="R10" s="6" t="s">
        <v>54</v>
      </c>
      <c r="S10" s="9"/>
      <c r="U10" s="9" t="str">
        <f>IF(N12="Abs",N13,IF(N13="Abs",N12,IF(O12="","",IF(O13="","",IF(O12="G",N12,N13)))))</f>
        <v>f</v>
      </c>
      <c r="V10" s="30"/>
      <c r="W10" s="9" t="str">
        <f t="shared" si="0"/>
        <v>f</v>
      </c>
    </row>
    <row r="11" spans="1:48" ht="20.100000000000001" customHeight="1" x14ac:dyDescent="0.25">
      <c r="A11" s="5"/>
      <c r="B11" s="6"/>
      <c r="C11" s="6"/>
      <c r="D11" s="6"/>
      <c r="F11" s="6"/>
      <c r="G11" s="6"/>
      <c r="H11" s="6"/>
      <c r="J11" s="6"/>
      <c r="K11" s="6"/>
      <c r="L11" s="6"/>
      <c r="N11" s="6"/>
      <c r="O11" s="6"/>
      <c r="P11" s="6"/>
      <c r="S11" s="28"/>
      <c r="U11" s="9" t="str">
        <f>IF(N12="Abs","Abs",IF(N13="Abs","Abs",IF(O12="","",IF(O13="","",IF(O12="P",N12,N13)))))</f>
        <v>o</v>
      </c>
      <c r="V11" s="30"/>
      <c r="W11" s="9" t="str">
        <f t="shared" si="0"/>
        <v>o</v>
      </c>
    </row>
    <row r="12" spans="1:48" ht="20.100000000000001" customHeight="1" x14ac:dyDescent="0.25">
      <c r="A12" s="5" t="s">
        <v>37</v>
      </c>
      <c r="B12" s="9" t="str">
        <f>IF('Poules de classement'!D16="","",INDEX('Poules de classement'!B16:B19,MATCH(3,'Poules de classement'!D16:D19,0)))</f>
        <v>i</v>
      </c>
      <c r="C12" s="2" t="str">
        <f>IF(D13="","",IF(D12&gt;D13,"G","P"))</f>
        <v>G</v>
      </c>
      <c r="D12" s="1">
        <v>8</v>
      </c>
      <c r="F12" s="9" t="str">
        <f>IF(B12="","",IF(B13="Abs",B12,IF(C12="G",B12,B13)))</f>
        <v>i</v>
      </c>
      <c r="G12" s="2" t="str">
        <f>IF(H15="","",IF(H12&gt;H13,"G","P"))</f>
        <v>G</v>
      </c>
      <c r="H12" s="1">
        <v>5</v>
      </c>
      <c r="J12" s="9" t="str">
        <f>IF(F6="","",IF(G6="","",IF(G6="P",F6,F7)))</f>
        <v>o</v>
      </c>
      <c r="K12" s="2" t="str">
        <f>IF(L13="","",IF(L12&gt;L13,"G","P"))</f>
        <v>G</v>
      </c>
      <c r="L12" s="1">
        <v>5</v>
      </c>
      <c r="N12" s="9" t="str">
        <f>IF(J12="","",IF(K12="","",IF(K12="G",J12,J13)))</f>
        <v>o</v>
      </c>
      <c r="O12" s="2" t="str">
        <f>IF(P13="","",IF(P12&gt;P13,"G","P"))</f>
        <v>P</v>
      </c>
      <c r="P12" s="1">
        <v>1</v>
      </c>
      <c r="R12" s="6" t="s">
        <v>55</v>
      </c>
      <c r="S12" s="9"/>
      <c r="U12" s="9" t="str">
        <f>IF(N15="Abs",N16,IF(N16="Abs",N15,IF(O15="","",IF(O16="","",IF(O15="G",N15,N16)))))</f>
        <v>l</v>
      </c>
      <c r="V12" s="30"/>
      <c r="W12" s="9" t="str">
        <f t="shared" si="0"/>
        <v>l</v>
      </c>
    </row>
    <row r="13" spans="1:48" ht="20.100000000000001" customHeight="1" x14ac:dyDescent="0.25">
      <c r="A13" s="5" t="s">
        <v>48</v>
      </c>
      <c r="B13" s="9" t="str">
        <f>IF('Poules de classement'!H23="","",IF(COUNTIF('Poules de classement'!H23:H26,"Abs"),"Abs",INDEX('Poules de classement'!F23:F26,MATCH(4,'Poules de classement'!H23:H26,0))))</f>
        <v>s</v>
      </c>
      <c r="C13" s="2" t="str">
        <f>IF(D13="","",IF(D12&gt;D13,"P","G"))</f>
        <v>P</v>
      </c>
      <c r="D13" s="1">
        <v>6</v>
      </c>
      <c r="F13" s="9" t="str">
        <f>IF(B24="","",IF(B25="Abs",B24,IF(C24="G",B24,B25)))</f>
        <v>f</v>
      </c>
      <c r="G13" s="2" t="str">
        <f>IF(H13="","",IF(H12&gt;H13,"P","G"))</f>
        <v>P</v>
      </c>
      <c r="H13" s="1">
        <v>1</v>
      </c>
      <c r="J13" s="9" t="str">
        <f>IF(F9="","",IF(G9="","",IF(G9="P",F9,F10)))</f>
        <v>e</v>
      </c>
      <c r="K13" s="2" t="str">
        <f>IF(L13="","",IF(L12&gt;L13,"P","G"))</f>
        <v>P</v>
      </c>
      <c r="L13" s="1">
        <v>2</v>
      </c>
      <c r="N13" s="9" t="str">
        <f>IF(J15="","",IF(K15="","",IF(K15="G",J15,J16)))</f>
        <v>f</v>
      </c>
      <c r="O13" s="2" t="str">
        <f>IF(P13="","",IF(P12&gt;P13,"P","G"))</f>
        <v>G</v>
      </c>
      <c r="P13" s="1">
        <v>3</v>
      </c>
      <c r="R13" s="6" t="s">
        <v>56</v>
      </c>
      <c r="S13" s="9"/>
      <c r="U13" s="9" t="str">
        <f>IF(N15="Abs","Abs",IF(N16="Abs","Abs",IF(O15="","",IF(O16="","",IF(O15="P",N15,N16)))))</f>
        <v>e</v>
      </c>
      <c r="V13" s="30"/>
      <c r="W13" s="9" t="str">
        <f t="shared" si="0"/>
        <v>e</v>
      </c>
    </row>
    <row r="14" spans="1:48" ht="20.100000000000001" customHeight="1" x14ac:dyDescent="0.25">
      <c r="A14" s="5"/>
      <c r="B14" s="6"/>
      <c r="C14" s="6"/>
      <c r="D14" s="6"/>
      <c r="F14" s="6"/>
      <c r="G14" s="6"/>
      <c r="H14" s="6"/>
      <c r="J14" s="6"/>
      <c r="K14" s="6"/>
      <c r="L14" s="6"/>
      <c r="N14" s="6"/>
      <c r="O14" s="6"/>
      <c r="P14" s="6"/>
      <c r="S14" s="28"/>
      <c r="U14" s="9" t="str">
        <f>IF(N18="Abs",N19,IF(N19="Abs",N18,IF(O18="","",IF(O19="","",IF(O18="G",N18,N19)))))</f>
        <v>dd</v>
      </c>
      <c r="V14" s="30"/>
      <c r="W14" s="9" t="str">
        <f t="shared" si="0"/>
        <v>dd</v>
      </c>
    </row>
    <row r="15" spans="1:48" ht="20.100000000000001" customHeight="1" x14ac:dyDescent="0.25">
      <c r="A15" s="5" t="s">
        <v>38</v>
      </c>
      <c r="B15" s="9" t="str">
        <f>IF('Poules de classement'!H16="","",INDEX('Poules de classement'!F16:F19,MATCH(3,'Poules de classement'!H16:H19,0)))</f>
        <v>l</v>
      </c>
      <c r="C15" s="2" t="str">
        <f>IF(D16="","",IF(D15&gt;D16,"G","P"))</f>
        <v>G</v>
      </c>
      <c r="D15" s="1">
        <v>8</v>
      </c>
      <c r="F15" s="9" t="str">
        <f>IF(B15="","",IF(B16="Abs",B15,IF(C15="G",B15,B16)))</f>
        <v>l</v>
      </c>
      <c r="G15" s="2" t="str">
        <f>IF(H16="","",IF(H15&gt;H16,"G","P"))</f>
        <v>P</v>
      </c>
      <c r="H15" s="1">
        <v>3</v>
      </c>
      <c r="J15" s="9" t="str">
        <f>IF(F12="","",IF(G12="P",F12,F13))</f>
        <v>f</v>
      </c>
      <c r="K15" s="2" t="str">
        <f>IF(L16="","",IF(L15&gt;L16,"G","P"))</f>
        <v>G</v>
      </c>
      <c r="L15" s="1">
        <v>3</v>
      </c>
      <c r="N15" s="9" t="str">
        <f>IF(J15="","",IF(K15="","",IF(K15="P",J15,J16)))</f>
        <v>l</v>
      </c>
      <c r="O15" s="2" t="str">
        <f>IF(P16="","",IF(P15&gt;P16,"G","P"))</f>
        <v>G</v>
      </c>
      <c r="P15" s="1">
        <v>9</v>
      </c>
      <c r="R15" s="6" t="s">
        <v>57</v>
      </c>
      <c r="S15" s="9"/>
      <c r="U15" s="9" t="str">
        <f>IF(N18="Abs","Abs",IF(N19="Abs","Abs",IF(O18="","",IF(O19="","",IF(O18="P",N18,N19)))))</f>
        <v>Abs</v>
      </c>
      <c r="V15" s="30"/>
      <c r="W15" s="9" t="str">
        <f t="shared" si="0"/>
        <v>s</v>
      </c>
    </row>
    <row r="16" spans="1:48" ht="20.100000000000001" customHeight="1" x14ac:dyDescent="0.25">
      <c r="A16" s="5" t="s">
        <v>47</v>
      </c>
      <c r="B16" s="9" t="str">
        <f>IF('Poules de classement'!D23="","",IF(COUNTIF('Poules de classement'!D23:D26,"Abs"),"Abs",INDEX('Poules de classement'!B23:B26,MATCH(4,'Poules de classement'!D23:D26,0))))</f>
        <v>Abs</v>
      </c>
      <c r="C16" s="2" t="str">
        <f>IF(D16="","",IF(D15&gt;D16,"P","G"))</f>
        <v>P</v>
      </c>
      <c r="D16" s="1">
        <v>3</v>
      </c>
      <c r="F16" s="9" t="str">
        <f>IF(B27="","",IF(B28="Abs",B27,IF(C27="G",B27,B28)))</f>
        <v>aa</v>
      </c>
      <c r="G16" s="2" t="str">
        <f>IF(H16="","",IF(H15&gt;H16,"P","G"))</f>
        <v>G</v>
      </c>
      <c r="H16" s="1">
        <v>9</v>
      </c>
      <c r="J16" s="9" t="str">
        <f>IF(F15="","",IF(G15="P",F15,F16))</f>
        <v>l</v>
      </c>
      <c r="K16" s="2" t="str">
        <f>IF(L16="","",IF(L15&gt;L16,"P","G"))</f>
        <v>P</v>
      </c>
      <c r="L16" s="1">
        <v>1</v>
      </c>
      <c r="N16" s="9" t="str">
        <f>IF(J12="","",IF(K12="","",IF(K12="P",J12,J13)))</f>
        <v>e</v>
      </c>
      <c r="O16" s="2" t="str">
        <f>IF(P16="","",IF(P15&gt;P16,"P","G"))</f>
        <v>P</v>
      </c>
      <c r="P16" s="1">
        <v>2</v>
      </c>
      <c r="R16" s="6" t="s">
        <v>58</v>
      </c>
      <c r="S16" s="9"/>
      <c r="U16" s="9" t="str">
        <f>IF(N21="Abs",N22,IF(N22="Abs",N21,IF(O21="","",IF(O22="","",IF(O21="G",N21,N22)))))</f>
        <v>s</v>
      </c>
      <c r="V16" s="30"/>
      <c r="W16" s="9" t="str">
        <f t="shared" si="0"/>
        <v>s</v>
      </c>
    </row>
    <row r="17" spans="1:23" ht="19.5" customHeight="1" x14ac:dyDescent="0.25">
      <c r="A17" s="5"/>
      <c r="B17" s="5"/>
      <c r="C17" s="5"/>
      <c r="D17" s="5"/>
      <c r="E17" s="5"/>
      <c r="F17" s="5"/>
      <c r="G17" s="5"/>
      <c r="H17" s="5"/>
      <c r="I17" s="5"/>
      <c r="J17" s="5"/>
      <c r="K17" s="5"/>
      <c r="L17" s="5"/>
      <c r="M17" s="5"/>
      <c r="N17" s="5"/>
      <c r="O17" s="5"/>
      <c r="P17" s="5"/>
      <c r="Q17" s="5"/>
      <c r="S17" s="28"/>
      <c r="U17" s="9" t="str">
        <f>IF(N21="Abs","Abs",IF(N22="Abs","Abs",IF(O21="","",IF(O22="","",IF(O21="P",N21,N22)))))</f>
        <v>Abs</v>
      </c>
      <c r="V17" s="30"/>
      <c r="W17" s="9" t="str">
        <f t="shared" si="0"/>
        <v>x</v>
      </c>
    </row>
    <row r="18" spans="1:23" ht="20.100000000000001" customHeight="1" x14ac:dyDescent="0.25">
      <c r="A18" s="5" t="s">
        <v>39</v>
      </c>
      <c r="B18" s="9" t="str">
        <f>IF('Poules de classement'!D23="","",INDEX('Poules de classement'!B23:B26,MATCH(3,'Poules de classement'!D23:D26,0)))</f>
        <v>o</v>
      </c>
      <c r="C18" s="2" t="str">
        <f>IF(D19="","",IF(D18&gt;D19,"G","P"))</f>
        <v/>
      </c>
      <c r="D18" s="1"/>
      <c r="F18" s="9" t="str">
        <f>IF(B18="","",IF(B19="Abs","Abs",IF(C18="P",B18,B19)))</f>
        <v>Abs</v>
      </c>
      <c r="G18" s="2" t="str">
        <f>IF(H19="","",IF(H18&gt;H19,"G","P"))</f>
        <v/>
      </c>
      <c r="H18" s="1"/>
      <c r="J18" s="9" t="str">
        <f>IF(F18="","",IF(F19="Abs",F18,IF(F18="Abs",F19,IF(G18="G",F18,F19))))</f>
        <v>Abs</v>
      </c>
      <c r="K18" s="2" t="str">
        <f>IF(L19="","",IF(L18&gt;L19,"G","P"))</f>
        <v/>
      </c>
      <c r="L18" s="1"/>
      <c r="N18" s="9" t="str">
        <f>IF(J18="","",IF(J18="Abs",J19,IF(J19="Abs",J18,IF(K18="","",IF(K18="G",J18,J19)))))</f>
        <v>Abs</v>
      </c>
      <c r="O18" s="2" t="str">
        <f>IF(P19="","",IF(P18&gt;P19,"G","P"))</f>
        <v/>
      </c>
      <c r="P18" s="1"/>
      <c r="R18" s="6" t="s">
        <v>59</v>
      </c>
      <c r="S18" s="9"/>
      <c r="U18" s="9" t="str">
        <f>IF(N24="Abs",N25,IF(N25="Abs",N24,IF(O24="","",IF(O25="","",IF(O24="G",N24,N25)))))</f>
        <v>x</v>
      </c>
      <c r="V18" s="30"/>
      <c r="W18" s="9" t="str">
        <f t="shared" si="0"/>
        <v>x</v>
      </c>
    </row>
    <row r="19" spans="1:23" ht="20.100000000000001" customHeight="1" x14ac:dyDescent="0.25">
      <c r="A19" s="5" t="s">
        <v>46</v>
      </c>
      <c r="B19" s="9" t="str">
        <f>IF('Poules de classement'!H16="","",IF(COUNTIF('Poules de classement'!H16:H19,"Abs"),"Abs",INDEX('Poules de classement'!F16:F19,MATCH(4,'Poules de classement'!H16:H19,0))))</f>
        <v>Abs</v>
      </c>
      <c r="C19" s="2" t="str">
        <f>IF(D19="","",IF(D18&gt;D19,"P","G"))</f>
        <v/>
      </c>
      <c r="D19" s="1"/>
      <c r="F19" s="9" t="str">
        <f>IF(B7="Abs","Abs",IF(B6="","",IF(C6="P",B6,B7)))</f>
        <v>Abs</v>
      </c>
      <c r="G19" s="2" t="str">
        <f>IF(H19="","",IF(H18&gt;H19,"P","G"))</f>
        <v/>
      </c>
      <c r="H19" s="1"/>
      <c r="J19" s="9" t="str">
        <f>IF(F21="","",IF(F22="Abs",F21,IF(G21="G",F21,F22)))</f>
        <v>Abs</v>
      </c>
      <c r="K19" s="2" t="str">
        <f>IF(L19="","",IF(L18&gt;L19,"P","G"))</f>
        <v/>
      </c>
      <c r="L19" s="1"/>
      <c r="N19" s="9" t="str">
        <f>IF(J21="","",IF(J21="Abs",J22,IF(J22="Abs",J21,IF(K21="","",IF(K21="G",J21,J22)))))</f>
        <v>dd</v>
      </c>
      <c r="O19" s="2" t="str">
        <f>IF(P19="","",IF(P18&gt;P19,"P","G"))</f>
        <v/>
      </c>
      <c r="P19" s="1"/>
      <c r="R19" s="6" t="s">
        <v>60</v>
      </c>
      <c r="S19" s="9"/>
      <c r="U19" s="9" t="str">
        <f>IF(N24="Abs","Abs",IF(N25="Abs","Abs",IF(O24="","",IF(O25="","",IF(O24="P",N24,N25)))))</f>
        <v>Abs</v>
      </c>
      <c r="V19" s="30"/>
      <c r="W19" s="9" t="str">
        <f t="shared" si="0"/>
        <v>Abs</v>
      </c>
    </row>
    <row r="20" spans="1:23" ht="20.100000000000001" customHeight="1" x14ac:dyDescent="0.25">
      <c r="A20" s="5"/>
      <c r="B20" s="6"/>
      <c r="C20" s="6"/>
      <c r="D20" s="6"/>
      <c r="F20" s="6"/>
      <c r="G20" s="6"/>
      <c r="H20" s="6"/>
      <c r="J20" s="6"/>
      <c r="K20" s="6"/>
      <c r="L20" s="6"/>
      <c r="N20" s="6"/>
      <c r="O20" s="6"/>
      <c r="P20" s="6"/>
      <c r="S20" s="28"/>
      <c r="U20" s="9" t="str">
        <f>IF(N27="Abs",N28,IF(N28="Abs",N27,IF(O27="","",IF(O28="","",IF(O27="G",N27,N28)))))</f>
        <v>Abs</v>
      </c>
      <c r="V20" s="30"/>
      <c r="W20" s="9" t="str">
        <f t="shared" si="0"/>
        <v>Abs</v>
      </c>
    </row>
    <row r="21" spans="1:23" ht="20.100000000000001" customHeight="1" x14ac:dyDescent="0.25">
      <c r="A21" s="5" t="s">
        <v>40</v>
      </c>
      <c r="B21" s="9" t="str">
        <f>IF('Poules de classement'!H23="","",INDEX('Poules de classement'!F23:F26,MATCH(3,'Poules de classement'!H23:H26,0)))</f>
        <v>t</v>
      </c>
      <c r="C21" s="2" t="str">
        <f>IF(D22="","",IF(D21&gt;D22,"G","P"))</f>
        <v>P</v>
      </c>
      <c r="D21" s="1">
        <v>2</v>
      </c>
      <c r="F21" s="9" t="str">
        <f>IF(B21="","",IF(B22="Abs","Abs",IF(C21="P",B21,B22)))</f>
        <v>Abs</v>
      </c>
      <c r="G21" s="2" t="str">
        <f>IF(H22="","",IF(H21&gt;H22,"G","P"))</f>
        <v/>
      </c>
      <c r="H21" s="1"/>
      <c r="J21" s="9" t="str">
        <f>IF(F24="","",IF(F25="Abs",F24,IF(G24="G",F24,F25)))</f>
        <v>s</v>
      </c>
      <c r="K21" s="2" t="str">
        <f>IF(L22="","",IF(L21&gt;L22,"G","P"))</f>
        <v>P</v>
      </c>
      <c r="L21" s="1">
        <v>7</v>
      </c>
      <c r="N21" s="9" t="str">
        <f>IF(J21="","",IF(J21="Abs","Abs",IF(J22="Abs","Abs",IF(K21="P",J21,J22))))</f>
        <v>s</v>
      </c>
      <c r="O21" s="2" t="str">
        <f>IF(P22="","",IF(P21&gt;P22,"G","P"))</f>
        <v/>
      </c>
      <c r="P21" s="1"/>
      <c r="R21" s="6" t="s">
        <v>61</v>
      </c>
      <c r="S21" s="9"/>
      <c r="U21" s="9" t="str">
        <f>IF(N27="Abs","Abs",IF(N28="Abs","Abs",IF(O27="","",IF(O28="","",IF(O27="P",N27,N28)))))</f>
        <v>Abs</v>
      </c>
      <c r="V21" s="30"/>
      <c r="W21" s="9" t="str">
        <f>IF(U21="","",U21)</f>
        <v>Abs</v>
      </c>
    </row>
    <row r="22" spans="1:23" ht="20.100000000000001" customHeight="1" x14ac:dyDescent="0.25">
      <c r="A22" s="5" t="s">
        <v>45</v>
      </c>
      <c r="B22" s="9" t="str">
        <f>IF('Poules de classement'!D16="","",IF(COUNTIF('Poules de classement'!D16:D19,"Abs"),"Abs",INDEX('Poules de classement'!B16:B19,MATCH(4,'Poules de classement'!D16:D19,0))))</f>
        <v>Abs</v>
      </c>
      <c r="C22" s="2" t="str">
        <f>IF(D22="","",IF(D21&gt;D22,"P","G"))</f>
        <v>G</v>
      </c>
      <c r="D22" s="1">
        <v>8</v>
      </c>
      <c r="F22" s="9" t="str">
        <f>IF(B9="","",IF(B10="Abs","Abs",IF(C9="P",B9,B10)))</f>
        <v>Abs</v>
      </c>
      <c r="G22" s="2" t="str">
        <f>IF(H22="","",IF(H21&gt;H22,"P","G"))</f>
        <v/>
      </c>
      <c r="H22" s="1"/>
      <c r="J22" s="9" t="str">
        <f>IF(F27="","",IF(F28="Abs",F27,IF(G27="G",F28,F28)))</f>
        <v>dd</v>
      </c>
      <c r="K22" s="2" t="str">
        <f>IF(L22="","",IF(L21&gt;L22,"P","G"))</f>
        <v>G</v>
      </c>
      <c r="L22" s="1">
        <v>9</v>
      </c>
      <c r="N22" s="9" t="str">
        <f>IF(J18="","",IF(J18="Abs","Abs",IF(J19="Abs","Abs",IF(K18="","",IF(K18="P",J18,J19)))))</f>
        <v>Abs</v>
      </c>
      <c r="O22" s="2" t="str">
        <f>IF(P22="","",IF(P21&gt;P22,"P","G"))</f>
        <v/>
      </c>
      <c r="P22" s="1"/>
      <c r="R22" s="6" t="s">
        <v>62</v>
      </c>
      <c r="S22" s="9"/>
    </row>
    <row r="23" spans="1:23" ht="20.100000000000001" customHeight="1" x14ac:dyDescent="0.25">
      <c r="A23" s="5"/>
      <c r="B23" s="6"/>
      <c r="C23" s="6"/>
      <c r="D23" s="6"/>
      <c r="F23" s="6"/>
      <c r="G23" s="6"/>
      <c r="H23" s="6"/>
      <c r="J23" s="6"/>
      <c r="K23" s="6"/>
      <c r="L23" s="6"/>
      <c r="N23" s="6"/>
      <c r="O23" s="6"/>
      <c r="P23" s="6"/>
      <c r="S23" s="28"/>
    </row>
    <row r="24" spans="1:23" ht="20.100000000000001" customHeight="1" x14ac:dyDescent="0.25">
      <c r="A24" s="5" t="s">
        <v>41</v>
      </c>
      <c r="B24" s="9" t="str">
        <f>IF('Poules de classement'!D30="","",INDEX('Poules de classement'!B30:B33,MATCH(3,'Poules de classement'!D30:D33,0)))</f>
        <v>x</v>
      </c>
      <c r="C24" s="2" t="str">
        <f>IF(D25="","",IF(D24&gt;D25,"G","P"))</f>
        <v>P</v>
      </c>
      <c r="D24" s="1">
        <v>6</v>
      </c>
      <c r="F24" s="9" t="str">
        <f>IF(B24="","",IF(B25="Abs","Abs",IF(C24="P",B24,B25)))</f>
        <v>x</v>
      </c>
      <c r="G24" s="2" t="str">
        <f>IF(H25="","",IF(H24&gt;H25,"G","P"))</f>
        <v>P</v>
      </c>
      <c r="H24" s="1">
        <v>3</v>
      </c>
      <c r="J24" s="9" t="str">
        <f>IF(F18="","",IF(F19="Abs","Abs",IF(F18="Abs","Abs",IF(G18="P",F18,F19))))</f>
        <v>Abs</v>
      </c>
      <c r="K24" s="2" t="str">
        <f>IF(L25="","",IF(L24&gt;L25,"G","P"))</f>
        <v/>
      </c>
      <c r="L24" s="1"/>
      <c r="N24" s="9" t="str">
        <f>IF(J24="","",IF(J24="Abs",J25,IF(J25="Abs",J24,IF(K24="G",J24,J25))))</f>
        <v>Abs</v>
      </c>
      <c r="O24" s="2" t="str">
        <f>IF(P25="","",IF(P24&gt;P25,"G","P"))</f>
        <v/>
      </c>
      <c r="P24" s="1"/>
      <c r="R24" s="6" t="s">
        <v>63</v>
      </c>
      <c r="S24" s="9"/>
    </row>
    <row r="25" spans="1:23" ht="20.100000000000001" customHeight="1" x14ac:dyDescent="0.25">
      <c r="A25" s="5" t="s">
        <v>44</v>
      </c>
      <c r="B25" s="9" t="str">
        <f>IF('Poules de classement'!H9="","",IF(COUNTIF('Poules de classement'!H9:H12,"Abs"),"Abs",INDEX('Poules de classement'!F9:F12,MATCH(4,'Poules de classement'!H9:H12,0))))</f>
        <v>f</v>
      </c>
      <c r="C25" s="2" t="str">
        <f>IF(D25="","",IF(D24&gt;D25,"P","G"))</f>
        <v>G</v>
      </c>
      <c r="D25" s="1">
        <v>9</v>
      </c>
      <c r="F25" s="9" t="str">
        <f>IF(B12="","",IF(B13="Abs","Abs",IF(C12="P",B12,B13)))</f>
        <v>s</v>
      </c>
      <c r="G25" s="2" t="str">
        <f>IF(H25="","",IF(H24&gt;H25,"P","G"))</f>
        <v>G</v>
      </c>
      <c r="H25" s="1">
        <v>5</v>
      </c>
      <c r="J25" s="9" t="str">
        <f>IF(F21="","",IF(F22="Abs","Abs",IF(F21="Abs","Abs",IF(G21="P",F21,F22))))</f>
        <v>Abs</v>
      </c>
      <c r="K25" s="2" t="str">
        <f>IF(L25="","",IF(L24&gt;L25,"P","G"))</f>
        <v/>
      </c>
      <c r="L25" s="1"/>
      <c r="N25" s="9" t="str">
        <f>IF(J27="","",IF(J27="Abs",J28,IF(J28="Abs",J27,IF(K27="G",J27,J28))))</f>
        <v>x</v>
      </c>
      <c r="O25" s="2" t="str">
        <f>IF(P25="","",IF(P24&gt;P25,"P","G"))</f>
        <v/>
      </c>
      <c r="P25" s="1"/>
      <c r="R25" s="6" t="s">
        <v>64</v>
      </c>
      <c r="S25" s="9"/>
      <c r="W25" s="27"/>
    </row>
    <row r="26" spans="1:23" ht="20.100000000000001" customHeight="1" x14ac:dyDescent="0.25">
      <c r="A26" s="5"/>
      <c r="B26" s="6"/>
      <c r="C26" s="6"/>
      <c r="D26" s="6"/>
      <c r="F26" s="6"/>
      <c r="G26" s="6"/>
      <c r="H26" s="6"/>
      <c r="J26" s="6"/>
      <c r="K26" s="6"/>
      <c r="L26" s="6"/>
      <c r="N26" s="6"/>
      <c r="O26" s="6"/>
      <c r="P26" s="6"/>
      <c r="S26" s="28"/>
      <c r="W26" s="27"/>
    </row>
    <row r="27" spans="1:23" ht="20.100000000000001" customHeight="1" x14ac:dyDescent="0.25">
      <c r="A27" s="5" t="s">
        <v>42</v>
      </c>
      <c r="B27" s="9" t="str">
        <f>IF('Poules de classement'!H30="","",INDEX('Poules de classement'!F30:F33,MATCH(3,'Poules de classement'!H30:H33,0)))</f>
        <v>aa</v>
      </c>
      <c r="C27" s="2" t="str">
        <f>IF(D28="","",IF(D27&gt;D28,"G","P"))</f>
        <v>G</v>
      </c>
      <c r="D27" s="1">
        <v>8</v>
      </c>
      <c r="F27" s="9" t="str">
        <f>IF(B27="","",IF(B28="Abs","Abs",IF(C27="P",B27,B28)))</f>
        <v>dd</v>
      </c>
      <c r="G27" s="2" t="str">
        <f>IF(H28="","",IF(H27&gt;H28,"G","P"))</f>
        <v/>
      </c>
      <c r="H27" s="1"/>
      <c r="J27" s="9" t="str">
        <f>IF(F24="","",IF(F24="Abs","Abs",IF(F25="Abs","Abs",IF(G24="P",F24,F25))))</f>
        <v>x</v>
      </c>
      <c r="K27" s="2" t="str">
        <f>IF(L28="","",IF(L27&gt;L28,"G","P"))</f>
        <v/>
      </c>
      <c r="L27" s="1"/>
      <c r="N27" s="9" t="str">
        <f>IF(J27="","",IF(J27="Abs","Abs",IF(J28="Abs","Abs",IF(K27="P",J27,J28))))</f>
        <v>Abs</v>
      </c>
      <c r="O27" s="2" t="str">
        <f>IF(P28="","",IF(P27&gt;P28,"G","P"))</f>
        <v/>
      </c>
      <c r="P27" s="1"/>
      <c r="R27" s="6" t="s">
        <v>65</v>
      </c>
      <c r="S27" s="9"/>
      <c r="W27" s="27"/>
    </row>
    <row r="28" spans="1:23" ht="20.100000000000001" customHeight="1" x14ac:dyDescent="0.25">
      <c r="A28" s="5" t="s">
        <v>43</v>
      </c>
      <c r="B28" s="9" t="str">
        <f>(IF('Poules de classement'!D9="","",IF(COUNTIF('Poules de classement'!D9:D12,"Abs"),"Abs",INDEX('Poules de classement'!B9:B12,MATCH(4,'Poules de classement'!D9:D12,0)))))</f>
        <v>dd</v>
      </c>
      <c r="C28" s="2" t="str">
        <f>IF(D28="","",IF(D27&gt;D28,"P","G"))</f>
        <v>P</v>
      </c>
      <c r="D28" s="1">
        <v>5</v>
      </c>
      <c r="F28" s="9" t="str">
        <f>IF(B15="","",IF(B16="Abs","Abs",IF(C15="P",B15,B16)))</f>
        <v>Abs</v>
      </c>
      <c r="G28" s="2" t="str">
        <f>IF(H28="","",IF(H27&gt;H28,"P","G"))</f>
        <v/>
      </c>
      <c r="H28" s="1"/>
      <c r="J28" s="9" t="str">
        <f>IF(F27="","",IF(F27="Abs","Abs",IF(F28="Abs","Abs",IF(G27="P",F27,F28))))</f>
        <v>Abs</v>
      </c>
      <c r="K28" s="2" t="str">
        <f>IF(L28="","",IF(L27&gt;L28,"P","G"))</f>
        <v/>
      </c>
      <c r="L28" s="1"/>
      <c r="N28" s="9" t="str">
        <f>IF(J24="","",IF(J24="Abs","Abs",IF(J25="Abs","Abs",IF(K24="P",J24,J25))))</f>
        <v>Abs</v>
      </c>
      <c r="O28" s="2" t="str">
        <f>IF(P28="","",IF(P27&gt;P28,"P","G"))</f>
        <v/>
      </c>
      <c r="P28" s="1"/>
      <c r="R28" s="6" t="s">
        <v>66</v>
      </c>
      <c r="S28" s="9"/>
    </row>
    <row r="29" spans="1:23" ht="20.100000000000001" customHeight="1" x14ac:dyDescent="0.25">
      <c r="A29" s="14"/>
      <c r="B29" s="14"/>
      <c r="C29" s="14"/>
      <c r="D29" s="14"/>
      <c r="E29" s="14"/>
      <c r="F29" s="14"/>
      <c r="G29" s="14"/>
      <c r="H29" s="14"/>
      <c r="I29" s="14"/>
      <c r="J29" s="14"/>
      <c r="K29" s="14"/>
      <c r="L29" s="14"/>
      <c r="M29" s="14"/>
      <c r="N29" s="14"/>
      <c r="O29" s="14"/>
      <c r="P29" s="14"/>
      <c r="Q29" s="14"/>
      <c r="R29" s="14"/>
      <c r="S29" s="15"/>
    </row>
    <row r="30" spans="1:23" x14ac:dyDescent="0.25">
      <c r="B30" s="6"/>
      <c r="C30" s="6"/>
      <c r="D30" s="6"/>
      <c r="F30" s="6"/>
      <c r="G30" s="6"/>
      <c r="H30" s="6"/>
      <c r="J30" s="6"/>
      <c r="K30" s="6"/>
      <c r="L30" s="6"/>
      <c r="N30" s="6"/>
      <c r="O30" s="6"/>
      <c r="P30" s="6"/>
      <c r="S30" s="6"/>
    </row>
    <row r="31" spans="1:23" x14ac:dyDescent="0.25">
      <c r="B31" s="6"/>
      <c r="C31" s="6"/>
      <c r="D31" s="6"/>
      <c r="F31" s="6"/>
      <c r="G31" s="6"/>
      <c r="H31" s="6"/>
      <c r="J31" s="6"/>
      <c r="K31" s="6"/>
      <c r="L31" s="6"/>
      <c r="N31" s="6"/>
      <c r="O31" s="6"/>
      <c r="P31" s="6"/>
      <c r="S31" s="6"/>
    </row>
    <row r="32" spans="1:23" x14ac:dyDescent="0.25">
      <c r="B32" s="6"/>
      <c r="C32" s="6"/>
      <c r="D32" s="6"/>
      <c r="F32" s="6"/>
      <c r="G32" s="6"/>
      <c r="H32" s="6"/>
      <c r="J32" s="6"/>
      <c r="K32" s="6"/>
      <c r="L32" s="6"/>
      <c r="N32" s="6"/>
      <c r="O32" s="6"/>
      <c r="P32" s="6"/>
      <c r="S32" s="6"/>
    </row>
    <row r="33" spans="2:19" x14ac:dyDescent="0.25">
      <c r="B33" s="6"/>
      <c r="C33" s="6"/>
      <c r="D33" s="6"/>
      <c r="F33" s="6"/>
      <c r="G33" s="6"/>
      <c r="H33" s="6"/>
      <c r="J33" s="6"/>
      <c r="K33" s="6"/>
      <c r="L33" s="6"/>
      <c r="N33" s="6"/>
      <c r="O33" s="6"/>
      <c r="P33" s="6"/>
      <c r="S33" s="6"/>
    </row>
    <row r="34" spans="2:19" x14ac:dyDescent="0.25">
      <c r="B34" s="6"/>
      <c r="C34" s="6"/>
      <c r="D34" s="6"/>
      <c r="F34" s="6"/>
      <c r="G34" s="6"/>
      <c r="H34" s="6"/>
      <c r="J34" s="6"/>
      <c r="K34" s="6"/>
      <c r="L34" s="6"/>
      <c r="N34" s="6"/>
      <c r="O34" s="6"/>
      <c r="P34" s="6"/>
      <c r="S34" s="6"/>
    </row>
    <row r="35" spans="2:19" x14ac:dyDescent="0.25">
      <c r="B35" s="6"/>
      <c r="C35" s="6"/>
      <c r="D35" s="6"/>
      <c r="F35" s="6"/>
      <c r="G35" s="6"/>
      <c r="H35" s="6"/>
      <c r="J35" s="6"/>
      <c r="K35" s="6"/>
      <c r="L35" s="6"/>
      <c r="N35" s="6"/>
      <c r="O35" s="6"/>
      <c r="P35" s="6"/>
      <c r="S35" s="6"/>
    </row>
    <row r="36" spans="2:19" x14ac:dyDescent="0.25">
      <c r="B36" s="6"/>
      <c r="C36" s="6"/>
      <c r="D36" s="6"/>
      <c r="F36" s="6"/>
      <c r="G36" s="6"/>
      <c r="H36" s="6"/>
      <c r="J36" s="6"/>
      <c r="K36" s="6"/>
      <c r="L36" s="6"/>
      <c r="N36" s="6"/>
      <c r="O36" s="6"/>
      <c r="P36" s="6"/>
      <c r="S36" s="6"/>
    </row>
    <row r="37" spans="2:19" x14ac:dyDescent="0.25">
      <c r="B37" s="6"/>
      <c r="C37" s="6"/>
      <c r="D37" s="6"/>
      <c r="F37" s="6"/>
      <c r="G37" s="6"/>
      <c r="H37" s="6"/>
      <c r="J37" s="6"/>
      <c r="K37" s="6"/>
      <c r="L37" s="6"/>
      <c r="N37" s="6"/>
      <c r="O37" s="6"/>
      <c r="P37" s="6"/>
      <c r="S37" s="6"/>
    </row>
    <row r="38" spans="2:19" x14ac:dyDescent="0.25">
      <c r="B38" s="6"/>
      <c r="C38" s="6"/>
      <c r="D38" s="6"/>
      <c r="F38" s="6"/>
      <c r="G38" s="6"/>
      <c r="H38" s="6"/>
      <c r="J38" s="6"/>
      <c r="K38" s="6"/>
      <c r="L38" s="6"/>
      <c r="N38" s="6"/>
      <c r="O38" s="6"/>
      <c r="P38" s="6"/>
      <c r="S38" s="6"/>
    </row>
    <row r="39" spans="2:19" x14ac:dyDescent="0.25">
      <c r="B39" s="6"/>
      <c r="C39" s="6"/>
      <c r="D39" s="6"/>
      <c r="F39" s="6"/>
      <c r="G39" s="6"/>
      <c r="H39" s="6"/>
      <c r="J39" s="6"/>
      <c r="K39" s="6"/>
      <c r="L39" s="6"/>
      <c r="N39" s="6"/>
      <c r="O39" s="6"/>
      <c r="P39" s="6"/>
      <c r="S39" s="6"/>
    </row>
    <row r="40" spans="2:19" x14ac:dyDescent="0.25">
      <c r="B40" s="6"/>
      <c r="C40" s="6"/>
      <c r="D40" s="6"/>
      <c r="F40" s="6"/>
      <c r="G40" s="6"/>
      <c r="H40" s="6"/>
      <c r="J40" s="6"/>
      <c r="K40" s="6"/>
      <c r="L40" s="6"/>
      <c r="N40" s="6"/>
      <c r="O40" s="6"/>
      <c r="P40" s="6"/>
      <c r="S40" s="6"/>
    </row>
    <row r="41" spans="2:19" x14ac:dyDescent="0.25">
      <c r="B41" s="6"/>
      <c r="C41" s="6"/>
      <c r="D41" s="6"/>
      <c r="F41" s="6"/>
      <c r="G41" s="6"/>
      <c r="H41" s="6"/>
      <c r="J41" s="6"/>
      <c r="K41" s="6"/>
      <c r="L41" s="6"/>
      <c r="N41" s="6"/>
      <c r="O41" s="6"/>
      <c r="P41" s="6"/>
      <c r="S41" s="6"/>
    </row>
    <row r="42" spans="2:19" x14ac:dyDescent="0.25">
      <c r="B42" s="6"/>
      <c r="C42" s="6"/>
      <c r="D42" s="6"/>
      <c r="F42" s="6"/>
      <c r="G42" s="6"/>
      <c r="H42" s="6"/>
      <c r="J42" s="6"/>
      <c r="K42" s="6"/>
      <c r="L42" s="6"/>
      <c r="N42" s="6"/>
      <c r="O42" s="6"/>
      <c r="P42" s="6"/>
      <c r="S42" s="6"/>
    </row>
    <row r="43" spans="2:19" x14ac:dyDescent="0.25">
      <c r="B43" s="6"/>
      <c r="C43" s="6"/>
      <c r="D43" s="6"/>
      <c r="F43" s="6"/>
      <c r="G43" s="6"/>
      <c r="H43" s="6"/>
      <c r="J43" s="6"/>
      <c r="K43" s="6"/>
      <c r="L43" s="6"/>
      <c r="N43" s="6"/>
      <c r="O43" s="6"/>
      <c r="P43" s="6"/>
      <c r="S43" s="6"/>
    </row>
    <row r="44" spans="2:19" x14ac:dyDescent="0.25">
      <c r="B44" s="6"/>
      <c r="C44" s="6"/>
      <c r="D44" s="6"/>
      <c r="F44" s="6"/>
      <c r="G44" s="6"/>
      <c r="H44" s="6"/>
      <c r="J44" s="6"/>
      <c r="K44" s="6"/>
      <c r="L44" s="6"/>
      <c r="N44" s="6"/>
      <c r="O44" s="6"/>
      <c r="P44" s="6"/>
      <c r="S44" s="6"/>
    </row>
    <row r="45" spans="2:19" x14ac:dyDescent="0.25">
      <c r="B45" s="6"/>
      <c r="C45" s="6"/>
      <c r="D45" s="6"/>
      <c r="F45" s="6"/>
      <c r="G45" s="6"/>
      <c r="H45" s="6"/>
      <c r="J45" s="6"/>
      <c r="K45" s="6"/>
      <c r="L45" s="6"/>
      <c r="N45" s="6"/>
      <c r="O45" s="6"/>
      <c r="P45" s="6"/>
      <c r="S45" s="6"/>
    </row>
    <row r="46" spans="2:19" x14ac:dyDescent="0.25">
      <c r="B46" s="6"/>
      <c r="C46" s="6"/>
      <c r="D46" s="6"/>
      <c r="F46" s="6"/>
      <c r="G46" s="6"/>
      <c r="H46" s="6"/>
      <c r="J46" s="6"/>
      <c r="K46" s="6"/>
      <c r="L46" s="6"/>
      <c r="N46" s="6"/>
      <c r="O46" s="6"/>
      <c r="P46" s="6"/>
      <c r="S46" s="6"/>
    </row>
    <row r="47" spans="2:19" x14ac:dyDescent="0.25">
      <c r="B47" s="6"/>
      <c r="C47" s="6"/>
      <c r="D47" s="6"/>
      <c r="F47" s="6"/>
      <c r="G47" s="6"/>
      <c r="H47" s="6"/>
      <c r="J47" s="6"/>
      <c r="K47" s="6"/>
      <c r="L47" s="6"/>
      <c r="N47" s="6"/>
      <c r="O47" s="6"/>
      <c r="P47" s="6"/>
      <c r="S47" s="6"/>
    </row>
    <row r="48" spans="2:19" x14ac:dyDescent="0.25">
      <c r="B48" s="6"/>
      <c r="C48" s="6"/>
      <c r="D48" s="6"/>
      <c r="F48" s="6"/>
      <c r="G48" s="6"/>
      <c r="H48" s="6"/>
      <c r="J48" s="6"/>
      <c r="K48" s="6"/>
      <c r="L48" s="6"/>
      <c r="N48" s="6"/>
      <c r="O48" s="6"/>
      <c r="P48" s="6"/>
      <c r="S48" s="6"/>
    </row>
    <row r="49" spans="2:19" x14ac:dyDescent="0.25">
      <c r="B49" s="6"/>
      <c r="C49" s="6"/>
      <c r="D49" s="6"/>
      <c r="F49" s="6"/>
      <c r="G49" s="6"/>
      <c r="H49" s="6"/>
      <c r="J49" s="6"/>
      <c r="K49" s="6"/>
      <c r="L49" s="6"/>
      <c r="N49" s="6"/>
      <c r="O49" s="6"/>
      <c r="P49" s="6"/>
      <c r="S49" s="6"/>
    </row>
    <row r="50" spans="2:19" x14ac:dyDescent="0.25">
      <c r="B50" s="6"/>
      <c r="C50" s="6"/>
      <c r="D50" s="6"/>
      <c r="F50" s="6"/>
      <c r="G50" s="6"/>
      <c r="H50" s="6"/>
      <c r="J50" s="6"/>
      <c r="K50" s="6"/>
      <c r="L50" s="6"/>
      <c r="N50" s="6"/>
      <c r="O50" s="6"/>
      <c r="P50" s="6"/>
      <c r="S50" s="6"/>
    </row>
    <row r="51" spans="2:19" x14ac:dyDescent="0.25">
      <c r="B51" s="6"/>
      <c r="C51" s="6"/>
      <c r="D51" s="6"/>
      <c r="F51" s="6"/>
      <c r="G51" s="6"/>
      <c r="H51" s="6"/>
      <c r="J51" s="6"/>
      <c r="K51" s="6"/>
      <c r="L51" s="6"/>
      <c r="N51" s="6"/>
      <c r="O51" s="6"/>
      <c r="P51" s="6"/>
      <c r="S51" s="6"/>
    </row>
    <row r="52" spans="2:19" x14ac:dyDescent="0.25">
      <c r="B52" s="6"/>
      <c r="C52" s="6"/>
      <c r="D52" s="6"/>
      <c r="F52" s="6"/>
      <c r="G52" s="6"/>
      <c r="H52" s="6"/>
      <c r="J52" s="6"/>
      <c r="K52" s="6"/>
      <c r="L52" s="6"/>
      <c r="N52" s="6"/>
      <c r="O52" s="6"/>
      <c r="P52" s="6"/>
      <c r="S52" s="6"/>
    </row>
    <row r="53" spans="2:19" x14ac:dyDescent="0.25">
      <c r="B53" s="6"/>
      <c r="C53" s="6"/>
      <c r="D53" s="6"/>
      <c r="F53" s="6"/>
      <c r="G53" s="6"/>
      <c r="H53" s="6"/>
      <c r="J53" s="6"/>
      <c r="K53" s="6"/>
      <c r="L53" s="6"/>
      <c r="N53" s="6"/>
      <c r="O53" s="6"/>
      <c r="P53" s="6"/>
      <c r="S53" s="6"/>
    </row>
    <row r="54" spans="2:19" x14ac:dyDescent="0.25">
      <c r="B54" s="6"/>
      <c r="C54" s="6"/>
      <c r="D54" s="6"/>
      <c r="F54" s="6"/>
      <c r="G54" s="6"/>
      <c r="H54" s="6"/>
      <c r="J54" s="6"/>
      <c r="K54" s="6"/>
      <c r="L54" s="6"/>
      <c r="N54" s="6"/>
      <c r="O54" s="6"/>
      <c r="P54" s="6"/>
      <c r="S54" s="6"/>
    </row>
    <row r="55" spans="2:19" x14ac:dyDescent="0.25">
      <c r="B55" s="6"/>
      <c r="C55" s="6"/>
      <c r="D55" s="6"/>
      <c r="F55" s="6"/>
      <c r="G55" s="6"/>
      <c r="H55" s="6"/>
      <c r="J55" s="6"/>
      <c r="K55" s="6"/>
      <c r="L55" s="6"/>
      <c r="N55" s="6"/>
      <c r="O55" s="6"/>
      <c r="P55" s="6"/>
      <c r="S55" s="6"/>
    </row>
    <row r="56" spans="2:19" x14ac:dyDescent="0.25">
      <c r="B56" s="6"/>
      <c r="C56" s="6"/>
      <c r="D56" s="6"/>
      <c r="F56" s="6"/>
      <c r="G56" s="6"/>
      <c r="H56" s="6"/>
      <c r="J56" s="6"/>
      <c r="K56" s="6"/>
      <c r="L56" s="6"/>
      <c r="N56" s="6"/>
      <c r="O56" s="6"/>
      <c r="P56" s="6"/>
      <c r="S56" s="6"/>
    </row>
    <row r="57" spans="2:19" x14ac:dyDescent="0.25">
      <c r="B57" s="6"/>
      <c r="C57" s="6"/>
      <c r="D57" s="6"/>
      <c r="F57" s="6"/>
      <c r="G57" s="6"/>
      <c r="H57" s="6"/>
      <c r="J57" s="6"/>
      <c r="K57" s="6"/>
      <c r="L57" s="6"/>
      <c r="N57" s="6"/>
      <c r="O57" s="6"/>
      <c r="P57" s="6"/>
      <c r="S57" s="6"/>
    </row>
    <row r="58" spans="2:19" x14ac:dyDescent="0.25">
      <c r="B58" s="6"/>
      <c r="C58" s="6"/>
      <c r="D58" s="6"/>
      <c r="F58" s="6"/>
      <c r="G58" s="6"/>
      <c r="H58" s="6"/>
      <c r="J58" s="6"/>
      <c r="K58" s="6"/>
      <c r="L58" s="6"/>
      <c r="N58" s="6"/>
      <c r="O58" s="6"/>
      <c r="P58" s="6"/>
      <c r="S58" s="6"/>
    </row>
    <row r="59" spans="2:19" x14ac:dyDescent="0.25">
      <c r="B59" s="6"/>
      <c r="C59" s="6"/>
      <c r="D59" s="6"/>
      <c r="F59" s="6"/>
      <c r="G59" s="6"/>
      <c r="H59" s="6"/>
      <c r="J59" s="6"/>
      <c r="K59" s="6"/>
      <c r="L59" s="6"/>
      <c r="N59" s="6"/>
      <c r="O59" s="6"/>
      <c r="P59" s="6"/>
      <c r="S59" s="6"/>
    </row>
    <row r="60" spans="2:19" x14ac:dyDescent="0.25">
      <c r="B60" s="6"/>
      <c r="C60" s="6"/>
      <c r="D60" s="6"/>
      <c r="F60" s="6"/>
      <c r="G60" s="6"/>
      <c r="H60" s="6"/>
      <c r="J60" s="6"/>
      <c r="K60" s="6"/>
      <c r="L60" s="6"/>
      <c r="N60" s="6"/>
      <c r="O60" s="6"/>
      <c r="P60" s="6"/>
      <c r="S60" s="6"/>
    </row>
    <row r="61" spans="2:19" x14ac:dyDescent="0.25">
      <c r="B61" s="6"/>
      <c r="C61" s="6"/>
      <c r="D61" s="6"/>
      <c r="F61" s="6"/>
      <c r="G61" s="6"/>
      <c r="H61" s="6"/>
      <c r="J61" s="6"/>
      <c r="K61" s="6"/>
      <c r="L61" s="6"/>
      <c r="N61" s="6"/>
      <c r="O61" s="6"/>
      <c r="P61" s="6"/>
      <c r="S61" s="6"/>
    </row>
    <row r="62" spans="2:19" x14ac:dyDescent="0.25">
      <c r="B62" s="6"/>
      <c r="C62" s="6"/>
      <c r="D62" s="6"/>
      <c r="F62" s="6"/>
      <c r="G62" s="6"/>
      <c r="H62" s="6"/>
      <c r="J62" s="6"/>
      <c r="K62" s="6"/>
      <c r="L62" s="6"/>
      <c r="N62" s="6"/>
      <c r="O62" s="6"/>
      <c r="P62" s="6"/>
      <c r="S62" s="6"/>
    </row>
    <row r="63" spans="2:19" x14ac:dyDescent="0.25">
      <c r="B63" s="6"/>
      <c r="C63" s="6"/>
      <c r="D63" s="6"/>
      <c r="F63" s="6"/>
      <c r="G63" s="6"/>
      <c r="H63" s="6"/>
      <c r="J63" s="6"/>
      <c r="K63" s="6"/>
      <c r="L63" s="6"/>
      <c r="N63" s="6"/>
      <c r="O63" s="6"/>
      <c r="P63" s="6"/>
      <c r="S63" s="6"/>
    </row>
    <row r="64" spans="2:19" x14ac:dyDescent="0.25">
      <c r="B64" s="6"/>
      <c r="C64" s="6"/>
      <c r="D64" s="6"/>
      <c r="F64" s="6"/>
      <c r="G64" s="6"/>
      <c r="H64" s="6"/>
      <c r="J64" s="6"/>
      <c r="K64" s="6"/>
      <c r="L64" s="6"/>
      <c r="N64" s="6"/>
      <c r="O64" s="6"/>
      <c r="P64" s="6"/>
      <c r="S64" s="6"/>
    </row>
    <row r="65" spans="2:19" x14ac:dyDescent="0.25">
      <c r="B65" s="6"/>
      <c r="C65" s="6"/>
      <c r="D65" s="6"/>
      <c r="F65" s="6"/>
      <c r="G65" s="6"/>
      <c r="H65" s="6"/>
      <c r="J65" s="6"/>
      <c r="K65" s="6"/>
      <c r="L65" s="6"/>
      <c r="N65" s="6"/>
      <c r="O65" s="6"/>
      <c r="P65" s="6"/>
      <c r="S65" s="6"/>
    </row>
    <row r="66" spans="2:19" x14ac:dyDescent="0.25">
      <c r="B66" s="6"/>
      <c r="C66" s="6"/>
      <c r="D66" s="6"/>
      <c r="F66" s="6"/>
      <c r="G66" s="6"/>
      <c r="H66" s="6"/>
      <c r="J66" s="6"/>
      <c r="K66" s="6"/>
      <c r="L66" s="6"/>
      <c r="N66" s="6"/>
      <c r="O66" s="6"/>
      <c r="P66" s="6"/>
      <c r="S66" s="6"/>
    </row>
    <row r="67" spans="2:19" x14ac:dyDescent="0.25">
      <c r="B67" s="6"/>
      <c r="C67" s="6"/>
      <c r="D67" s="6"/>
      <c r="F67" s="6"/>
      <c r="G67" s="6"/>
      <c r="H67" s="6"/>
      <c r="J67" s="6"/>
      <c r="K67" s="6"/>
      <c r="L67" s="6"/>
      <c r="N67" s="6"/>
      <c r="O67" s="6"/>
      <c r="P67" s="6"/>
      <c r="S67" s="6"/>
    </row>
    <row r="68" spans="2:19" x14ac:dyDescent="0.25">
      <c r="B68" s="6"/>
      <c r="C68" s="6"/>
      <c r="D68" s="6"/>
      <c r="F68" s="6"/>
      <c r="G68" s="6"/>
      <c r="H68" s="6"/>
      <c r="J68" s="6"/>
      <c r="K68" s="6"/>
      <c r="L68" s="6"/>
      <c r="N68" s="6"/>
      <c r="O68" s="6"/>
      <c r="P68" s="6"/>
      <c r="S68" s="6"/>
    </row>
    <row r="69" spans="2:19" x14ac:dyDescent="0.25">
      <c r="B69" s="6"/>
      <c r="C69" s="6"/>
      <c r="D69" s="6"/>
      <c r="F69" s="6"/>
      <c r="G69" s="6"/>
      <c r="H69" s="6"/>
      <c r="J69" s="6"/>
      <c r="K69" s="6"/>
      <c r="L69" s="6"/>
      <c r="N69" s="6"/>
      <c r="O69" s="6"/>
      <c r="P69" s="6"/>
      <c r="S69" s="6"/>
    </row>
    <row r="70" spans="2:19" x14ac:dyDescent="0.25">
      <c r="B70" s="6"/>
      <c r="C70" s="6"/>
      <c r="D70" s="6"/>
      <c r="F70" s="6"/>
      <c r="G70" s="6"/>
      <c r="H70" s="6"/>
      <c r="J70" s="6"/>
      <c r="K70" s="6"/>
      <c r="L70" s="6"/>
      <c r="N70" s="6"/>
      <c r="O70" s="6"/>
      <c r="P70" s="6"/>
      <c r="S70" s="6"/>
    </row>
    <row r="71" spans="2:19" x14ac:dyDescent="0.25">
      <c r="B71" s="6"/>
      <c r="C71" s="6"/>
      <c r="D71" s="6"/>
      <c r="F71" s="6"/>
      <c r="G71" s="6"/>
      <c r="H71" s="6"/>
      <c r="J71" s="6"/>
      <c r="K71" s="6"/>
      <c r="L71" s="6"/>
      <c r="N71" s="6"/>
      <c r="O71" s="6"/>
      <c r="P71" s="6"/>
      <c r="S71" s="6"/>
    </row>
    <row r="72" spans="2:19" x14ac:dyDescent="0.25">
      <c r="B72" s="6"/>
      <c r="C72" s="6"/>
      <c r="D72" s="6"/>
      <c r="F72" s="6"/>
      <c r="G72" s="6"/>
      <c r="H72" s="6"/>
      <c r="J72" s="6"/>
      <c r="K72" s="6"/>
      <c r="L72" s="6"/>
      <c r="N72" s="6"/>
      <c r="O72" s="6"/>
      <c r="P72" s="6"/>
      <c r="S72" s="6"/>
    </row>
    <row r="73" spans="2:19" x14ac:dyDescent="0.25">
      <c r="B73" s="6"/>
      <c r="C73" s="6"/>
      <c r="D73" s="6"/>
      <c r="F73" s="6"/>
      <c r="G73" s="6"/>
      <c r="H73" s="6"/>
      <c r="J73" s="6"/>
      <c r="K73" s="6"/>
      <c r="L73" s="6"/>
      <c r="N73" s="6"/>
      <c r="O73" s="6"/>
      <c r="P73" s="6"/>
      <c r="S73" s="6"/>
    </row>
    <row r="74" spans="2:19" x14ac:dyDescent="0.25">
      <c r="B74" s="6"/>
      <c r="C74" s="6"/>
      <c r="D74" s="6"/>
      <c r="F74" s="6"/>
      <c r="G74" s="6"/>
      <c r="H74" s="6"/>
      <c r="J74" s="6"/>
      <c r="K74" s="6"/>
      <c r="L74" s="6"/>
      <c r="N74" s="6"/>
      <c r="O74" s="6"/>
      <c r="P74" s="6"/>
      <c r="S74" s="6"/>
    </row>
    <row r="75" spans="2:19" x14ac:dyDescent="0.25">
      <c r="B75" s="6"/>
      <c r="C75" s="6"/>
      <c r="D75" s="6"/>
      <c r="F75" s="6"/>
      <c r="G75" s="6"/>
      <c r="H75" s="6"/>
      <c r="J75" s="6"/>
      <c r="K75" s="6"/>
      <c r="L75" s="6"/>
      <c r="N75" s="6"/>
      <c r="O75" s="6"/>
      <c r="P75" s="6"/>
      <c r="S75" s="6"/>
    </row>
    <row r="76" spans="2:19" x14ac:dyDescent="0.25">
      <c r="B76" s="6"/>
      <c r="C76" s="6"/>
      <c r="D76" s="6"/>
      <c r="F76" s="6"/>
      <c r="G76" s="6"/>
      <c r="H76" s="6"/>
      <c r="J76" s="6"/>
      <c r="K76" s="6"/>
      <c r="L76" s="6"/>
      <c r="N76" s="6"/>
      <c r="O76" s="6"/>
      <c r="P76" s="6"/>
      <c r="S76" s="6"/>
    </row>
    <row r="77" spans="2:19" x14ac:dyDescent="0.25">
      <c r="B77" s="6"/>
      <c r="C77" s="6"/>
      <c r="D77" s="6"/>
      <c r="F77" s="6"/>
      <c r="G77" s="6"/>
      <c r="H77" s="6"/>
      <c r="J77" s="6"/>
      <c r="K77" s="6"/>
      <c r="L77" s="6"/>
      <c r="N77" s="6"/>
      <c r="O77" s="6"/>
      <c r="P77" s="6"/>
      <c r="S77" s="6"/>
    </row>
    <row r="78" spans="2:19" x14ac:dyDescent="0.25">
      <c r="B78" s="6"/>
      <c r="C78" s="6"/>
      <c r="D78" s="6"/>
      <c r="F78" s="6"/>
      <c r="G78" s="6"/>
      <c r="H78" s="6"/>
      <c r="J78" s="6"/>
      <c r="K78" s="6"/>
      <c r="L78" s="6"/>
      <c r="N78" s="6"/>
      <c r="O78" s="6"/>
      <c r="P78" s="6"/>
      <c r="S78" s="6"/>
    </row>
    <row r="79" spans="2:19" x14ac:dyDescent="0.25">
      <c r="B79" s="6"/>
      <c r="C79" s="6"/>
      <c r="D79" s="6"/>
      <c r="F79" s="6"/>
      <c r="G79" s="6"/>
      <c r="H79" s="6"/>
      <c r="J79" s="6"/>
      <c r="K79" s="6"/>
      <c r="L79" s="6"/>
      <c r="N79" s="6"/>
      <c r="O79" s="6"/>
      <c r="P79" s="6"/>
      <c r="S79" s="6"/>
    </row>
    <row r="80" spans="2:19" x14ac:dyDescent="0.25">
      <c r="B80" s="6"/>
      <c r="C80" s="6"/>
      <c r="D80" s="6"/>
      <c r="F80" s="6"/>
      <c r="G80" s="6"/>
      <c r="H80" s="6"/>
      <c r="J80" s="6"/>
      <c r="K80" s="6"/>
      <c r="L80" s="6"/>
      <c r="N80" s="6"/>
      <c r="O80" s="6"/>
      <c r="P80" s="6"/>
      <c r="S80" s="6"/>
    </row>
    <row r="81" spans="2:19" x14ac:dyDescent="0.25">
      <c r="B81" s="6"/>
      <c r="C81" s="6"/>
      <c r="D81" s="6"/>
      <c r="F81" s="6"/>
      <c r="G81" s="6"/>
      <c r="H81" s="6"/>
      <c r="J81" s="6"/>
      <c r="K81" s="6"/>
      <c r="L81" s="6"/>
      <c r="N81" s="6"/>
      <c r="O81" s="6"/>
      <c r="P81" s="6"/>
      <c r="S81" s="6"/>
    </row>
    <row r="82" spans="2:19" x14ac:dyDescent="0.25">
      <c r="B82" s="6"/>
      <c r="C82" s="6"/>
      <c r="D82" s="6"/>
      <c r="F82" s="6"/>
      <c r="G82" s="6"/>
      <c r="H82" s="6"/>
      <c r="J82" s="6"/>
      <c r="K82" s="6"/>
      <c r="L82" s="6"/>
      <c r="N82" s="6"/>
      <c r="O82" s="6"/>
      <c r="P82" s="6"/>
      <c r="S82" s="6"/>
    </row>
    <row r="83" spans="2:19" x14ac:dyDescent="0.25">
      <c r="B83" s="6"/>
      <c r="C83" s="6"/>
      <c r="D83" s="6"/>
      <c r="F83" s="6"/>
      <c r="G83" s="6"/>
      <c r="H83" s="6"/>
      <c r="J83" s="6"/>
      <c r="K83" s="6"/>
      <c r="L83" s="6"/>
      <c r="N83" s="6"/>
      <c r="O83" s="6"/>
      <c r="P83" s="6"/>
      <c r="S83" s="6"/>
    </row>
    <row r="84" spans="2:19" x14ac:dyDescent="0.25">
      <c r="B84" s="6"/>
      <c r="C84" s="6"/>
      <c r="D84" s="6"/>
      <c r="F84" s="6"/>
      <c r="G84" s="6"/>
      <c r="H84" s="6"/>
      <c r="J84" s="6"/>
      <c r="K84" s="6"/>
      <c r="L84" s="6"/>
      <c r="N84" s="6"/>
      <c r="O84" s="6"/>
      <c r="P84" s="6"/>
      <c r="S84" s="6"/>
    </row>
    <row r="85" spans="2:19" x14ac:dyDescent="0.25">
      <c r="B85" s="6"/>
      <c r="C85" s="6"/>
      <c r="D85" s="6"/>
      <c r="F85" s="6"/>
      <c r="G85" s="6"/>
      <c r="H85" s="6"/>
      <c r="J85" s="6"/>
      <c r="K85" s="6"/>
      <c r="L85" s="6"/>
      <c r="N85" s="6"/>
      <c r="O85" s="6"/>
      <c r="P85" s="6"/>
      <c r="S85" s="6"/>
    </row>
    <row r="86" spans="2:19" x14ac:dyDescent="0.25">
      <c r="B86" s="6"/>
      <c r="C86" s="6"/>
      <c r="D86" s="6"/>
      <c r="F86" s="6"/>
      <c r="G86" s="6"/>
      <c r="H86" s="6"/>
      <c r="J86" s="6"/>
      <c r="K86" s="6"/>
      <c r="L86" s="6"/>
      <c r="N86" s="6"/>
      <c r="O86" s="6"/>
      <c r="P86" s="6"/>
      <c r="S86" s="6"/>
    </row>
    <row r="87" spans="2:19" x14ac:dyDescent="0.25">
      <c r="B87" s="6"/>
      <c r="C87" s="6"/>
      <c r="D87" s="6"/>
      <c r="F87" s="6"/>
      <c r="G87" s="6"/>
      <c r="H87" s="6"/>
      <c r="J87" s="6"/>
      <c r="K87" s="6"/>
      <c r="L87" s="6"/>
      <c r="N87" s="6"/>
      <c r="O87" s="6"/>
      <c r="P87" s="6"/>
      <c r="S87" s="6"/>
    </row>
    <row r="88" spans="2:19" x14ac:dyDescent="0.25">
      <c r="B88" s="6"/>
      <c r="C88" s="6"/>
      <c r="D88" s="6"/>
      <c r="F88" s="6"/>
      <c r="G88" s="6"/>
      <c r="H88" s="6"/>
      <c r="J88" s="6"/>
      <c r="K88" s="6"/>
      <c r="L88" s="6"/>
      <c r="N88" s="6"/>
      <c r="O88" s="6"/>
      <c r="P88" s="6"/>
      <c r="S88" s="6"/>
    </row>
    <row r="89" spans="2:19" x14ac:dyDescent="0.25">
      <c r="B89" s="6"/>
      <c r="C89" s="6"/>
      <c r="D89" s="6"/>
      <c r="F89" s="6"/>
      <c r="G89" s="6"/>
      <c r="H89" s="6"/>
      <c r="J89" s="6"/>
      <c r="K89" s="6"/>
      <c r="L89" s="6"/>
      <c r="N89" s="6"/>
      <c r="O89" s="6"/>
      <c r="P89" s="6"/>
      <c r="S89" s="6"/>
    </row>
    <row r="90" spans="2:19" x14ac:dyDescent="0.25">
      <c r="B90" s="6"/>
      <c r="C90" s="6"/>
      <c r="D90" s="6"/>
      <c r="F90" s="6"/>
      <c r="G90" s="6"/>
      <c r="H90" s="6"/>
      <c r="J90" s="6"/>
      <c r="K90" s="6"/>
      <c r="L90" s="6"/>
      <c r="N90" s="6"/>
      <c r="O90" s="6"/>
      <c r="P90" s="6"/>
      <c r="S90" s="6"/>
    </row>
    <row r="91" spans="2:19" x14ac:dyDescent="0.25">
      <c r="B91" s="6"/>
      <c r="C91" s="6"/>
      <c r="D91" s="6"/>
      <c r="F91" s="6"/>
      <c r="G91" s="6"/>
      <c r="H91" s="6"/>
      <c r="J91" s="6"/>
      <c r="K91" s="6"/>
      <c r="L91" s="6"/>
      <c r="N91" s="6"/>
      <c r="O91" s="6"/>
      <c r="P91" s="6"/>
      <c r="S91" s="6"/>
    </row>
    <row r="92" spans="2:19" x14ac:dyDescent="0.25">
      <c r="B92" s="6"/>
      <c r="C92" s="6"/>
      <c r="D92" s="6"/>
      <c r="F92" s="6"/>
      <c r="G92" s="6"/>
      <c r="H92" s="6"/>
      <c r="J92" s="6"/>
      <c r="K92" s="6"/>
      <c r="L92" s="6"/>
      <c r="N92" s="6"/>
      <c r="O92" s="6"/>
      <c r="P92" s="6"/>
      <c r="S92" s="6"/>
    </row>
    <row r="93" spans="2:19" x14ac:dyDescent="0.25">
      <c r="B93" s="6"/>
      <c r="C93" s="6"/>
      <c r="D93" s="6"/>
      <c r="F93" s="6"/>
      <c r="G93" s="6"/>
      <c r="H93" s="6"/>
      <c r="J93" s="6"/>
      <c r="K93" s="6"/>
      <c r="L93" s="6"/>
      <c r="N93" s="6"/>
      <c r="O93" s="6"/>
      <c r="P93" s="6"/>
      <c r="S93" s="6"/>
    </row>
    <row r="94" spans="2:19" x14ac:dyDescent="0.25">
      <c r="B94" s="6"/>
      <c r="C94" s="6"/>
      <c r="D94" s="6"/>
      <c r="F94" s="6"/>
      <c r="G94" s="6"/>
      <c r="H94" s="6"/>
      <c r="J94" s="6"/>
      <c r="K94" s="6"/>
      <c r="L94" s="6"/>
      <c r="N94" s="6"/>
      <c r="O94" s="6"/>
      <c r="P94" s="6"/>
      <c r="S94" s="6"/>
    </row>
    <row r="95" spans="2:19" x14ac:dyDescent="0.25">
      <c r="B95" s="6"/>
      <c r="C95" s="6"/>
      <c r="D95" s="6"/>
      <c r="F95" s="6"/>
      <c r="G95" s="6"/>
      <c r="H95" s="6"/>
      <c r="J95" s="6"/>
      <c r="K95" s="6"/>
      <c r="L95" s="6"/>
      <c r="N95" s="6"/>
      <c r="O95" s="6"/>
      <c r="P95" s="6"/>
      <c r="S95" s="6"/>
    </row>
    <row r="96" spans="2:19" x14ac:dyDescent="0.25">
      <c r="B96" s="6"/>
      <c r="C96" s="6"/>
      <c r="D96" s="6"/>
      <c r="F96" s="6"/>
      <c r="G96" s="6"/>
      <c r="H96" s="6"/>
      <c r="J96" s="6"/>
      <c r="K96" s="6"/>
      <c r="L96" s="6"/>
      <c r="N96" s="6"/>
      <c r="O96" s="6"/>
      <c r="P96" s="6"/>
      <c r="S96" s="6"/>
    </row>
    <row r="97" spans="2:19" x14ac:dyDescent="0.25">
      <c r="B97" s="6"/>
      <c r="C97" s="6"/>
      <c r="D97" s="6"/>
      <c r="F97" s="6"/>
      <c r="G97" s="6"/>
      <c r="H97" s="6"/>
      <c r="J97" s="6"/>
      <c r="K97" s="6"/>
      <c r="L97" s="6"/>
      <c r="N97" s="6"/>
      <c r="O97" s="6"/>
      <c r="P97" s="6"/>
      <c r="S97" s="6"/>
    </row>
    <row r="98" spans="2:19" x14ac:dyDescent="0.25">
      <c r="B98" s="6"/>
      <c r="C98" s="6"/>
      <c r="D98" s="6"/>
      <c r="F98" s="6"/>
      <c r="G98" s="6"/>
      <c r="H98" s="6"/>
      <c r="J98" s="6"/>
      <c r="K98" s="6"/>
      <c r="L98" s="6"/>
      <c r="N98" s="6"/>
      <c r="O98" s="6"/>
      <c r="P98" s="6"/>
      <c r="S98" s="6"/>
    </row>
    <row r="99" spans="2:19" x14ac:dyDescent="0.25">
      <c r="B99" s="6"/>
      <c r="C99" s="6"/>
      <c r="D99" s="6"/>
      <c r="F99" s="6"/>
      <c r="G99" s="6"/>
      <c r="H99" s="6"/>
      <c r="J99" s="6"/>
      <c r="K99" s="6"/>
      <c r="L99" s="6"/>
      <c r="N99" s="6"/>
      <c r="O99" s="6"/>
      <c r="P99" s="6"/>
      <c r="S99" s="6"/>
    </row>
    <row r="100" spans="2:19" x14ac:dyDescent="0.25">
      <c r="B100" s="6"/>
      <c r="C100" s="6"/>
      <c r="D100" s="6"/>
      <c r="F100" s="6"/>
      <c r="G100" s="6"/>
      <c r="H100" s="6"/>
      <c r="J100" s="6"/>
      <c r="K100" s="6"/>
      <c r="L100" s="6"/>
      <c r="N100" s="6"/>
      <c r="O100" s="6"/>
      <c r="P100" s="6"/>
      <c r="S100" s="6"/>
    </row>
    <row r="101" spans="2:19" x14ac:dyDescent="0.25">
      <c r="B101" s="6"/>
      <c r="C101" s="6"/>
      <c r="D101" s="6"/>
      <c r="F101" s="6"/>
      <c r="G101" s="6"/>
      <c r="H101" s="6"/>
      <c r="J101" s="6"/>
      <c r="K101" s="6"/>
      <c r="L101" s="6"/>
      <c r="N101" s="6"/>
      <c r="O101" s="6"/>
      <c r="P101" s="6"/>
      <c r="S101" s="6"/>
    </row>
    <row r="102" spans="2:19" x14ac:dyDescent="0.25">
      <c r="B102" s="6"/>
      <c r="C102" s="6"/>
      <c r="D102" s="6"/>
      <c r="F102" s="6"/>
      <c r="G102" s="6"/>
      <c r="H102" s="6"/>
      <c r="J102" s="6"/>
      <c r="K102" s="6"/>
      <c r="L102" s="6"/>
      <c r="N102" s="6"/>
      <c r="O102" s="6"/>
      <c r="P102" s="6"/>
      <c r="S102" s="6"/>
    </row>
    <row r="103" spans="2:19" x14ac:dyDescent="0.25">
      <c r="B103" s="6"/>
      <c r="C103" s="6"/>
      <c r="D103" s="6"/>
      <c r="F103" s="6"/>
      <c r="G103" s="6"/>
      <c r="H103" s="6"/>
      <c r="J103" s="6"/>
      <c r="K103" s="6"/>
      <c r="L103" s="6"/>
      <c r="N103" s="6"/>
      <c r="O103" s="6"/>
      <c r="P103" s="6"/>
      <c r="S103" s="6"/>
    </row>
    <row r="104" spans="2:19" x14ac:dyDescent="0.25">
      <c r="B104" s="6"/>
      <c r="C104" s="6"/>
      <c r="D104" s="6"/>
      <c r="F104" s="6"/>
      <c r="G104" s="6"/>
      <c r="H104" s="6"/>
      <c r="J104" s="6"/>
      <c r="K104" s="6"/>
      <c r="L104" s="6"/>
      <c r="N104" s="6"/>
      <c r="O104" s="6"/>
      <c r="P104" s="6"/>
      <c r="S104" s="6"/>
    </row>
    <row r="105" spans="2:19" x14ac:dyDescent="0.25">
      <c r="B105" s="6"/>
      <c r="C105" s="6"/>
      <c r="D105" s="6"/>
      <c r="F105" s="6"/>
      <c r="G105" s="6"/>
      <c r="H105" s="6"/>
      <c r="J105" s="6"/>
      <c r="K105" s="6"/>
      <c r="L105" s="6"/>
      <c r="N105" s="6"/>
      <c r="O105" s="6"/>
      <c r="P105" s="6"/>
      <c r="S105" s="6"/>
    </row>
    <row r="106" spans="2:19" x14ac:dyDescent="0.25">
      <c r="B106" s="6"/>
      <c r="C106" s="6"/>
      <c r="D106" s="6"/>
      <c r="F106" s="6"/>
      <c r="G106" s="6"/>
      <c r="H106" s="6"/>
      <c r="J106" s="6"/>
      <c r="K106" s="6"/>
      <c r="L106" s="6"/>
      <c r="N106" s="6"/>
      <c r="O106" s="6"/>
      <c r="P106" s="6"/>
      <c r="S106" s="6"/>
    </row>
    <row r="107" spans="2:19" x14ac:dyDescent="0.25">
      <c r="B107" s="6"/>
      <c r="C107" s="6"/>
      <c r="D107" s="6"/>
      <c r="F107" s="6"/>
      <c r="G107" s="6"/>
      <c r="H107" s="6"/>
      <c r="J107" s="6"/>
      <c r="K107" s="6"/>
      <c r="L107" s="6"/>
      <c r="N107" s="6"/>
      <c r="O107" s="6"/>
      <c r="P107" s="6"/>
      <c r="S107" s="6"/>
    </row>
    <row r="108" spans="2:19" x14ac:dyDescent="0.25">
      <c r="B108" s="6"/>
      <c r="C108" s="6"/>
      <c r="D108" s="6"/>
      <c r="F108" s="6"/>
      <c r="G108" s="6"/>
      <c r="H108" s="6"/>
      <c r="J108" s="6"/>
      <c r="K108" s="6"/>
      <c r="L108" s="6"/>
      <c r="N108" s="6"/>
      <c r="O108" s="6"/>
      <c r="P108" s="6"/>
      <c r="S108" s="6"/>
    </row>
    <row r="109" spans="2:19" x14ac:dyDescent="0.25">
      <c r="B109" s="6"/>
      <c r="C109" s="6"/>
      <c r="D109" s="6"/>
      <c r="F109" s="6"/>
      <c r="G109" s="6"/>
      <c r="H109" s="6"/>
      <c r="J109" s="6"/>
      <c r="K109" s="6"/>
      <c r="L109" s="6"/>
      <c r="N109" s="6"/>
      <c r="O109" s="6"/>
      <c r="P109" s="6"/>
      <c r="S109" s="6"/>
    </row>
    <row r="110" spans="2:19" x14ac:dyDescent="0.25">
      <c r="B110" s="6"/>
      <c r="C110" s="6"/>
      <c r="D110" s="6"/>
      <c r="F110" s="6"/>
      <c r="G110" s="6"/>
      <c r="H110" s="6"/>
      <c r="J110" s="6"/>
      <c r="K110" s="6"/>
      <c r="L110" s="6"/>
      <c r="N110" s="6"/>
      <c r="O110" s="6"/>
      <c r="P110" s="6"/>
      <c r="S110" s="6"/>
    </row>
  </sheetData>
  <sheetProtection selectLockedCells="1"/>
  <mergeCells count="5">
    <mergeCell ref="R4:S4"/>
    <mergeCell ref="R5:S5"/>
    <mergeCell ref="A1:D1"/>
    <mergeCell ref="A2:D2"/>
    <mergeCell ref="G2:N3"/>
  </mergeCells>
  <conditionalFormatting sqref="B7 U6:V15">
    <cfRule type="expression" dxfId="74" priority="91">
      <formula>B6="Abs"</formula>
    </cfRule>
  </conditionalFormatting>
  <conditionalFormatting sqref="B10">
    <cfRule type="expression" dxfId="73" priority="90">
      <formula>B10="Abs"</formula>
    </cfRule>
  </conditionalFormatting>
  <conditionalFormatting sqref="B13">
    <cfRule type="expression" dxfId="72" priority="89">
      <formula>B13="Abs"</formula>
    </cfRule>
  </conditionalFormatting>
  <conditionalFormatting sqref="B16">
    <cfRule type="expression" dxfId="71" priority="88">
      <formula>B16="Abs"</formula>
    </cfRule>
  </conditionalFormatting>
  <conditionalFormatting sqref="B19">
    <cfRule type="expression" dxfId="70" priority="87">
      <formula>B19="Abs"</formula>
    </cfRule>
  </conditionalFormatting>
  <conditionalFormatting sqref="B22">
    <cfRule type="expression" dxfId="69" priority="86">
      <formula>B22="Abs"</formula>
    </cfRule>
  </conditionalFormatting>
  <conditionalFormatting sqref="B25">
    <cfRule type="expression" dxfId="68" priority="85">
      <formula>B25="Abs"</formula>
    </cfRule>
  </conditionalFormatting>
  <conditionalFormatting sqref="B28">
    <cfRule type="expression" dxfId="67" priority="84">
      <formula>B28="Abs"</formula>
    </cfRule>
  </conditionalFormatting>
  <conditionalFormatting sqref="D7">
    <cfRule type="expression" dxfId="66" priority="83">
      <formula>B7="Abs"</formula>
    </cfRule>
  </conditionalFormatting>
  <conditionalFormatting sqref="D28 D25 D22 D19 D16 D13 D10">
    <cfRule type="expression" dxfId="65" priority="81">
      <formula>B10="Abs"</formula>
    </cfRule>
  </conditionalFormatting>
  <conditionalFormatting sqref="F7">
    <cfRule type="expression" dxfId="64" priority="75">
      <formula>F7="Abs"</formula>
    </cfRule>
  </conditionalFormatting>
  <conditionalFormatting sqref="F10">
    <cfRule type="expression" dxfId="63" priority="74">
      <formula>F10="Abs"</formula>
    </cfRule>
  </conditionalFormatting>
  <conditionalFormatting sqref="F13">
    <cfRule type="expression" dxfId="62" priority="73">
      <formula>F13="Abs"</formula>
    </cfRule>
  </conditionalFormatting>
  <conditionalFormatting sqref="F16">
    <cfRule type="expression" dxfId="61" priority="72">
      <formula>F16="Abs"</formula>
    </cfRule>
  </conditionalFormatting>
  <conditionalFormatting sqref="P27">
    <cfRule type="expression" dxfId="60" priority="51">
      <formula>N27="Abs"</formula>
    </cfRule>
  </conditionalFormatting>
  <conditionalFormatting sqref="H16 H13 H10 H7">
    <cfRule type="expression" dxfId="59" priority="71">
      <formula>F7="Abs"</formula>
    </cfRule>
  </conditionalFormatting>
  <conditionalFormatting sqref="J24">
    <cfRule type="expression" dxfId="58" priority="70">
      <formula>J24="Abs"</formula>
    </cfRule>
  </conditionalFormatting>
  <conditionalFormatting sqref="N28">
    <cfRule type="expression" dxfId="57" priority="66">
      <formula>N28="Abs"</formula>
    </cfRule>
  </conditionalFormatting>
  <conditionalFormatting sqref="P28">
    <cfRule type="expression" dxfId="56" priority="64">
      <formula>N28="Abs"</formula>
    </cfRule>
  </conditionalFormatting>
  <conditionalFormatting sqref="J27:J28">
    <cfRule type="expression" dxfId="55" priority="63">
      <formula>J27="Abs"</formula>
    </cfRule>
  </conditionalFormatting>
  <conditionalFormatting sqref="J25">
    <cfRule type="expression" dxfId="54" priority="62">
      <formula>J25="Abs"</formula>
    </cfRule>
  </conditionalFormatting>
  <conditionalFormatting sqref="L25 L27:L28">
    <cfRule type="expression" dxfId="53" priority="61">
      <formula>J25="Abs"</formula>
    </cfRule>
  </conditionalFormatting>
  <conditionalFormatting sqref="N24">
    <cfRule type="expression" dxfId="52" priority="60">
      <formula>N24="Abs"</formula>
    </cfRule>
  </conditionalFormatting>
  <conditionalFormatting sqref="N25">
    <cfRule type="expression" dxfId="51" priority="59">
      <formula>N25="Abs"</formula>
    </cfRule>
  </conditionalFormatting>
  <conditionalFormatting sqref="N27">
    <cfRule type="expression" dxfId="50" priority="58">
      <formula>N27="Abs"</formula>
    </cfRule>
  </conditionalFormatting>
  <conditionalFormatting sqref="L24">
    <cfRule type="expression" dxfId="49" priority="54">
      <formula>J24="Abs"</formula>
    </cfRule>
  </conditionalFormatting>
  <conditionalFormatting sqref="P24">
    <cfRule type="expression" dxfId="48" priority="53">
      <formula>N24="Abs"</formula>
    </cfRule>
  </conditionalFormatting>
  <conditionalFormatting sqref="P25">
    <cfRule type="expression" dxfId="47" priority="52">
      <formula>N25="Abs"</formula>
    </cfRule>
  </conditionalFormatting>
  <conditionalFormatting sqref="F18">
    <cfRule type="expression" dxfId="46" priority="50">
      <formula>F18="Abs"</formula>
    </cfRule>
  </conditionalFormatting>
  <conditionalFormatting sqref="H18">
    <cfRule type="expression" dxfId="45" priority="49">
      <formula>F18="Abs"</formula>
    </cfRule>
  </conditionalFormatting>
  <conditionalFormatting sqref="F19">
    <cfRule type="expression" dxfId="44" priority="48">
      <formula>F19="Abs"</formula>
    </cfRule>
  </conditionalFormatting>
  <conditionalFormatting sqref="H19">
    <cfRule type="expression" dxfId="43" priority="47">
      <formula>F19="Abs"</formula>
    </cfRule>
  </conditionalFormatting>
  <conditionalFormatting sqref="F21">
    <cfRule type="expression" dxfId="42" priority="46">
      <formula>F21="Abs"</formula>
    </cfRule>
  </conditionalFormatting>
  <conditionalFormatting sqref="H21">
    <cfRule type="expression" dxfId="41" priority="45">
      <formula>F21="Abs"</formula>
    </cfRule>
  </conditionalFormatting>
  <conditionalFormatting sqref="F22">
    <cfRule type="expression" dxfId="40" priority="44">
      <formula>F22="Abs"</formula>
    </cfRule>
  </conditionalFormatting>
  <conditionalFormatting sqref="H22">
    <cfRule type="expression" dxfId="39" priority="43">
      <formula>F22="Abs"</formula>
    </cfRule>
  </conditionalFormatting>
  <conditionalFormatting sqref="F24">
    <cfRule type="expression" dxfId="38" priority="42">
      <formula>F24="Abs"</formula>
    </cfRule>
  </conditionalFormatting>
  <conditionalFormatting sqref="H24">
    <cfRule type="expression" dxfId="37" priority="41">
      <formula>F24="Abs"</formula>
    </cfRule>
  </conditionalFormatting>
  <conditionalFormatting sqref="F25">
    <cfRule type="expression" dxfId="36" priority="40">
      <formula>F25="Abs"</formula>
    </cfRule>
  </conditionalFormatting>
  <conditionalFormatting sqref="H25">
    <cfRule type="expression" dxfId="35" priority="39">
      <formula>F25="Abs"</formula>
    </cfRule>
  </conditionalFormatting>
  <conditionalFormatting sqref="F27">
    <cfRule type="expression" dxfId="34" priority="38">
      <formula>F27="Abs"</formula>
    </cfRule>
  </conditionalFormatting>
  <conditionalFormatting sqref="H27">
    <cfRule type="expression" dxfId="33" priority="37">
      <formula>F27="Abs"</formula>
    </cfRule>
  </conditionalFormatting>
  <conditionalFormatting sqref="F28">
    <cfRule type="expression" dxfId="32" priority="36">
      <formula>F28="Abs"</formula>
    </cfRule>
  </conditionalFormatting>
  <conditionalFormatting sqref="H28">
    <cfRule type="expression" dxfId="31" priority="35">
      <formula>F28="Abs"</formula>
    </cfRule>
  </conditionalFormatting>
  <conditionalFormatting sqref="J18">
    <cfRule type="expression" dxfId="30" priority="34">
      <formula>J18="Abs"</formula>
    </cfRule>
  </conditionalFormatting>
  <conditionalFormatting sqref="L18">
    <cfRule type="expression" dxfId="29" priority="33">
      <formula>J18="Abs"</formula>
    </cfRule>
  </conditionalFormatting>
  <conditionalFormatting sqref="N22">
    <cfRule type="expression" dxfId="28" priority="32">
      <formula>N22="Abs"</formula>
    </cfRule>
  </conditionalFormatting>
  <conditionalFormatting sqref="P22">
    <cfRule type="expression" dxfId="27" priority="31">
      <formula>N22="Abs"</formula>
    </cfRule>
  </conditionalFormatting>
  <conditionalFormatting sqref="J19">
    <cfRule type="expression" dxfId="26" priority="30">
      <formula>J19="Abs"</formula>
    </cfRule>
  </conditionalFormatting>
  <conditionalFormatting sqref="L19">
    <cfRule type="expression" dxfId="25" priority="29">
      <formula>J19="Abs"</formula>
    </cfRule>
  </conditionalFormatting>
  <conditionalFormatting sqref="N18">
    <cfRule type="expression" dxfId="24" priority="28">
      <formula>N18="Abs"</formula>
    </cfRule>
  </conditionalFormatting>
  <conditionalFormatting sqref="P18">
    <cfRule type="expression" dxfId="23" priority="27">
      <formula>N18="Abs"</formula>
    </cfRule>
  </conditionalFormatting>
  <conditionalFormatting sqref="N21">
    <cfRule type="expression" dxfId="22" priority="26">
      <formula>N21="Abs"</formula>
    </cfRule>
  </conditionalFormatting>
  <conditionalFormatting sqref="P21">
    <cfRule type="expression" dxfId="21" priority="25">
      <formula>N21="Abs"</formula>
    </cfRule>
  </conditionalFormatting>
  <conditionalFormatting sqref="J21">
    <cfRule type="expression" dxfId="20" priority="24">
      <formula>J21="Abs"</formula>
    </cfRule>
  </conditionalFormatting>
  <conditionalFormatting sqref="L21">
    <cfRule type="expression" dxfId="19" priority="23">
      <formula>J21="Abs"</formula>
    </cfRule>
  </conditionalFormatting>
  <conditionalFormatting sqref="J22">
    <cfRule type="expression" dxfId="18" priority="22">
      <formula>J22="Abs"</formula>
    </cfRule>
  </conditionalFormatting>
  <conditionalFormatting sqref="L22">
    <cfRule type="expression" dxfId="17" priority="21">
      <formula>J22="Abs"</formula>
    </cfRule>
  </conditionalFormatting>
  <conditionalFormatting sqref="N19">
    <cfRule type="expression" dxfId="16" priority="20">
      <formula>N19="Abs"</formula>
    </cfRule>
  </conditionalFormatting>
  <conditionalFormatting sqref="P19">
    <cfRule type="expression" dxfId="15" priority="19">
      <formula>N19="Abs"</formula>
    </cfRule>
  </conditionalFormatting>
  <conditionalFormatting sqref="U17:V17">
    <cfRule type="expression" dxfId="14" priority="18">
      <formula>U17="Abs"</formula>
    </cfRule>
  </conditionalFormatting>
  <conditionalFormatting sqref="U20:V20">
    <cfRule type="expression" dxfId="13" priority="13">
      <formula>U20="Abs"</formula>
    </cfRule>
  </conditionalFormatting>
  <conditionalFormatting sqref="U16:V16">
    <cfRule type="expression" dxfId="12" priority="16">
      <formula>U16="Abs"</formula>
    </cfRule>
  </conditionalFormatting>
  <conditionalFormatting sqref="S18:S19 S15:S16 S12:S13 S9:S10 S6:S7">
    <cfRule type="expression" dxfId="11" priority="2">
      <formula>S6="Abs"</formula>
    </cfRule>
  </conditionalFormatting>
  <conditionalFormatting sqref="U19:V19">
    <cfRule type="expression" dxfId="10" priority="15">
      <formula>U19="Abs"</formula>
    </cfRule>
  </conditionalFormatting>
  <conditionalFormatting sqref="U18:V18">
    <cfRule type="expression" dxfId="9" priority="14">
      <formula>U18="Abs"</formula>
    </cfRule>
  </conditionalFormatting>
  <conditionalFormatting sqref="S25">
    <cfRule type="expression" dxfId="8" priority="6">
      <formula>S25="Abs"</formula>
    </cfRule>
  </conditionalFormatting>
  <conditionalFormatting sqref="U21:V21">
    <cfRule type="expression" dxfId="7" priority="12">
      <formula>U21="Abs"</formula>
    </cfRule>
  </conditionalFormatting>
  <conditionalFormatting sqref="S27">
    <cfRule type="expression" dxfId="6" priority="4">
      <formula>S27="Abs"</formula>
    </cfRule>
  </conditionalFormatting>
  <conditionalFormatting sqref="S28">
    <cfRule type="expression" dxfId="5" priority="3">
      <formula>S28="Abs"</formula>
    </cfRule>
  </conditionalFormatting>
  <conditionalFormatting sqref="S21:S22">
    <cfRule type="expression" dxfId="4" priority="7">
      <formula>S21="Abs"</formula>
    </cfRule>
  </conditionalFormatting>
  <conditionalFormatting sqref="S24">
    <cfRule type="expression" dxfId="3" priority="5">
      <formula>S24="Abs"</formula>
    </cfRule>
  </conditionalFormatting>
  <conditionalFormatting sqref="W6:W21">
    <cfRule type="expression" dxfId="2" priority="1">
      <formula>W6="Abs"</formula>
    </cfRule>
  </conditionalFormatting>
  <pageMargins left="0" right="0" top="0" bottom="0" header="0" footer="0"/>
  <pageSetup paperSize="9"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Poules de classement</vt:lpstr>
      <vt:lpstr>Tableau de la 1° à la 16° place</vt:lpstr>
      <vt:lpstr>Tableau de 17° à 36° place </vt:lpstr>
      <vt:lpstr>Poule_A</vt:lpstr>
      <vt:lpstr>Poule_B</vt:lpstr>
      <vt:lpstr>Poule_C</vt:lpstr>
      <vt:lpstr>Poule_D</vt:lpstr>
      <vt:lpstr>Poule_E</vt:lpstr>
      <vt:lpstr>Poule_F</vt:lpstr>
      <vt:lpstr>Poule_G</vt:lpstr>
      <vt:lpstr>Poule_H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Prost</dc:creator>
  <cp:lastModifiedBy>Jean-Philippe</cp:lastModifiedBy>
  <cp:lastPrinted>2016-06-01T07:00:18Z</cp:lastPrinted>
  <dcterms:created xsi:type="dcterms:W3CDTF">2016-04-26T14:23:13Z</dcterms:created>
  <dcterms:modified xsi:type="dcterms:W3CDTF">2017-06-07T08:08:19Z</dcterms:modified>
</cp:coreProperties>
</file>