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0" windowWidth="18900" windowHeight="12270" activeTab="1"/>
  </bookViews>
  <sheets>
    <sheet name="Listes" sheetId="2" r:id="rId1"/>
    <sheet name="Suivi réclamations" sheetId="1" r:id="rId2"/>
  </sheets>
  <functionGroups/>
  <calcPr calcId="125725"/>
</workbook>
</file>

<file path=xl/calcChain.xml><?xml version="1.0" encoding="utf-8"?>
<calcChain xmlns="http://schemas.openxmlformats.org/spreadsheetml/2006/main">
  <c r="C4" i="1"/>
  <c r="F3" l="1"/>
  <c r="F6"/>
  <c r="F5"/>
  <c r="F4"/>
  <c r="E2" l="1"/>
  <c r="E3"/>
  <c r="E4"/>
  <c r="E5"/>
  <c r="E6"/>
  <c r="E7"/>
  <c r="E8"/>
  <c r="E9"/>
  <c r="E10"/>
  <c r="F7"/>
  <c r="F10"/>
  <c r="F8"/>
  <c r="F2"/>
  <c r="F9"/>
  <c r="C2" l="1"/>
  <c r="C3"/>
  <c r="C5"/>
  <c r="C6"/>
  <c r="C7"/>
  <c r="C8"/>
  <c r="C9"/>
  <c r="C10"/>
  <c r="D2"/>
  <c r="D3"/>
  <c r="D4"/>
  <c r="D5"/>
  <c r="D6"/>
  <c r="D7"/>
  <c r="D8"/>
  <c r="D9"/>
  <c r="D10"/>
</calcChain>
</file>

<file path=xl/sharedStrings.xml><?xml version="1.0" encoding="utf-8"?>
<sst xmlns="http://schemas.openxmlformats.org/spreadsheetml/2006/main" count="7" uniqueCount="7">
  <si>
    <t>Date réception</t>
  </si>
  <si>
    <t>Date clôture</t>
  </si>
  <si>
    <t>Feries</t>
  </si>
  <si>
    <t>Temps jours total</t>
  </si>
  <si>
    <t>Temps heures total</t>
  </si>
  <si>
    <t>Temps jours ouvrés</t>
  </si>
  <si>
    <t>Temps heures ouvrés</t>
  </si>
</sst>
</file>

<file path=xl/styles.xml><?xml version="1.0" encoding="utf-8"?>
<styleSheet xmlns="http://schemas.openxmlformats.org/spreadsheetml/2006/main">
  <numFmts count="1">
    <numFmt numFmtId="164" formatCode="[hh]:mm"/>
  </numFmts>
  <fonts count="4">
    <font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0"/>
      <name val="Verdana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0" borderId="0" xfId="0" applyFont="1"/>
    <xf numFmtId="22" fontId="1" fillId="0" borderId="0" xfId="1" applyNumberFormat="1" applyFont="1"/>
    <xf numFmtId="14" fontId="0" fillId="0" borderId="0" xfId="0" applyNumberFormat="1"/>
    <xf numFmtId="0" fontId="0" fillId="0" borderId="0" xfId="1" applyNumberFormat="1" applyFont="1" applyFill="1"/>
    <xf numFmtId="1" fontId="1" fillId="0" borderId="0" xfId="0" applyNumberFormat="1" applyFont="1"/>
    <xf numFmtId="0" fontId="1" fillId="0" borderId="0" xfId="1" applyNumberFormat="1" applyFont="1"/>
    <xf numFmtId="0" fontId="1" fillId="0" borderId="0" xfId="0" applyNumberFormat="1" applyFont="1"/>
    <xf numFmtId="1" fontId="1" fillId="0" borderId="0" xfId="1" applyNumberFormat="1" applyFont="1"/>
    <xf numFmtId="22" fontId="2" fillId="2" borderId="0" xfId="1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2" fillId="3" borderId="0" xfId="1" applyNumberFormat="1" applyFont="1" applyFill="1" applyAlignment="1">
      <alignment horizontal="center" vertical="center" wrapText="1"/>
    </xf>
    <xf numFmtId="164" fontId="2" fillId="3" borderId="0" xfId="1" applyNumberFormat="1" applyFont="1" applyFill="1" applyAlignment="1">
      <alignment horizontal="center" vertical="center" wrapText="1"/>
    </xf>
    <xf numFmtId="164" fontId="1" fillId="0" borderId="0" xfId="1" applyNumberFormat="1" applyFont="1"/>
    <xf numFmtId="164" fontId="1" fillId="0" borderId="0" xfId="0" applyNumberFormat="1" applyFont="1"/>
    <xf numFmtId="164" fontId="0" fillId="0" borderId="0" xfId="1" applyNumberFormat="1" applyFont="1" applyFill="1"/>
    <xf numFmtId="0" fontId="2" fillId="3" borderId="0" xfId="1" applyNumberFormat="1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4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4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alignment horizontal="center" vertical="center" textRotation="0" wrapText="1" indent="0" relativeIndent="255" justifyLastLine="0" shrinkToFit="0" mergeCell="0" readingOrder="0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Jours_fériés" displayName="Jours_fériés" ref="A1:A12" totalsRowShown="0">
  <autoFilter ref="A1:A12"/>
  <tableColumns count="1">
    <tableColumn id="1" name="Feries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Suivi_réclamations" displayName="Suivi_réclamations" ref="A1:F10" totalsRowShown="0" headerRowDxfId="7" dataDxfId="6" dataCellStyle="Normal 2">
  <autoFilter ref="A1:F10">
    <filterColumn colId="2"/>
    <filterColumn colId="3"/>
    <filterColumn colId="4"/>
    <filterColumn colId="5"/>
  </autoFilter>
  <tableColumns count="6">
    <tableColumn id="3" name="Date réception" dataDxfId="5" dataCellStyle="Normal 2"/>
    <tableColumn id="9" name="Date clôture" dataDxfId="4" dataCellStyle="Normal 2"/>
    <tableColumn id="17" name="Temps jours total" dataDxfId="3" dataCellStyle="Normal 2">
      <calculatedColumnFormula>DATEDIF(Suivi_réclamations[[#This Row],[Date réception]],Suivi_réclamations[[#This Row],[Date clôture]],"d")+1</calculatedColumnFormula>
    </tableColumn>
    <tableColumn id="16" name="Temps heures total" dataDxfId="2" dataCellStyle="Normal 2">
      <calculatedColumnFormula>Suivi_réclamations[[#This Row],[Date clôture]]-Suivi_réclamations[[#This Row],[Date réception]]</calculatedColumnFormula>
    </tableColumn>
    <tableColumn id="21" name="Temps jours ouvrés" dataDxfId="1" dataCellStyle="Normal 2">
      <calculatedColumnFormula>NETWORKDAYS(Suivi_réclamations[[#This Row],[Date réception]],Suivi_réclamations[[#This Row],[Date clôture]],Jours_fériés[Feries])</calculatedColumnFormula>
    </tableColumn>
    <tableColumn id="22" name="Temps heures ouvrés" dataDxfId="0" dataCellStyle="Normal 2">
      <calculatedColumnFormula>HeuresOuvréesClient(Suivi_réclamations[[#This Row],[Date réception]],Suivi_réclamations[[#This Row],[Date clôture]],Jours_fériés[Feries])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-0.249977111117893"/>
  </sheetPr>
  <dimension ref="A1:A12"/>
  <sheetViews>
    <sheetView showGridLines="0" workbookViewId="0">
      <selection activeCell="C12" sqref="C12"/>
    </sheetView>
  </sheetViews>
  <sheetFormatPr baseColWidth="10" defaultRowHeight="10.5"/>
  <cols>
    <col min="1" max="1" width="13.85546875" bestFit="1" customWidth="1"/>
  </cols>
  <sheetData>
    <row r="1" spans="1:1">
      <c r="A1" t="s">
        <v>2</v>
      </c>
    </row>
    <row r="2" spans="1:1">
      <c r="A2" s="3">
        <v>42675</v>
      </c>
    </row>
    <row r="3" spans="1:1">
      <c r="A3" s="3">
        <v>42685</v>
      </c>
    </row>
    <row r="4" spans="1:1">
      <c r="A4" s="3">
        <v>42729</v>
      </c>
    </row>
    <row r="5" spans="1:1">
      <c r="A5" s="3">
        <v>42736</v>
      </c>
    </row>
    <row r="6" spans="1:1">
      <c r="A6" s="3">
        <v>75713</v>
      </c>
    </row>
    <row r="7" spans="1:1">
      <c r="A7" s="3">
        <v>42856</v>
      </c>
    </row>
    <row r="8" spans="1:1">
      <c r="A8" s="3">
        <v>42863</v>
      </c>
    </row>
    <row r="9" spans="1:1">
      <c r="A9" s="3">
        <v>42880</v>
      </c>
    </row>
    <row r="10" spans="1:1">
      <c r="A10" s="3">
        <v>42891</v>
      </c>
    </row>
    <row r="11" spans="1:1">
      <c r="A11" s="3">
        <v>42930</v>
      </c>
    </row>
    <row r="12" spans="1:1">
      <c r="A12" s="3">
        <v>42962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 tint="-0.249977111117893"/>
  </sheetPr>
  <dimension ref="A1:F10"/>
  <sheetViews>
    <sheetView showGridLines="0" tabSelected="1" workbookViewId="0">
      <selection activeCell="G5" sqref="G5"/>
    </sheetView>
  </sheetViews>
  <sheetFormatPr baseColWidth="10" defaultRowHeight="10.5"/>
  <cols>
    <col min="1" max="1" width="18.42578125" style="1" bestFit="1" customWidth="1"/>
    <col min="2" max="2" width="16.140625" style="1" bestFit="1" customWidth="1"/>
    <col min="3" max="3" width="16.5703125" style="5" bestFit="1" customWidth="1"/>
    <col min="4" max="4" width="16.5703125" style="14" bestFit="1" customWidth="1"/>
    <col min="5" max="5" width="16.5703125" style="7" customWidth="1"/>
    <col min="6" max="6" width="16.5703125" style="14" customWidth="1"/>
    <col min="7" max="16384" width="11.42578125" style="1"/>
  </cols>
  <sheetData>
    <row r="1" spans="1:6" s="10" customFormat="1" ht="21">
      <c r="A1" s="9" t="s">
        <v>0</v>
      </c>
      <c r="B1" s="9" t="s">
        <v>1</v>
      </c>
      <c r="C1" s="11" t="s">
        <v>3</v>
      </c>
      <c r="D1" s="12" t="s">
        <v>4</v>
      </c>
      <c r="E1" s="16" t="s">
        <v>5</v>
      </c>
      <c r="F1" s="12" t="s">
        <v>6</v>
      </c>
    </row>
    <row r="2" spans="1:6">
      <c r="A2" s="2">
        <v>42646.619444444441</v>
      </c>
      <c r="B2" s="2">
        <v>42646.668749999997</v>
      </c>
      <c r="C2" s="8">
        <f>DATEDIF(Suivi_réclamations[[#This Row],[Date réception]],Suivi_réclamations[[#This Row],[Date clôture]],"d")+1</f>
        <v>1</v>
      </c>
      <c r="D2" s="13">
        <f>Suivi_réclamations[[#This Row],[Date clôture]]-Suivi_réclamations[[#This Row],[Date réception]]</f>
        <v>4.9305555556202307E-2</v>
      </c>
      <c r="E2" s="4">
        <f>NETWORKDAYS(Suivi_réclamations[[#This Row],[Date réception]],Suivi_réclamations[[#This Row],[Date clôture]],Jours_fériés[Feries])</f>
        <v>1</v>
      </c>
      <c r="F2" s="15">
        <f>HeuresOuvréesClient(Suivi_réclamations[[#This Row],[Date réception]],Suivi_réclamations[[#This Row],[Date clôture]],Jours_fériés[Feries])</f>
        <v>4.9305555555555554E-2</v>
      </c>
    </row>
    <row r="3" spans="1:6">
      <c r="A3" s="2">
        <v>42646.628472222219</v>
      </c>
      <c r="B3" s="2">
        <v>42649.436111111114</v>
      </c>
      <c r="C3" s="8">
        <f>DATEDIF(Suivi_réclamations[[#This Row],[Date réception]],Suivi_réclamations[[#This Row],[Date clôture]],"d")+1</f>
        <v>4</v>
      </c>
      <c r="D3" s="13">
        <f>Suivi_réclamations[[#This Row],[Date clôture]]-Suivi_réclamations[[#This Row],[Date réception]]</f>
        <v>2.8076388888948713</v>
      </c>
      <c r="E3" s="6">
        <f>NETWORKDAYS(Suivi_réclamations[[#This Row],[Date réception]],Suivi_réclamations[[#This Row],[Date clôture]],Jours_fériés[Feries])</f>
        <v>4</v>
      </c>
      <c r="F3" s="13">
        <f>HeuresOuvréesClient(Suivi_réclamations[[#This Row],[Date réception]],Suivi_réclamations[[#This Row],[Date clôture]],Jours_fériés[Feries])</f>
        <v>2.8055555555555554</v>
      </c>
    </row>
    <row r="4" spans="1:6">
      <c r="A4" s="2">
        <v>42646.748611111114</v>
      </c>
      <c r="B4" s="2">
        <v>42647.486805555556</v>
      </c>
      <c r="C4" s="8">
        <f>DATEDIF(Suivi_réclamations[[#This Row],[Date réception]],Suivi_réclamations[[#This Row],[Date clôture]],"d")+1</f>
        <v>2</v>
      </c>
      <c r="D4" s="13">
        <f>Suivi_réclamations[[#This Row],[Date clôture]]-Suivi_réclamations[[#This Row],[Date réception]]</f>
        <v>0.7381944444423425</v>
      </c>
      <c r="E4" s="6">
        <f>NETWORKDAYS(Suivi_réclamations[[#This Row],[Date réception]],Suivi_réclamations[[#This Row],[Date clôture]],Jours_fériés[Feries])</f>
        <v>2</v>
      </c>
      <c r="F4" s="13">
        <f>HeuresOuvréesClient(Suivi_réclamations[[#This Row],[Date réception]],Suivi_réclamations[[#This Row],[Date clôture]],Jours_fériés[Feries])</f>
        <v>0.73750000000000004</v>
      </c>
    </row>
    <row r="5" spans="1:6">
      <c r="A5" s="2">
        <v>42647.488194444442</v>
      </c>
      <c r="B5" s="2">
        <v>42647.627083333333</v>
      </c>
      <c r="C5" s="8">
        <f>DATEDIF(Suivi_réclamations[[#This Row],[Date réception]],Suivi_réclamations[[#This Row],[Date clôture]],"d")+1</f>
        <v>1</v>
      </c>
      <c r="D5" s="13">
        <f>Suivi_réclamations[[#This Row],[Date clôture]]-Suivi_réclamations[[#This Row],[Date réception]]</f>
        <v>0.13888888889050577</v>
      </c>
      <c r="E5" s="6">
        <f>NETWORKDAYS(Suivi_réclamations[[#This Row],[Date réception]],Suivi_réclamations[[#This Row],[Date clôture]],Jours_fériés[Feries])</f>
        <v>1</v>
      </c>
      <c r="F5" s="13">
        <f>HeuresOuvréesClient(Suivi_réclamations[[#This Row],[Date réception]],Suivi_réclamations[[#This Row],[Date clôture]],Jours_fériés[Feries])</f>
        <v>0.1388888888888889</v>
      </c>
    </row>
    <row r="6" spans="1:6">
      <c r="A6" s="2">
        <v>42648.515972222223</v>
      </c>
      <c r="B6" s="2">
        <v>42648.595833333333</v>
      </c>
      <c r="C6" s="8">
        <f>DATEDIF(Suivi_réclamations[[#This Row],[Date réception]],Suivi_réclamations[[#This Row],[Date clôture]],"d")+1</f>
        <v>1</v>
      </c>
      <c r="D6" s="13">
        <f>Suivi_réclamations[[#This Row],[Date clôture]]-Suivi_réclamations[[#This Row],[Date réception]]</f>
        <v>7.9861111109494232E-2</v>
      </c>
      <c r="E6" s="6">
        <f>NETWORKDAYS(Suivi_réclamations[[#This Row],[Date réception]],Suivi_réclamations[[#This Row],[Date clôture]],Jours_fériés[Feries])</f>
        <v>1</v>
      </c>
      <c r="F6" s="13">
        <f>HeuresOuvréesClient(Suivi_réclamations[[#This Row],[Date réception]],Suivi_réclamations[[#This Row],[Date clôture]],Jours_fériés[Feries])</f>
        <v>7.9861111111111105E-2</v>
      </c>
    </row>
    <row r="7" spans="1:6">
      <c r="A7" s="2">
        <v>42648.668055555558</v>
      </c>
      <c r="B7" s="2">
        <v>42648.706250000003</v>
      </c>
      <c r="C7" s="8">
        <f>DATEDIF(Suivi_réclamations[[#This Row],[Date réception]],Suivi_réclamations[[#This Row],[Date clôture]],"d")+1</f>
        <v>1</v>
      </c>
      <c r="D7" s="13">
        <f>Suivi_réclamations[[#This Row],[Date clôture]]-Suivi_réclamations[[#This Row],[Date réception]]</f>
        <v>3.8194444445252884E-2</v>
      </c>
      <c r="E7" s="6">
        <f>NETWORKDAYS(Suivi_réclamations[[#This Row],[Date réception]],Suivi_réclamations[[#This Row],[Date clôture]],Jours_fériés[Feries])</f>
        <v>1</v>
      </c>
      <c r="F7" s="13">
        <f>HeuresOuvréesClient(Suivi_réclamations[[#This Row],[Date réception]],Suivi_réclamations[[#This Row],[Date clôture]],Jours_fériés[Feries])</f>
        <v>3.8194444444444448E-2</v>
      </c>
    </row>
    <row r="8" spans="1:6">
      <c r="A8" s="2">
        <v>42649.522222222222</v>
      </c>
      <c r="B8" s="2">
        <v>42649.554166666669</v>
      </c>
      <c r="C8" s="8">
        <f>DATEDIF(Suivi_réclamations[[#This Row],[Date réception]],Suivi_réclamations[[#This Row],[Date clôture]],"d")+1</f>
        <v>1</v>
      </c>
      <c r="D8" s="13">
        <f>Suivi_réclamations[[#This Row],[Date clôture]]-Suivi_réclamations[[#This Row],[Date réception]]</f>
        <v>3.1944444446708076E-2</v>
      </c>
      <c r="E8" s="6">
        <f>NETWORKDAYS(Suivi_réclamations[[#This Row],[Date réception]],Suivi_réclamations[[#This Row],[Date clôture]],Jours_fériés[Feries])</f>
        <v>1</v>
      </c>
      <c r="F8" s="13">
        <f>HeuresOuvréesClient(Suivi_réclamations[[#This Row],[Date réception]],Suivi_réclamations[[#This Row],[Date clôture]],Jours_fériés[Feries])</f>
        <v>3.1944444444444442E-2</v>
      </c>
    </row>
    <row r="9" spans="1:6">
      <c r="A9" s="2">
        <v>42649.390972222223</v>
      </c>
      <c r="B9" s="2">
        <v>42649.676388888889</v>
      </c>
      <c r="C9" s="8">
        <f>DATEDIF(Suivi_réclamations[[#This Row],[Date réception]],Suivi_réclamations[[#This Row],[Date clôture]],"d")+1</f>
        <v>1</v>
      </c>
      <c r="D9" s="13">
        <f>Suivi_réclamations[[#This Row],[Date clôture]]-Suivi_réclamations[[#This Row],[Date réception]]</f>
        <v>0.28541666666569654</v>
      </c>
      <c r="E9" s="6">
        <f>NETWORKDAYS(Suivi_réclamations[[#This Row],[Date réception]],Suivi_réclamations[[#This Row],[Date clôture]],Jours_fériés[Feries])</f>
        <v>1</v>
      </c>
      <c r="F9" s="13">
        <f>HeuresOuvréesClient(Suivi_réclamations[[#This Row],[Date réception]],Suivi_réclamations[[#This Row],[Date clôture]],Jours_fériés[Feries])</f>
        <v>0.28541666666666665</v>
      </c>
    </row>
    <row r="10" spans="1:6">
      <c r="A10" s="2">
        <v>42651.717361111114</v>
      </c>
      <c r="B10" s="2">
        <v>42653.486805555556</v>
      </c>
      <c r="C10" s="8">
        <f>DATEDIF(Suivi_réclamations[[#This Row],[Date réception]],Suivi_réclamations[[#This Row],[Date clôture]],"d")+1</f>
        <v>3</v>
      </c>
      <c r="D10" s="13">
        <f>Suivi_réclamations[[#This Row],[Date clôture]]-Suivi_réclamations[[#This Row],[Date réception]]</f>
        <v>1.7694444444423425</v>
      </c>
      <c r="E10" s="6">
        <f>NETWORKDAYS(Suivi_réclamations[[#This Row],[Date réception]],Suivi_réclamations[[#This Row],[Date clôture]],Jours_fériés[Feries])</f>
        <v>1</v>
      </c>
      <c r="F10" s="13">
        <f>HeuresOuvréesClient(Suivi_réclamations[[#This Row],[Date réception]],Suivi_réclamations[[#This Row],[Date clôture]],Jours_fériés[Feries])</f>
        <v>0.48680555555555555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Suivi réclamations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Emeric</dc:creator>
  <cp:lastModifiedBy>DUBOIS Emeric</cp:lastModifiedBy>
  <dcterms:created xsi:type="dcterms:W3CDTF">2016-10-12T09:48:18Z</dcterms:created>
  <dcterms:modified xsi:type="dcterms:W3CDTF">2016-10-13T10:00:54Z</dcterms:modified>
</cp:coreProperties>
</file>