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15" windowWidth="28515" windowHeight="12660"/>
  </bookViews>
  <sheets>
    <sheet name="Planning" sheetId="1" r:id="rId1"/>
    <sheet name="Disponibilités" sheetId="8" r:id="rId2"/>
    <sheet name="Paramètres" sheetId="9" r:id="rId3"/>
  </sheets>
  <functionGroups builtInGroupCount="17"/>
  <definedNames>
    <definedName name="Annee">Disponibilités!$AJ$2</definedName>
    <definedName name="Année">Disponibilités!$AJ$2</definedName>
    <definedName name="Calendrier">#REF!</definedName>
    <definedName name="Chef_Agres">Planning!$E$9:$E$70</definedName>
    <definedName name="Chef_Equipe">Planning!$G$9:$G$70</definedName>
    <definedName name="Conducteur_PL">Planning!$F$9:$F$70</definedName>
    <definedName name="Deb_Periode">Disponibilités!$A$2</definedName>
    <definedName name="DebCycle">Planning!$E$3</definedName>
    <definedName name="Debu_Periode">Disponibilités!$A$2</definedName>
    <definedName name="EndCycle">Planning!$H$3</definedName>
    <definedName name="Equipier">Planning!$H$9:$J$70</definedName>
    <definedName name="Paque">Disponibilités!$CK$17</definedName>
    <definedName name="Paques">#REF!</definedName>
    <definedName name="Pâques">Disponibilités!$CK$17</definedName>
    <definedName name="PlageH">#REF!,#REF!,#REF!,#REF!</definedName>
    <definedName name="PlageX">Disponibilités!$D$12:$BM$47</definedName>
    <definedName name="Saisir_Annee">Disponibilités!$CK$15</definedName>
    <definedName name="Saisir_Année">#REF!</definedName>
    <definedName name="Saisir_Annèe">Disponibilités!$CK$15</definedName>
    <definedName name="_xlnm.Print_Area" localSheetId="1">Disponibilités!$A$2:$BM$47</definedName>
    <definedName name="_xlnm.Print_Area" localSheetId="0">Planning!$C$6:$J$70</definedName>
  </definedNames>
  <calcPr calcId="145621"/>
</workbook>
</file>

<file path=xl/calcChain.xml><?xml version="1.0" encoding="utf-8"?>
<calcChain xmlns="http://schemas.openxmlformats.org/spreadsheetml/2006/main">
  <c r="CH14" i="8" l="1"/>
  <c r="CH13" i="8" s="1"/>
  <c r="CH12" i="8"/>
  <c r="D4" i="8"/>
  <c r="F4" i="8" s="1"/>
  <c r="H4" i="8" s="1"/>
  <c r="J4" i="8" s="1"/>
  <c r="L4" i="8" s="1"/>
  <c r="N4" i="8" s="1"/>
  <c r="P4" i="8" s="1"/>
  <c r="R4" i="8" s="1"/>
  <c r="T4" i="8" s="1"/>
  <c r="V4" i="8" s="1"/>
  <c r="X4" i="8" s="1"/>
  <c r="Z4" i="8" s="1"/>
  <c r="AB4" i="8" s="1"/>
  <c r="AD4" i="8" s="1"/>
  <c r="AF4" i="8" s="1"/>
  <c r="AH4" i="8" s="1"/>
  <c r="AJ4" i="8" s="1"/>
  <c r="AL4" i="8" s="1"/>
  <c r="AN4" i="8" s="1"/>
  <c r="AP4" i="8" s="1"/>
  <c r="AR4" i="8" s="1"/>
  <c r="AT4" i="8" s="1"/>
  <c r="AV4" i="8" s="1"/>
  <c r="AX4" i="8" s="1"/>
  <c r="AZ4" i="8" s="1"/>
  <c r="BB4" i="8" s="1"/>
  <c r="BD4" i="8" s="1"/>
  <c r="BF4" i="8" s="1"/>
  <c r="AJ2" i="8"/>
  <c r="CK15" i="8" s="1"/>
  <c r="W2" i="8"/>
  <c r="CK27" i="8" l="1"/>
  <c r="CK25" i="8"/>
  <c r="CK23" i="8"/>
  <c r="CK16" i="8"/>
  <c r="CK26" i="8"/>
  <c r="CK24" i="8"/>
  <c r="CK19" i="8"/>
  <c r="CK17" i="8"/>
  <c r="BM4" i="8"/>
  <c r="BH4" i="8"/>
  <c r="BJ4" i="8" s="1"/>
  <c r="E4" i="8"/>
  <c r="G4" i="8" s="1"/>
  <c r="I4" i="8" s="1"/>
  <c r="K4" i="8" s="1"/>
  <c r="M4" i="8" s="1"/>
  <c r="O4" i="8" s="1"/>
  <c r="Q4" i="8" s="1"/>
  <c r="S4" i="8" s="1"/>
  <c r="U4" i="8" s="1"/>
  <c r="W4" i="8" s="1"/>
  <c r="Y4" i="8" s="1"/>
  <c r="AA4" i="8" s="1"/>
  <c r="AC4" i="8" s="1"/>
  <c r="AE4" i="8" s="1"/>
  <c r="AG4" i="8" s="1"/>
  <c r="AI4" i="8" s="1"/>
  <c r="AK4" i="8" s="1"/>
  <c r="AM4" i="8" s="1"/>
  <c r="AO4" i="8" s="1"/>
  <c r="AQ4" i="8" s="1"/>
  <c r="AS4" i="8" s="1"/>
  <c r="AU4" i="8" s="1"/>
  <c r="AW4" i="8" s="1"/>
  <c r="AY4" i="8" s="1"/>
  <c r="BA4" i="8" s="1"/>
  <c r="BC4" i="8" s="1"/>
  <c r="BE4" i="8" s="1"/>
  <c r="BG4" i="8" s="1"/>
  <c r="BI4" i="8" s="1"/>
  <c r="BI5" i="8" l="1"/>
  <c r="BH5" i="8"/>
  <c r="BK4" i="8"/>
  <c r="BJ5" i="8" s="1"/>
  <c r="BK5" i="8" s="1"/>
  <c r="BM5" i="8"/>
  <c r="BL5" i="8"/>
  <c r="BL4" i="8"/>
  <c r="CK21" i="8"/>
  <c r="CK18" i="8"/>
  <c r="CK22" i="8"/>
  <c r="CK20" i="8"/>
  <c r="A4" i="1" l="1"/>
  <c r="A5" i="1"/>
  <c r="A9" i="1" l="1"/>
  <c r="A11" i="1" l="1"/>
  <c r="A10" i="1"/>
  <c r="A13" i="1" l="1"/>
  <c r="A12" i="1"/>
  <c r="A15" i="1" l="1"/>
  <c r="A14" i="1"/>
  <c r="A17" i="1" l="1"/>
  <c r="A16" i="1"/>
  <c r="A19" i="1" l="1"/>
  <c r="A18" i="1"/>
  <c r="C6" i="1"/>
  <c r="C9" i="1"/>
  <c r="C11" i="1" s="1"/>
  <c r="C13" i="1" s="1"/>
  <c r="C15" i="1" s="1"/>
  <c r="C17" i="1" s="1"/>
  <c r="C19" i="1" s="1"/>
  <c r="C21" i="1" s="1"/>
  <c r="C23" i="1" s="1"/>
  <c r="C25" i="1" s="1"/>
  <c r="C27" i="1" s="1"/>
  <c r="C29" i="1" s="1"/>
  <c r="C31" i="1" s="1"/>
  <c r="C33" i="1" s="1"/>
  <c r="C35" i="1" s="1"/>
  <c r="C37" i="1" s="1"/>
  <c r="C39" i="1" s="1"/>
  <c r="C41" i="1" s="1"/>
  <c r="C43" i="1" s="1"/>
  <c r="C45" i="1" s="1"/>
  <c r="C47" i="1" s="1"/>
  <c r="C49" i="1" s="1"/>
  <c r="C51" i="1" s="1"/>
  <c r="C53" i="1" s="1"/>
  <c r="C55" i="1" s="1"/>
  <c r="C57" i="1" s="1"/>
  <c r="C59" i="1" s="1"/>
  <c r="C61" i="1" s="1"/>
  <c r="C63" i="1" s="1"/>
  <c r="C65" i="1" s="1"/>
  <c r="C67" i="1" s="1"/>
  <c r="H3" i="1"/>
  <c r="A21" i="1" l="1"/>
  <c r="A20" i="1"/>
  <c r="A7" i="1"/>
  <c r="D70" i="1" l="1"/>
  <c r="D69" i="1"/>
  <c r="A23" i="1"/>
  <c r="A22" i="1"/>
  <c r="C69" i="1"/>
  <c r="A25" i="1" l="1"/>
  <c r="A24" i="1"/>
  <c r="A27" i="1" l="1"/>
  <c r="A26" i="1"/>
  <c r="A29" i="1" l="1"/>
  <c r="A28" i="1"/>
  <c r="A31" i="1" l="1"/>
  <c r="A30" i="1"/>
  <c r="A33" i="1" l="1"/>
  <c r="A32" i="1"/>
  <c r="A35" i="1" l="1"/>
  <c r="A34" i="1"/>
  <c r="A37" i="1" l="1"/>
  <c r="A36" i="1"/>
  <c r="A39" i="1" l="1"/>
  <c r="A38" i="1"/>
  <c r="A41" i="1" l="1"/>
  <c r="A40" i="1"/>
  <c r="A43" i="1" l="1"/>
  <c r="A42" i="1"/>
  <c r="A45" i="1" l="1"/>
  <c r="A44" i="1"/>
  <c r="A47" i="1" l="1"/>
  <c r="A46" i="1"/>
  <c r="A49" i="1" l="1"/>
  <c r="A48" i="1"/>
  <c r="A51" i="1" l="1"/>
  <c r="A50" i="1"/>
  <c r="A53" i="1" l="1"/>
  <c r="A52" i="1"/>
  <c r="A55" i="1" l="1"/>
  <c r="A54" i="1"/>
  <c r="A57" i="1" l="1"/>
  <c r="A56" i="1"/>
  <c r="A59" i="1" l="1"/>
  <c r="A58" i="1"/>
  <c r="A61" i="1" l="1"/>
  <c r="A60" i="1"/>
  <c r="A63" i="1" l="1"/>
  <c r="A62" i="1"/>
  <c r="A65" i="1" l="1"/>
  <c r="A64" i="1"/>
  <c r="A67" i="1" l="1"/>
  <c r="A66" i="1"/>
  <c r="A68" i="1" l="1"/>
  <c r="A69" i="1"/>
  <c r="A70" i="1" s="1"/>
</calcChain>
</file>

<file path=xl/sharedStrings.xml><?xml version="1.0" encoding="utf-8"?>
<sst xmlns="http://schemas.openxmlformats.org/spreadsheetml/2006/main" count="552" uniqueCount="77">
  <si>
    <t>Chef d'Agrés</t>
  </si>
  <si>
    <t>Conducteur PL</t>
  </si>
  <si>
    <t>Chef d'équipe</t>
  </si>
  <si>
    <t>Chef d'équipe / Equipier</t>
  </si>
  <si>
    <t>Equipier</t>
  </si>
  <si>
    <t>Sap Vignot</t>
  </si>
  <si>
    <t>E</t>
  </si>
  <si>
    <t>CA</t>
  </si>
  <si>
    <t>Sap Bauwens</t>
  </si>
  <si>
    <t>Sap Fardel</t>
  </si>
  <si>
    <t>Cap Ferrest</t>
  </si>
  <si>
    <t>Sgt François</t>
  </si>
  <si>
    <t>Ltn Gadeyne</t>
  </si>
  <si>
    <t>Sap Gagne</t>
  </si>
  <si>
    <t>Sap Hullaert</t>
  </si>
  <si>
    <t>Cap Joly</t>
  </si>
  <si>
    <t>Cap Lahousse</t>
  </si>
  <si>
    <t>Sap Lemanski</t>
  </si>
  <si>
    <t>Cap Lesoin</t>
  </si>
  <si>
    <t>Cch Leveugle</t>
  </si>
  <si>
    <t>Sap Moneuse</t>
  </si>
  <si>
    <t>Sap Mortier</t>
  </si>
  <si>
    <t>Sap Nottebaert</t>
  </si>
  <si>
    <t>Sap Ottenheim</t>
  </si>
  <si>
    <t>Sap Page</t>
  </si>
  <si>
    <t>Sap Sanapo</t>
  </si>
  <si>
    <t>Sap Seveno</t>
  </si>
  <si>
    <t>Cch Shettle</t>
  </si>
  <si>
    <t>Sap Suel</t>
  </si>
  <si>
    <t>Sap Tebib</t>
  </si>
  <si>
    <t>Cap Vansteelandt</t>
  </si>
  <si>
    <t>Sgt Wagon</t>
  </si>
  <si>
    <t>CE</t>
  </si>
  <si>
    <t>Pâques</t>
  </si>
  <si>
    <t>Ascension</t>
  </si>
  <si>
    <t>Premier de l'an</t>
  </si>
  <si>
    <t>Lundi de Pâques</t>
  </si>
  <si>
    <t>Fête du Travail</t>
  </si>
  <si>
    <t>Pentecôte</t>
  </si>
  <si>
    <t>Lundi de Pantecôte</t>
  </si>
  <si>
    <t>Fête Nationale</t>
  </si>
  <si>
    <t>Assomption</t>
  </si>
  <si>
    <t>Toussaint</t>
  </si>
  <si>
    <t>Armistice</t>
  </si>
  <si>
    <t>Noël</t>
  </si>
  <si>
    <t>Jours Fériés</t>
  </si>
  <si>
    <t>Dispo.</t>
  </si>
  <si>
    <t>J</t>
  </si>
  <si>
    <t>N</t>
  </si>
  <si>
    <t>Sap Clement</t>
  </si>
  <si>
    <t>Besoin</t>
  </si>
  <si>
    <t>CA1</t>
  </si>
  <si>
    <t>PL</t>
  </si>
  <si>
    <t>E1</t>
  </si>
  <si>
    <t>Code groupe</t>
  </si>
  <si>
    <t>Codes spécialités</t>
  </si>
  <si>
    <t>CA PL</t>
  </si>
  <si>
    <t>PL CE E</t>
  </si>
  <si>
    <t>CE E</t>
  </si>
  <si>
    <t>Planning 1</t>
  </si>
  <si>
    <t>planning GJGN 1</t>
  </si>
  <si>
    <t>Planning 2</t>
  </si>
  <si>
    <t>E E1</t>
  </si>
  <si>
    <t>Max Préstations</t>
  </si>
  <si>
    <t>Max Préstations (défaut)</t>
  </si>
  <si>
    <t>Cap Dejonghe</t>
  </si>
  <si>
    <t>Cap Vreck</t>
  </si>
  <si>
    <t>Cap Hoste</t>
  </si>
  <si>
    <t>Cche Antonioou</t>
  </si>
  <si>
    <t>Sap Brunneel</t>
  </si>
  <si>
    <t>Sap Vanbranteghem</t>
  </si>
  <si>
    <t>x</t>
  </si>
  <si>
    <t>Planning</t>
  </si>
  <si>
    <t>Paramètres</t>
  </si>
  <si>
    <t>Disponibilités</t>
  </si>
  <si>
    <t>Jour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</si>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</sst>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m\-yy;@"/>
    <numFmt numFmtId="165" formatCode="[$-F800]dddd\,\ mmmm\ dd\,\ yyyy"/>
    <numFmt numFmtId="166" formatCode="[$-40C]mmmmm;@"/>
    <numFmt numFmtId="167" formatCode="d"/>
    <numFmt numFmtId="168" formatCode="mmmm"/>
    <numFmt numFmtId="169" formatCode="ddd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Arial"/>
      <family val="2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name val="Arial"/>
      <family val="2"/>
    </font>
    <font>
      <b/>
      <sz val="18"/>
      <name val="Arial"/>
      <family val="2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24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medium">
        <color theme="0"/>
      </right>
      <top/>
      <bottom/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/>
      <bottom/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5" fillId="0" borderId="0"/>
    <xf numFmtId="0" fontId="7" fillId="0" borderId="0"/>
    <xf numFmtId="0" fontId="19" fillId="0" borderId="0"/>
    <xf numFmtId="0" fontId="19" fillId="0" borderId="0"/>
    <xf numFmtId="0" fontId="19" fillId="0" borderId="0"/>
    <xf numFmtId="0" fontId="5" fillId="0" borderId="0"/>
    <xf numFmtId="0" fontId="19" fillId="0" borderId="0"/>
    <xf numFmtId="0" fontId="19" fillId="0" borderId="0"/>
    <xf numFmtId="0" fontId="5" fillId="0" borderId="0"/>
    <xf numFmtId="0" fontId="19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9" fontId="10" fillId="6" borderId="15" xfId="0" applyNumberFormat="1" applyFont="1" applyFill="1" applyBorder="1" applyAlignment="1">
      <alignment horizontal="center" vertical="center"/>
    </xf>
    <xf numFmtId="167" fontId="10" fillId="6" borderId="16" xfId="0" applyNumberFormat="1" applyFont="1" applyFill="1" applyBorder="1" applyAlignment="1">
      <alignment horizontal="center" vertical="center"/>
    </xf>
    <xf numFmtId="169" fontId="10" fillId="6" borderId="17" xfId="0" applyNumberFormat="1" applyFont="1" applyFill="1" applyBorder="1" applyAlignment="1">
      <alignment horizontal="center" vertical="center"/>
    </xf>
    <xf numFmtId="167" fontId="11" fillId="6" borderId="16" xfId="0" applyNumberFormat="1" applyFont="1" applyFill="1" applyBorder="1" applyAlignment="1">
      <alignment horizontal="center" vertical="center"/>
    </xf>
    <xf numFmtId="0" fontId="11" fillId="6" borderId="18" xfId="0" applyNumberFormat="1" applyFont="1" applyFill="1" applyBorder="1" applyAlignment="1">
      <alignment horizontal="center" vertical="center"/>
    </xf>
    <xf numFmtId="0" fontId="12" fillId="6" borderId="19" xfId="0" applyFont="1" applyFill="1" applyBorder="1" applyAlignment="1">
      <alignment horizontal="center" vertical="center"/>
    </xf>
    <xf numFmtId="0" fontId="13" fillId="7" borderId="20" xfId="0" applyFont="1" applyFill="1" applyBorder="1" applyAlignment="1">
      <alignment horizontal="center" vertical="center"/>
    </xf>
    <xf numFmtId="0" fontId="12" fillId="6" borderId="20" xfId="0" applyFont="1" applyFill="1" applyBorder="1" applyAlignment="1">
      <alignment horizontal="center" vertical="center"/>
    </xf>
    <xf numFmtId="0" fontId="12" fillId="7" borderId="20" xfId="0" applyFont="1" applyFill="1" applyBorder="1" applyAlignment="1">
      <alignment horizontal="center" vertical="center"/>
    </xf>
    <xf numFmtId="0" fontId="12" fillId="8" borderId="20" xfId="0" applyFont="1" applyFill="1" applyBorder="1" applyAlignment="1">
      <alignment horizontal="center" vertical="center"/>
    </xf>
    <xf numFmtId="0" fontId="12" fillId="6" borderId="21" xfId="0" applyFont="1" applyFill="1" applyBorder="1" applyAlignment="1">
      <alignment horizontal="center" vertical="center"/>
    </xf>
    <xf numFmtId="167" fontId="10" fillId="0" borderId="0" xfId="0" applyNumberFormat="1" applyFont="1"/>
    <xf numFmtId="166" fontId="14" fillId="0" borderId="0" xfId="0" applyNumberFormat="1" applyFont="1"/>
    <xf numFmtId="0" fontId="16" fillId="0" borderId="0" xfId="0" applyNumberFormat="1" applyFont="1"/>
    <xf numFmtId="0" fontId="0" fillId="0" borderId="0" xfId="0" applyFont="1"/>
    <xf numFmtId="167" fontId="0" fillId="0" borderId="0" xfId="0" applyNumberFormat="1"/>
    <xf numFmtId="167" fontId="16" fillId="0" borderId="0" xfId="0" applyNumberFormat="1" applyFont="1"/>
    <xf numFmtId="14" fontId="16" fillId="0" borderId="0" xfId="0" applyNumberFormat="1" applyFont="1"/>
    <xf numFmtId="0" fontId="0" fillId="0" borderId="0" xfId="0" applyFont="1" applyFill="1"/>
    <xf numFmtId="0" fontId="0" fillId="0" borderId="0" xfId="0" applyBorder="1"/>
    <xf numFmtId="0" fontId="15" fillId="0" borderId="35" xfId="0" applyFont="1" applyFill="1" applyBorder="1" applyAlignment="1">
      <alignment horizontal="center" vertical="center"/>
    </xf>
    <xf numFmtId="0" fontId="15" fillId="0" borderId="36" xfId="0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horizontal="center" vertical="center"/>
    </xf>
    <xf numFmtId="0" fontId="15" fillId="9" borderId="36" xfId="0" applyFont="1" applyFill="1" applyBorder="1" applyAlignment="1">
      <alignment horizontal="center" vertical="center"/>
    </xf>
    <xf numFmtId="0" fontId="15" fillId="9" borderId="36" xfId="0" applyFont="1" applyFill="1" applyBorder="1" applyAlignment="1">
      <alignment horizontal="center"/>
    </xf>
    <xf numFmtId="0" fontId="15" fillId="0" borderId="36" xfId="0" applyFont="1" applyFill="1" applyBorder="1" applyAlignment="1">
      <alignment horizontal="center"/>
    </xf>
    <xf numFmtId="0" fontId="12" fillId="6" borderId="14" xfId="0" applyFont="1" applyFill="1" applyBorder="1" applyAlignment="1">
      <alignment horizontal="center" vertical="center"/>
    </xf>
    <xf numFmtId="0" fontId="13" fillId="7" borderId="37" xfId="0" applyFont="1" applyFill="1" applyBorder="1" applyAlignment="1">
      <alignment horizontal="center" vertical="center"/>
    </xf>
    <xf numFmtId="0" fontId="12" fillId="6" borderId="37" xfId="0" applyFont="1" applyFill="1" applyBorder="1" applyAlignment="1">
      <alignment horizontal="center" vertical="center"/>
    </xf>
    <xf numFmtId="0" fontId="12" fillId="7" borderId="37" xfId="0" applyFont="1" applyFill="1" applyBorder="1" applyAlignment="1">
      <alignment horizontal="center" vertical="center"/>
    </xf>
    <xf numFmtId="0" fontId="12" fillId="8" borderId="37" xfId="0" applyFont="1" applyFill="1" applyBorder="1" applyAlignment="1">
      <alignment horizontal="center" vertical="center"/>
    </xf>
    <xf numFmtId="0" fontId="12" fillId="6" borderId="38" xfId="0" applyFont="1" applyFill="1" applyBorder="1" applyAlignment="1">
      <alignment horizontal="center" vertical="center"/>
    </xf>
    <xf numFmtId="0" fontId="0" fillId="2" borderId="40" xfId="0" applyFont="1" applyFill="1" applyBorder="1" applyAlignment="1">
      <alignment horizontal="center"/>
    </xf>
    <xf numFmtId="0" fontId="0" fillId="2" borderId="41" xfId="0" applyFont="1" applyFill="1" applyBorder="1" applyAlignment="1">
      <alignment horizontal="center"/>
    </xf>
    <xf numFmtId="0" fontId="0" fillId="2" borderId="42" xfId="0" applyFont="1" applyFill="1" applyBorder="1" applyAlignment="1">
      <alignment horizontal="center"/>
    </xf>
    <xf numFmtId="0" fontId="15" fillId="0" borderId="39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15" fillId="0" borderId="43" xfId="0" applyFont="1" applyFill="1" applyBorder="1" applyAlignment="1">
      <alignment horizontal="center" vertical="center"/>
    </xf>
    <xf numFmtId="0" fontId="15" fillId="0" borderId="22" xfId="0" applyFont="1" applyFill="1" applyBorder="1" applyAlignment="1">
      <alignment horizontal="center" vertical="center"/>
    </xf>
    <xf numFmtId="0" fontId="15" fillId="0" borderId="44" xfId="0" applyFont="1" applyFill="1" applyBorder="1" applyAlignment="1">
      <alignment horizontal="center" vertical="center"/>
    </xf>
    <xf numFmtId="0" fontId="15" fillId="0" borderId="25" xfId="0" applyFont="1" applyFill="1" applyBorder="1" applyAlignment="1">
      <alignment horizontal="center"/>
    </xf>
    <xf numFmtId="0" fontId="20" fillId="0" borderId="22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/>
    </xf>
    <xf numFmtId="0" fontId="20" fillId="0" borderId="20" xfId="0" applyFont="1" applyFill="1" applyBorder="1" applyAlignment="1">
      <alignment horizontal="center"/>
    </xf>
    <xf numFmtId="14" fontId="0" fillId="2" borderId="35" xfId="0" applyNumberFormat="1" applyFill="1" applyBorder="1"/>
    <xf numFmtId="165" fontId="0" fillId="0" borderId="41" xfId="0" applyNumberFormat="1" applyFont="1" applyBorder="1" applyProtection="1">
      <protection locked="0" hidden="1"/>
    </xf>
    <xf numFmtId="165" fontId="0" fillId="0" borderId="42" xfId="0" applyNumberFormat="1" applyFont="1" applyBorder="1" applyProtection="1">
      <protection locked="0" hidden="1"/>
    </xf>
    <xf numFmtId="14" fontId="16" fillId="2" borderId="39" xfId="0" applyNumberFormat="1" applyFont="1" applyFill="1" applyBorder="1"/>
    <xf numFmtId="0" fontId="5" fillId="0" borderId="0" xfId="1"/>
    <xf numFmtId="0" fontId="5" fillId="0" borderId="0" xfId="1" applyFont="1"/>
    <xf numFmtId="0" fontId="5" fillId="0" borderId="0" xfId="1" applyFont="1"/>
    <xf numFmtId="0" fontId="21" fillId="0" borderId="0" xfId="1" applyFont="1"/>
    <xf numFmtId="0" fontId="5" fillId="0" borderId="0" xfId="1" applyFont="1" applyFill="1"/>
    <xf numFmtId="14" fontId="16" fillId="2" borderId="45" xfId="0" applyNumberFormat="1" applyFont="1" applyFill="1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15" fillId="0" borderId="49" xfId="0" applyFont="1" applyFill="1" applyBorder="1" applyAlignment="1">
      <alignment horizontal="center" vertical="center"/>
    </xf>
    <xf numFmtId="0" fontId="15" fillId="0" borderId="30" xfId="0" applyFont="1" applyFill="1" applyBorder="1" applyAlignment="1">
      <alignment horizontal="center" vertical="center"/>
    </xf>
    <xf numFmtId="0" fontId="15" fillId="0" borderId="50" xfId="0" applyFont="1" applyFill="1" applyBorder="1" applyAlignment="1">
      <alignment horizontal="center" vertical="center"/>
    </xf>
    <xf numFmtId="0" fontId="15" fillId="0" borderId="37" xfId="0" applyFont="1" applyFill="1" applyBorder="1" applyAlignment="1">
      <alignment horizontal="center" vertical="center"/>
    </xf>
    <xf numFmtId="0" fontId="15" fillId="0" borderId="51" xfId="0" applyFont="1" applyFill="1" applyBorder="1" applyAlignment="1">
      <alignment horizontal="center" vertical="center"/>
    </xf>
    <xf numFmtId="0" fontId="15" fillId="0" borderId="13" xfId="0" applyFont="1" applyFill="1" applyBorder="1" applyAlignment="1">
      <alignment horizontal="center" vertical="center"/>
    </xf>
    <xf numFmtId="0" fontId="22" fillId="6" borderId="15" xfId="0" applyFont="1" applyFill="1" applyBorder="1" applyAlignment="1">
      <alignment horizontal="center" vertical="center"/>
    </xf>
    <xf numFmtId="0" fontId="23" fillId="7" borderId="22" xfId="0" applyFont="1" applyFill="1" applyBorder="1" applyAlignment="1">
      <alignment horizontal="center" vertical="center"/>
    </xf>
    <xf numFmtId="0" fontId="22" fillId="6" borderId="22" xfId="0" applyFont="1" applyFill="1" applyBorder="1" applyAlignment="1">
      <alignment horizontal="center" vertical="center"/>
    </xf>
    <xf numFmtId="0" fontId="22" fillId="7" borderId="22" xfId="0" applyFont="1" applyFill="1" applyBorder="1" applyAlignment="1">
      <alignment horizontal="center" vertical="center"/>
    </xf>
    <xf numFmtId="0" fontId="22" fillId="7" borderId="23" xfId="0" applyFont="1" applyFill="1" applyBorder="1" applyAlignment="1">
      <alignment horizontal="center" vertical="center"/>
    </xf>
    <xf numFmtId="0" fontId="22" fillId="6" borderId="24" xfId="0" applyFont="1" applyFill="1" applyBorder="1" applyAlignment="1">
      <alignment horizontal="center" vertical="center"/>
    </xf>
    <xf numFmtId="0" fontId="23" fillId="7" borderId="13" xfId="0" applyFont="1" applyFill="1" applyBorder="1" applyAlignment="1">
      <alignment horizontal="center" vertical="center"/>
    </xf>
    <xf numFmtId="0" fontId="22" fillId="6" borderId="13" xfId="0" applyFont="1" applyFill="1" applyBorder="1" applyAlignment="1">
      <alignment horizontal="center" vertical="center"/>
    </xf>
    <xf numFmtId="0" fontId="22" fillId="7" borderId="13" xfId="0" applyFont="1" applyFill="1" applyBorder="1" applyAlignment="1">
      <alignment horizontal="center" vertical="center"/>
    </xf>
    <xf numFmtId="0" fontId="22" fillId="7" borderId="25" xfId="0" applyFont="1" applyFill="1" applyBorder="1" applyAlignment="1">
      <alignment horizontal="center" vertical="center"/>
    </xf>
    <xf numFmtId="0" fontId="22" fillId="6" borderId="26" xfId="0" applyFont="1" applyFill="1" applyBorder="1" applyAlignment="1">
      <alignment horizontal="center" vertical="center"/>
    </xf>
    <xf numFmtId="0" fontId="23" fillId="7" borderId="27" xfId="0" applyFont="1" applyFill="1" applyBorder="1" applyAlignment="1">
      <alignment horizontal="center" vertical="center"/>
    </xf>
    <xf numFmtId="0" fontId="22" fillId="6" borderId="27" xfId="0" applyFont="1" applyFill="1" applyBorder="1" applyAlignment="1">
      <alignment horizontal="center" vertical="center"/>
    </xf>
    <xf numFmtId="0" fontId="22" fillId="7" borderId="27" xfId="0" applyFont="1" applyFill="1" applyBorder="1" applyAlignment="1">
      <alignment horizontal="center" vertical="center"/>
    </xf>
    <xf numFmtId="0" fontId="22" fillId="7" borderId="28" xfId="0" applyFont="1" applyFill="1" applyBorder="1" applyAlignment="1">
      <alignment horizontal="center" vertical="center"/>
    </xf>
    <xf numFmtId="0" fontId="22" fillId="6" borderId="29" xfId="0" applyFont="1" applyFill="1" applyBorder="1" applyAlignment="1">
      <alignment horizontal="center" vertical="center"/>
    </xf>
    <xf numFmtId="0" fontId="23" fillId="7" borderId="30" xfId="0" applyFont="1" applyFill="1" applyBorder="1" applyAlignment="1">
      <alignment horizontal="center" vertical="center"/>
    </xf>
    <xf numFmtId="0" fontId="22" fillId="6" borderId="30" xfId="0" applyFont="1" applyFill="1" applyBorder="1" applyAlignment="1">
      <alignment horizontal="center" vertical="center"/>
    </xf>
    <xf numFmtId="0" fontId="22" fillId="7" borderId="30" xfId="0" applyFont="1" applyFill="1" applyBorder="1" applyAlignment="1">
      <alignment horizontal="center" vertical="center"/>
    </xf>
    <xf numFmtId="0" fontId="22" fillId="7" borderId="31" xfId="0" applyFont="1" applyFill="1" applyBorder="1" applyAlignment="1">
      <alignment horizontal="center" vertical="center"/>
    </xf>
    <xf numFmtId="0" fontId="22" fillId="6" borderId="32" xfId="0" applyFont="1" applyFill="1" applyBorder="1" applyAlignment="1">
      <alignment horizontal="center" vertical="center"/>
    </xf>
    <xf numFmtId="0" fontId="22" fillId="6" borderId="33" xfId="0" applyFont="1" applyFill="1" applyBorder="1" applyAlignment="1">
      <alignment horizontal="center" vertical="center"/>
    </xf>
    <xf numFmtId="0" fontId="22" fillId="6" borderId="19" xfId="0" applyFont="1" applyFill="1" applyBorder="1" applyAlignment="1">
      <alignment horizontal="center" vertical="center"/>
    </xf>
    <xf numFmtId="0" fontId="23" fillId="7" borderId="20" xfId="0" applyFont="1" applyFill="1" applyBorder="1" applyAlignment="1">
      <alignment horizontal="center" vertical="center"/>
    </xf>
    <xf numFmtId="0" fontId="22" fillId="6" borderId="20" xfId="0" applyFont="1" applyFill="1" applyBorder="1" applyAlignment="1">
      <alignment horizontal="center" vertical="center"/>
    </xf>
    <xf numFmtId="0" fontId="22" fillId="7" borderId="20" xfId="0" applyFont="1" applyFill="1" applyBorder="1" applyAlignment="1">
      <alignment horizontal="center" vertical="center"/>
    </xf>
    <xf numFmtId="0" fontId="22" fillId="7" borderId="21" xfId="0" applyFont="1" applyFill="1" applyBorder="1" applyAlignment="1">
      <alignment horizontal="center" vertical="center"/>
    </xf>
    <xf numFmtId="165" fontId="0" fillId="0" borderId="0" xfId="0" applyNumberFormat="1" applyFont="1" applyBorder="1" applyProtection="1">
      <protection locked="0" hidden="1"/>
    </xf>
    <xf numFmtId="165" fontId="0" fillId="0" borderId="52" xfId="0" applyNumberFormat="1" applyFont="1" applyBorder="1" applyProtection="1">
      <protection locked="0" hidden="1"/>
    </xf>
    <xf numFmtId="0" fontId="8" fillId="5" borderId="53" xfId="0" applyFont="1" applyFill="1" applyBorder="1" applyAlignment="1"/>
    <xf numFmtId="0" fontId="8" fillId="5" borderId="54" xfId="0" applyFont="1" applyFill="1" applyBorder="1" applyAlignment="1"/>
    <xf numFmtId="0" fontId="0" fillId="5" borderId="54" xfId="0" applyFill="1" applyBorder="1" applyAlignment="1"/>
    <xf numFmtId="0" fontId="0" fillId="5" borderId="54" xfId="0" applyFill="1" applyBorder="1"/>
    <xf numFmtId="0" fontId="0" fillId="5" borderId="55" xfId="0" applyFill="1" applyBorder="1"/>
    <xf numFmtId="0" fontId="8" fillId="2" borderId="56" xfId="0" applyFont="1" applyFill="1" applyBorder="1" applyAlignment="1"/>
    <xf numFmtId="0" fontId="8" fillId="2" borderId="20" xfId="0" applyFont="1" applyFill="1" applyBorder="1" applyAlignment="1"/>
    <xf numFmtId="0" fontId="9" fillId="2" borderId="20" xfId="0" applyFont="1" applyFill="1" applyBorder="1" applyAlignment="1">
      <alignment horizontal="right" vertical="center"/>
    </xf>
    <xf numFmtId="168" fontId="9" fillId="2" borderId="20" xfId="0" applyNumberFormat="1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left" vertical="center"/>
    </xf>
    <xf numFmtId="0" fontId="0" fillId="2" borderId="20" xfId="0" applyFill="1" applyBorder="1" applyAlignment="1"/>
    <xf numFmtId="0" fontId="0" fillId="2" borderId="20" xfId="0" applyFill="1" applyBorder="1"/>
    <xf numFmtId="0" fontId="0" fillId="2" borderId="21" xfId="0" applyFill="1" applyBorder="1"/>
    <xf numFmtId="0" fontId="9" fillId="5" borderId="57" xfId="0" applyFont="1" applyFill="1" applyBorder="1" applyAlignment="1">
      <alignment vertical="center"/>
    </xf>
    <xf numFmtId="168" fontId="9" fillId="5" borderId="57" xfId="0" applyNumberFormat="1" applyFont="1" applyFill="1" applyBorder="1" applyAlignment="1">
      <alignment vertical="center"/>
    </xf>
    <xf numFmtId="0" fontId="0" fillId="0" borderId="0" xfId="0" applyNumberFormat="1"/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0" fillId="2" borderId="9" xfId="0" applyNumberFormat="1" applyFont="1" applyFill="1" applyBorder="1" applyAlignment="1">
      <alignment horizontal="center" vertical="center"/>
    </xf>
    <xf numFmtId="14" fontId="0" fillId="2" borderId="10" xfId="0" applyNumberFormat="1" applyFont="1" applyFill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center" vertical="center"/>
    </xf>
    <xf numFmtId="164" fontId="4" fillId="4" borderId="6" xfId="0" applyNumberFormat="1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horizontal="center" vertical="center"/>
    </xf>
    <xf numFmtId="164" fontId="4" fillId="4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9" fillId="5" borderId="57" xfId="0" applyFont="1" applyFill="1" applyBorder="1" applyAlignment="1">
      <alignment horizontal="center" vertical="center"/>
    </xf>
    <xf numFmtId="168" fontId="9" fillId="5" borderId="57" xfId="0" applyNumberFormat="1" applyFont="1" applyFill="1" applyBorder="1" applyAlignment="1">
      <alignment horizontal="center" vertical="center"/>
    </xf>
    <xf numFmtId="0" fontId="17" fillId="0" borderId="0" xfId="2" applyFont="1" applyAlignment="1">
      <alignment horizontal="center"/>
    </xf>
    <xf numFmtId="14" fontId="18" fillId="0" borderId="0" xfId="2" applyNumberFormat="1" applyFont="1" applyAlignment="1">
      <alignment horizontal="center"/>
    </xf>
    <xf numFmtId="0" fontId="18" fillId="0" borderId="0" xfId="2" applyFont="1" applyAlignment="1">
      <alignment horizontal="center"/>
    </xf>
    <xf numFmtId="0" fontId="17" fillId="0" borderId="0" xfId="2" applyFont="1" applyFill="1" applyAlignment="1">
      <alignment horizontal="center"/>
    </xf>
  </cellXfs>
  <cellStyles count="11">
    <cellStyle name="Normal" xfId="0" builtinId="0"/>
    <cellStyle name="Normal 2" xfId="1"/>
    <cellStyle name="Normal 3" xfId="2"/>
    <cellStyle name="Normal 3 2" xfId="9"/>
    <cellStyle name="Normal 3 3" xfId="7"/>
    <cellStyle name="Normal 3 4" xfId="3"/>
    <cellStyle name="Normal 4" xfId="4"/>
    <cellStyle name="Normal 4 2" xfId="8"/>
    <cellStyle name="Normal 5" xfId="6"/>
    <cellStyle name="Normal 6" xfId="5"/>
    <cellStyle name="Normal 7" xfId="10"/>
  </cellStyles>
  <dxfs count="7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1</xdr:row>
          <xdr:rowOff>133350</xdr:rowOff>
        </xdr:from>
        <xdr:to>
          <xdr:col>2</xdr:col>
          <xdr:colOff>1647825</xdr:colOff>
          <xdr:row>1</xdr:row>
          <xdr:rowOff>714375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Ws1">
    <pageSetUpPr fitToPage="1"/>
  </sheetPr>
  <dimension ref="A2:M70"/>
  <sheetViews>
    <sheetView tabSelected="1" topLeftCell="B1" workbookViewId="0">
      <selection activeCell="E21" sqref="E21"/>
    </sheetView>
  </sheetViews>
  <sheetFormatPr baseColWidth="10" defaultRowHeight="15" x14ac:dyDescent="0.25"/>
  <cols>
    <col min="1" max="1" width="11.42578125" style="1" hidden="1" customWidth="1"/>
    <col min="2" max="2" width="6.85546875" style="1" customWidth="1"/>
    <col min="3" max="3" width="27.140625" style="1" bestFit="1" customWidth="1"/>
    <col min="4" max="4" width="11.42578125" style="1"/>
    <col min="5" max="10" width="35.7109375" style="1" customWidth="1"/>
    <col min="11" max="14" width="11.42578125" style="1"/>
    <col min="15" max="15" width="14.140625" style="1" bestFit="1" customWidth="1"/>
    <col min="16" max="16384" width="11.42578125" style="1"/>
  </cols>
  <sheetData>
    <row r="2" spans="1:13" ht="16.5" thickBot="1" x14ac:dyDescent="0.3">
      <c r="C2" s="117"/>
    </row>
    <row r="3" spans="1:13" ht="15.75" thickBot="1" x14ac:dyDescent="0.3">
      <c r="C3" s="118"/>
      <c r="E3" s="125">
        <v>42675</v>
      </c>
      <c r="F3" s="126"/>
      <c r="G3" s="2"/>
      <c r="H3" s="123">
        <f>EOMONTH(E3,0.1)</f>
        <v>42704</v>
      </c>
      <c r="I3" s="124"/>
      <c r="M3" s="2"/>
    </row>
    <row r="4" spans="1:13" x14ac:dyDescent="0.25">
      <c r="A4" s="1">
        <f>YEAR(DebCycle)</f>
        <v>2016</v>
      </c>
    </row>
    <row r="5" spans="1:13" ht="15.75" thickBot="1" x14ac:dyDescent="0.3">
      <c r="A5" s="1">
        <f>MONTH(DebCycle)</f>
        <v>11</v>
      </c>
    </row>
    <row r="6" spans="1:13" x14ac:dyDescent="0.25">
      <c r="C6" s="127">
        <f>E3</f>
        <v>42675</v>
      </c>
      <c r="D6" s="128"/>
      <c r="E6" s="120" t="s">
        <v>0</v>
      </c>
      <c r="F6" s="120" t="s">
        <v>1</v>
      </c>
      <c r="G6" s="120" t="s">
        <v>2</v>
      </c>
      <c r="H6" s="120" t="s">
        <v>3</v>
      </c>
      <c r="I6" s="120" t="s">
        <v>4</v>
      </c>
      <c r="J6" s="120" t="s">
        <v>4</v>
      </c>
    </row>
    <row r="7" spans="1:13" x14ac:dyDescent="0.25">
      <c r="A7" s="1">
        <f>DAY($H$3)</f>
        <v>30</v>
      </c>
      <c r="C7" s="129"/>
      <c r="D7" s="130"/>
      <c r="E7" s="121"/>
      <c r="F7" s="121"/>
      <c r="G7" s="121"/>
      <c r="H7" s="121"/>
      <c r="I7" s="121"/>
      <c r="J7" s="121"/>
    </row>
    <row r="8" spans="1:13" ht="15.75" thickBot="1" x14ac:dyDescent="0.3">
      <c r="C8" s="131"/>
      <c r="D8" s="132"/>
      <c r="E8" s="122"/>
      <c r="F8" s="122"/>
      <c r="G8" s="122"/>
      <c r="H8" s="122"/>
      <c r="I8" s="122"/>
      <c r="J8" s="122"/>
    </row>
    <row r="9" spans="1:13" x14ac:dyDescent="0.25">
      <c r="A9" s="3">
        <f>DATE($A$4,$A$5,1)</f>
        <v>42675</v>
      </c>
      <c r="C9" s="133">
        <f>E3</f>
        <v>42675</v>
      </c>
      <c r="D9" s="119" t="s">
        <v>75</v>
      </c>
    </row>
    <row r="10" spans="1:13" x14ac:dyDescent="0.25">
      <c r="A10" s="3">
        <f>A9</f>
        <v>42675</v>
      </c>
      <c r="C10" s="133"/>
      <c r="D10" s="119" t="s">
        <v>76</v>
      </c>
    </row>
    <row r="11" spans="1:13" x14ac:dyDescent="0.25">
      <c r="A11" s="3">
        <f>A9+1</f>
        <v>42676</v>
      </c>
      <c r="C11" s="133">
        <f>C9+1</f>
        <v>42676</v>
      </c>
      <c r="D11" s="119" t="s">
        <v>75</v>
      </c>
    </row>
    <row r="12" spans="1:13" x14ac:dyDescent="0.25">
      <c r="A12" s="3">
        <f>A11</f>
        <v>42676</v>
      </c>
      <c r="C12" s="133"/>
      <c r="D12" s="119" t="s">
        <v>76</v>
      </c>
    </row>
    <row r="13" spans="1:13" x14ac:dyDescent="0.25">
      <c r="A13" s="3">
        <f>A11+1</f>
        <v>42677</v>
      </c>
      <c r="C13" s="133">
        <f>C11+1</f>
        <v>42677</v>
      </c>
      <c r="D13" s="119" t="s">
        <v>75</v>
      </c>
    </row>
    <row r="14" spans="1:13" x14ac:dyDescent="0.25">
      <c r="A14" s="3">
        <f>A13</f>
        <v>42677</v>
      </c>
      <c r="C14" s="133"/>
      <c r="D14" s="119" t="s">
        <v>76</v>
      </c>
    </row>
    <row r="15" spans="1:13" x14ac:dyDescent="0.25">
      <c r="A15" s="3">
        <f>A13+1</f>
        <v>42678</v>
      </c>
      <c r="C15" s="133">
        <f t="shared" ref="C15" si="0">C13+1</f>
        <v>42678</v>
      </c>
      <c r="D15" s="119" t="s">
        <v>75</v>
      </c>
    </row>
    <row r="16" spans="1:13" x14ac:dyDescent="0.25">
      <c r="A16" s="3">
        <f>A15</f>
        <v>42678</v>
      </c>
      <c r="C16" s="133"/>
      <c r="D16" s="119" t="s">
        <v>76</v>
      </c>
    </row>
    <row r="17" spans="1:4" x14ac:dyDescent="0.25">
      <c r="A17" s="3">
        <f>A15+1</f>
        <v>42679</v>
      </c>
      <c r="C17" s="133">
        <f t="shared" ref="C17" si="1">C15+1</f>
        <v>42679</v>
      </c>
      <c r="D17" s="119" t="s">
        <v>75</v>
      </c>
    </row>
    <row r="18" spans="1:4" x14ac:dyDescent="0.25">
      <c r="A18" s="3">
        <f>A17</f>
        <v>42679</v>
      </c>
      <c r="C18" s="133"/>
      <c r="D18" s="119" t="s">
        <v>76</v>
      </c>
    </row>
    <row r="19" spans="1:4" x14ac:dyDescent="0.25">
      <c r="A19" s="3">
        <f>A17+1</f>
        <v>42680</v>
      </c>
      <c r="C19" s="133">
        <f t="shared" ref="C19" si="2">C17+1</f>
        <v>42680</v>
      </c>
      <c r="D19" s="119" t="s">
        <v>75</v>
      </c>
    </row>
    <row r="20" spans="1:4" x14ac:dyDescent="0.25">
      <c r="A20" s="3">
        <f>A19</f>
        <v>42680</v>
      </c>
      <c r="C20" s="133"/>
      <c r="D20" s="119" t="s">
        <v>76</v>
      </c>
    </row>
    <row r="21" spans="1:4" x14ac:dyDescent="0.25">
      <c r="A21" s="3">
        <f>A19+1</f>
        <v>42681</v>
      </c>
      <c r="C21" s="133">
        <f t="shared" ref="C21" si="3">C19+1</f>
        <v>42681</v>
      </c>
      <c r="D21" s="119" t="s">
        <v>75</v>
      </c>
    </row>
    <row r="22" spans="1:4" x14ac:dyDescent="0.25">
      <c r="A22" s="3">
        <f>A21</f>
        <v>42681</v>
      </c>
      <c r="C22" s="133"/>
      <c r="D22" s="119" t="s">
        <v>76</v>
      </c>
    </row>
    <row r="23" spans="1:4" x14ac:dyDescent="0.25">
      <c r="A23" s="3">
        <f>A21+1</f>
        <v>42682</v>
      </c>
      <c r="C23" s="133">
        <f t="shared" ref="C23" si="4">C21+1</f>
        <v>42682</v>
      </c>
      <c r="D23" s="119" t="s">
        <v>75</v>
      </c>
    </row>
    <row r="24" spans="1:4" x14ac:dyDescent="0.25">
      <c r="A24" s="3">
        <f>A23</f>
        <v>42682</v>
      </c>
      <c r="C24" s="133"/>
      <c r="D24" s="119" t="s">
        <v>76</v>
      </c>
    </row>
    <row r="25" spans="1:4" x14ac:dyDescent="0.25">
      <c r="A25" s="3">
        <f>A23+1</f>
        <v>42683</v>
      </c>
      <c r="C25" s="133">
        <f t="shared" ref="C25" si="5">C23+1</f>
        <v>42683</v>
      </c>
      <c r="D25" s="119" t="s">
        <v>75</v>
      </c>
    </row>
    <row r="26" spans="1:4" x14ac:dyDescent="0.25">
      <c r="A26" s="3">
        <f>A25</f>
        <v>42683</v>
      </c>
      <c r="C26" s="133"/>
      <c r="D26" s="119" t="s">
        <v>76</v>
      </c>
    </row>
    <row r="27" spans="1:4" x14ac:dyDescent="0.25">
      <c r="A27" s="3">
        <f>A25+1</f>
        <v>42684</v>
      </c>
      <c r="C27" s="133">
        <f t="shared" ref="C27" si="6">C25+1</f>
        <v>42684</v>
      </c>
      <c r="D27" s="119" t="s">
        <v>75</v>
      </c>
    </row>
    <row r="28" spans="1:4" x14ac:dyDescent="0.25">
      <c r="A28" s="3">
        <f>A27</f>
        <v>42684</v>
      </c>
      <c r="C28" s="133"/>
      <c r="D28" s="119" t="s">
        <v>76</v>
      </c>
    </row>
    <row r="29" spans="1:4" x14ac:dyDescent="0.25">
      <c r="A29" s="3">
        <f>A27+1</f>
        <v>42685</v>
      </c>
      <c r="C29" s="133">
        <f t="shared" ref="C29" si="7">C27+1</f>
        <v>42685</v>
      </c>
      <c r="D29" s="119" t="s">
        <v>75</v>
      </c>
    </row>
    <row r="30" spans="1:4" x14ac:dyDescent="0.25">
      <c r="A30" s="3">
        <f>A29</f>
        <v>42685</v>
      </c>
      <c r="C30" s="133"/>
      <c r="D30" s="119" t="s">
        <v>76</v>
      </c>
    </row>
    <row r="31" spans="1:4" x14ac:dyDescent="0.25">
      <c r="A31" s="3">
        <f>A29+1</f>
        <v>42686</v>
      </c>
      <c r="C31" s="133">
        <f t="shared" ref="C31" si="8">C29+1</f>
        <v>42686</v>
      </c>
      <c r="D31" s="119" t="s">
        <v>75</v>
      </c>
    </row>
    <row r="32" spans="1:4" x14ac:dyDescent="0.25">
      <c r="A32" s="3">
        <f>A31</f>
        <v>42686</v>
      </c>
      <c r="C32" s="133"/>
      <c r="D32" s="119" t="s">
        <v>76</v>
      </c>
    </row>
    <row r="33" spans="1:4" x14ac:dyDescent="0.25">
      <c r="A33" s="3">
        <f>A31+1</f>
        <v>42687</v>
      </c>
      <c r="C33" s="133">
        <f t="shared" ref="C33" si="9">C31+1</f>
        <v>42687</v>
      </c>
      <c r="D33" s="119" t="s">
        <v>75</v>
      </c>
    </row>
    <row r="34" spans="1:4" x14ac:dyDescent="0.25">
      <c r="A34" s="3">
        <f>A33</f>
        <v>42687</v>
      </c>
      <c r="C34" s="133"/>
      <c r="D34" s="119" t="s">
        <v>76</v>
      </c>
    </row>
    <row r="35" spans="1:4" x14ac:dyDescent="0.25">
      <c r="A35" s="3">
        <f>A33+1</f>
        <v>42688</v>
      </c>
      <c r="C35" s="133">
        <f t="shared" ref="C35" si="10">C33+1</f>
        <v>42688</v>
      </c>
      <c r="D35" s="119" t="s">
        <v>75</v>
      </c>
    </row>
    <row r="36" spans="1:4" x14ac:dyDescent="0.25">
      <c r="A36" s="3">
        <f>A35</f>
        <v>42688</v>
      </c>
      <c r="C36" s="133"/>
      <c r="D36" s="119" t="s">
        <v>76</v>
      </c>
    </row>
    <row r="37" spans="1:4" x14ac:dyDescent="0.25">
      <c r="A37" s="3">
        <f>A35+1</f>
        <v>42689</v>
      </c>
      <c r="C37" s="133">
        <f t="shared" ref="C37" si="11">C35+1</f>
        <v>42689</v>
      </c>
      <c r="D37" s="119" t="s">
        <v>75</v>
      </c>
    </row>
    <row r="38" spans="1:4" x14ac:dyDescent="0.25">
      <c r="A38" s="3">
        <f>A37</f>
        <v>42689</v>
      </c>
      <c r="C38" s="133"/>
      <c r="D38" s="119" t="s">
        <v>76</v>
      </c>
    </row>
    <row r="39" spans="1:4" x14ac:dyDescent="0.25">
      <c r="A39" s="3">
        <f>A37+1</f>
        <v>42690</v>
      </c>
      <c r="C39" s="133">
        <f t="shared" ref="C39" si="12">C37+1</f>
        <v>42690</v>
      </c>
      <c r="D39" s="119" t="s">
        <v>75</v>
      </c>
    </row>
    <row r="40" spans="1:4" x14ac:dyDescent="0.25">
      <c r="A40" s="3">
        <f>A39</f>
        <v>42690</v>
      </c>
      <c r="C40" s="133"/>
      <c r="D40" s="119" t="s">
        <v>76</v>
      </c>
    </row>
    <row r="41" spans="1:4" x14ac:dyDescent="0.25">
      <c r="A41" s="3">
        <f>A39+1</f>
        <v>42691</v>
      </c>
      <c r="C41" s="133">
        <f t="shared" ref="C41" si="13">C39+1</f>
        <v>42691</v>
      </c>
      <c r="D41" s="119" t="s">
        <v>75</v>
      </c>
    </row>
    <row r="42" spans="1:4" x14ac:dyDescent="0.25">
      <c r="A42" s="3">
        <f>A41</f>
        <v>42691</v>
      </c>
      <c r="C42" s="133"/>
      <c r="D42" s="119" t="s">
        <v>76</v>
      </c>
    </row>
    <row r="43" spans="1:4" x14ac:dyDescent="0.25">
      <c r="A43" s="3">
        <f>A41+1</f>
        <v>42692</v>
      </c>
      <c r="C43" s="133">
        <f t="shared" ref="C43" si="14">C41+1</f>
        <v>42692</v>
      </c>
      <c r="D43" s="119" t="s">
        <v>75</v>
      </c>
    </row>
    <row r="44" spans="1:4" x14ac:dyDescent="0.25">
      <c r="A44" s="3">
        <f>A43</f>
        <v>42692</v>
      </c>
      <c r="C44" s="133"/>
      <c r="D44" s="119" t="s">
        <v>76</v>
      </c>
    </row>
    <row r="45" spans="1:4" x14ac:dyDescent="0.25">
      <c r="A45" s="3">
        <f>A43+1</f>
        <v>42693</v>
      </c>
      <c r="C45" s="133">
        <f t="shared" ref="C45" si="15">C43+1</f>
        <v>42693</v>
      </c>
      <c r="D45" s="119" t="s">
        <v>75</v>
      </c>
    </row>
    <row r="46" spans="1:4" x14ac:dyDescent="0.25">
      <c r="A46" s="3">
        <f>A45</f>
        <v>42693</v>
      </c>
      <c r="C46" s="133"/>
      <c r="D46" s="119" t="s">
        <v>76</v>
      </c>
    </row>
    <row r="47" spans="1:4" x14ac:dyDescent="0.25">
      <c r="A47" s="3">
        <f>A45+1</f>
        <v>42694</v>
      </c>
      <c r="C47" s="133">
        <f t="shared" ref="C47" si="16">C45+1</f>
        <v>42694</v>
      </c>
      <c r="D47" s="119" t="s">
        <v>75</v>
      </c>
    </row>
    <row r="48" spans="1:4" x14ac:dyDescent="0.25">
      <c r="A48" s="3">
        <f>A47</f>
        <v>42694</v>
      </c>
      <c r="C48" s="133"/>
      <c r="D48" s="119" t="s">
        <v>76</v>
      </c>
    </row>
    <row r="49" spans="1:4" x14ac:dyDescent="0.25">
      <c r="A49" s="3">
        <f>A47+1</f>
        <v>42695</v>
      </c>
      <c r="C49" s="133">
        <f t="shared" ref="C49" si="17">C47+1</f>
        <v>42695</v>
      </c>
      <c r="D49" s="119" t="s">
        <v>75</v>
      </c>
    </row>
    <row r="50" spans="1:4" x14ac:dyDescent="0.25">
      <c r="A50" s="3">
        <f>A49</f>
        <v>42695</v>
      </c>
      <c r="C50" s="133"/>
      <c r="D50" s="119" t="s">
        <v>76</v>
      </c>
    </row>
    <row r="51" spans="1:4" x14ac:dyDescent="0.25">
      <c r="A51" s="3">
        <f>A49+1</f>
        <v>42696</v>
      </c>
      <c r="C51" s="133">
        <f t="shared" ref="C51" si="18">C49+1</f>
        <v>42696</v>
      </c>
      <c r="D51" s="119" t="s">
        <v>75</v>
      </c>
    </row>
    <row r="52" spans="1:4" x14ac:dyDescent="0.25">
      <c r="A52" s="3">
        <f>A51</f>
        <v>42696</v>
      </c>
      <c r="C52" s="133"/>
      <c r="D52" s="119" t="s">
        <v>76</v>
      </c>
    </row>
    <row r="53" spans="1:4" x14ac:dyDescent="0.25">
      <c r="A53" s="3">
        <f>A51+1</f>
        <v>42697</v>
      </c>
      <c r="C53" s="133">
        <f t="shared" ref="C53" si="19">C51+1</f>
        <v>42697</v>
      </c>
      <c r="D53" s="119" t="s">
        <v>75</v>
      </c>
    </row>
    <row r="54" spans="1:4" x14ac:dyDescent="0.25">
      <c r="A54" s="3">
        <f>A53</f>
        <v>42697</v>
      </c>
      <c r="C54" s="133"/>
      <c r="D54" s="119" t="s">
        <v>76</v>
      </c>
    </row>
    <row r="55" spans="1:4" x14ac:dyDescent="0.25">
      <c r="A55" s="3">
        <f>A53+1</f>
        <v>42698</v>
      </c>
      <c r="C55" s="133">
        <f t="shared" ref="C55" si="20">C53+1</f>
        <v>42698</v>
      </c>
      <c r="D55" s="119" t="s">
        <v>75</v>
      </c>
    </row>
    <row r="56" spans="1:4" x14ac:dyDescent="0.25">
      <c r="A56" s="3">
        <f>A55</f>
        <v>42698</v>
      </c>
      <c r="C56" s="133"/>
      <c r="D56" s="119" t="s">
        <v>76</v>
      </c>
    </row>
    <row r="57" spans="1:4" x14ac:dyDescent="0.25">
      <c r="A57" s="3">
        <f>A55+1</f>
        <v>42699</v>
      </c>
      <c r="C57" s="133">
        <f t="shared" ref="C57" si="21">C55+1</f>
        <v>42699</v>
      </c>
      <c r="D57" s="119" t="s">
        <v>75</v>
      </c>
    </row>
    <row r="58" spans="1:4" x14ac:dyDescent="0.25">
      <c r="A58" s="3">
        <f>A57</f>
        <v>42699</v>
      </c>
      <c r="C58" s="133"/>
      <c r="D58" s="119" t="s">
        <v>76</v>
      </c>
    </row>
    <row r="59" spans="1:4" x14ac:dyDescent="0.25">
      <c r="A59" s="3">
        <f>A57+1</f>
        <v>42700</v>
      </c>
      <c r="C59" s="133">
        <f t="shared" ref="C59" si="22">C57+1</f>
        <v>42700</v>
      </c>
      <c r="D59" s="119" t="s">
        <v>75</v>
      </c>
    </row>
    <row r="60" spans="1:4" x14ac:dyDescent="0.25">
      <c r="A60" s="3">
        <f>A59</f>
        <v>42700</v>
      </c>
      <c r="C60" s="133"/>
      <c r="D60" s="119" t="s">
        <v>76</v>
      </c>
    </row>
    <row r="61" spans="1:4" x14ac:dyDescent="0.25">
      <c r="A61" s="3">
        <f>A59+1</f>
        <v>42701</v>
      </c>
      <c r="C61" s="133">
        <f t="shared" ref="C61" si="23">C59+1</f>
        <v>42701</v>
      </c>
      <c r="D61" s="119" t="s">
        <v>75</v>
      </c>
    </row>
    <row r="62" spans="1:4" x14ac:dyDescent="0.25">
      <c r="A62" s="3">
        <f>A61</f>
        <v>42701</v>
      </c>
      <c r="C62" s="133"/>
      <c r="D62" s="119" t="s">
        <v>76</v>
      </c>
    </row>
    <row r="63" spans="1:4" x14ac:dyDescent="0.25">
      <c r="A63" s="3">
        <f>A61+1</f>
        <v>42702</v>
      </c>
      <c r="C63" s="133">
        <f t="shared" ref="C63" si="24">C61+1</f>
        <v>42702</v>
      </c>
      <c r="D63" s="119" t="s">
        <v>75</v>
      </c>
    </row>
    <row r="64" spans="1:4" x14ac:dyDescent="0.25">
      <c r="A64" s="3">
        <f>A63</f>
        <v>42702</v>
      </c>
      <c r="C64" s="133"/>
      <c r="D64" s="119" t="s">
        <v>76</v>
      </c>
    </row>
    <row r="65" spans="1:4" x14ac:dyDescent="0.25">
      <c r="A65" s="3">
        <f>A63+1</f>
        <v>42703</v>
      </c>
      <c r="C65" s="133">
        <f t="shared" ref="C65" si="25">C63+1</f>
        <v>42703</v>
      </c>
      <c r="D65" s="119" t="s">
        <v>75</v>
      </c>
    </row>
    <row r="66" spans="1:4" x14ac:dyDescent="0.25">
      <c r="A66" s="3">
        <f>A65</f>
        <v>42703</v>
      </c>
      <c r="C66" s="133"/>
      <c r="D66" s="119" t="s">
        <v>76</v>
      </c>
    </row>
    <row r="67" spans="1:4" x14ac:dyDescent="0.25">
      <c r="A67" s="3">
        <f>A65+1</f>
        <v>42704</v>
      </c>
      <c r="C67" s="133">
        <f t="shared" ref="C67" si="26">C65+1</f>
        <v>42704</v>
      </c>
      <c r="D67" s="119" t="s">
        <v>75</v>
      </c>
    </row>
    <row r="68" spans="1:4" x14ac:dyDescent="0.25">
      <c r="A68" s="3">
        <f>A67</f>
        <v>42704</v>
      </c>
      <c r="C68" s="133"/>
      <c r="D68" s="119" t="s">
        <v>76</v>
      </c>
    </row>
    <row r="69" spans="1:4" x14ac:dyDescent="0.25">
      <c r="A69" s="3" t="str">
        <f>IF(($A$7=31),$A$67+1,"")</f>
        <v/>
      </c>
      <c r="C69" s="133" t="str">
        <f>IF(($A$7=31),C67+1,"")</f>
        <v/>
      </c>
      <c r="D69" s="119" t="str">
        <f>IF((A7=31),D67,"")</f>
        <v/>
      </c>
    </row>
    <row r="70" spans="1:4" x14ac:dyDescent="0.25">
      <c r="A70" s="3" t="str">
        <f>A69</f>
        <v/>
      </c>
      <c r="C70" s="133"/>
      <c r="D70" s="119" t="str">
        <f>IF((A7=31),D68,"")</f>
        <v/>
      </c>
    </row>
  </sheetData>
  <mergeCells count="40">
    <mergeCell ref="C31:C32"/>
    <mergeCell ref="C9:C10"/>
    <mergeCell ref="C11:C12"/>
    <mergeCell ref="C13:C14"/>
    <mergeCell ref="C15:C16"/>
    <mergeCell ref="C17:C18"/>
    <mergeCell ref="C19:C20"/>
    <mergeCell ref="C21:C22"/>
    <mergeCell ref="C23:C24"/>
    <mergeCell ref="C25:C26"/>
    <mergeCell ref="C27:C28"/>
    <mergeCell ref="C29:C30"/>
    <mergeCell ref="C55:C56"/>
    <mergeCell ref="C33:C34"/>
    <mergeCell ref="C35:C36"/>
    <mergeCell ref="C37:C38"/>
    <mergeCell ref="C39:C40"/>
    <mergeCell ref="C41:C42"/>
    <mergeCell ref="C43:C44"/>
    <mergeCell ref="H3:I3"/>
    <mergeCell ref="E3:F3"/>
    <mergeCell ref="C6:D8"/>
    <mergeCell ref="E6:E8"/>
    <mergeCell ref="C69:C70"/>
    <mergeCell ref="C57:C58"/>
    <mergeCell ref="C59:C60"/>
    <mergeCell ref="C61:C62"/>
    <mergeCell ref="C63:C64"/>
    <mergeCell ref="C65:C66"/>
    <mergeCell ref="C67:C68"/>
    <mergeCell ref="C45:C46"/>
    <mergeCell ref="C47:C48"/>
    <mergeCell ref="C49:C50"/>
    <mergeCell ref="C51:C52"/>
    <mergeCell ref="C53:C54"/>
    <mergeCell ref="F6:F8"/>
    <mergeCell ref="G6:G8"/>
    <mergeCell ref="H6:H8"/>
    <mergeCell ref="I6:I8"/>
    <mergeCell ref="J6:J8"/>
  </mergeCells>
  <conditionalFormatting sqref="C9:D70">
    <cfRule type="expression" dxfId="3" priority="2">
      <formula>WEEKDAY($A9,2)&gt;5</formula>
    </cfRule>
  </conditionalFormatting>
  <dataValidations disablePrompts="1" count="3">
    <dataValidation type="list" allowBlank="1" showInputMessage="1" showErrorMessage="1" sqref="E69:E70">
      <formula1>$O$2:$O$8</formula1>
    </dataValidation>
    <dataValidation type="list" allowBlank="1" showInputMessage="1" showErrorMessage="1" sqref="F69:F70">
      <formula1>$P$2:$P$6</formula1>
    </dataValidation>
    <dataValidation type="list" allowBlank="1" showInputMessage="1" showErrorMessage="1" sqref="C3">
      <formula1>#REF!</formula1>
    </dataValidation>
  </dataValidations>
  <pageMargins left="0.7" right="0.7" top="0.75" bottom="0.75" header="0.3" footer="0.3"/>
  <pageSetup paperSize="9" scale="51" orientation="landscape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E17BBBF-1B68-4217-A9C7-3465FAD70B17}">
            <xm:f>COUNTIF(Disponibilités!$CK$16:$CN$27,$A9)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C9:D70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O73"/>
  <sheetViews>
    <sheetView zoomScale="55" zoomScaleNormal="55" workbookViewId="0">
      <pane ySplit="11" topLeftCell="A12" activePane="bottomLeft" state="frozen"/>
      <selection activeCell="A3" sqref="A3"/>
      <selection pane="bottomLeft" activeCell="CH1" sqref="CH1:CN1048576"/>
    </sheetView>
  </sheetViews>
  <sheetFormatPr baseColWidth="10" defaultColWidth="17.85546875" defaultRowHeight="15" x14ac:dyDescent="0.25"/>
  <cols>
    <col min="1" max="1" width="26.7109375" bestFit="1" customWidth="1"/>
    <col min="2" max="3" width="26.7109375" customWidth="1"/>
    <col min="4" max="65" width="6.28515625" customWidth="1"/>
    <col min="86" max="86" width="15.140625" hidden="1" customWidth="1"/>
    <col min="87" max="92" width="17.85546875" hidden="1" customWidth="1"/>
    <col min="93" max="94" width="17.85546875" customWidth="1"/>
  </cols>
  <sheetData>
    <row r="1" spans="1:92" ht="15.75" hidden="1" thickBot="1" x14ac:dyDescent="0.3"/>
    <row r="2" spans="1:92" ht="66" customHeight="1" thickBot="1" x14ac:dyDescent="0.55000000000000004">
      <c r="A2" s="54">
        <v>42675</v>
      </c>
      <c r="B2" s="54"/>
      <c r="C2" s="55"/>
      <c r="D2" s="101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34" t="s">
        <v>46</v>
      </c>
      <c r="R2" s="134"/>
      <c r="S2" s="134"/>
      <c r="T2" s="134"/>
      <c r="U2" s="134"/>
      <c r="V2" s="134"/>
      <c r="W2" s="135" t="str">
        <f>(CHOOSE(MONTH(Debu_Periode),"Janvier","Février","Mars","Avril","Mai","Juin","Juillet","Août","Septembre","Octobre","Novembre","Décembre"))</f>
        <v>Novembre</v>
      </c>
      <c r="X2" s="135"/>
      <c r="Y2" s="135"/>
      <c r="Z2" s="135"/>
      <c r="AA2" s="135"/>
      <c r="AB2" s="135"/>
      <c r="AC2" s="135"/>
      <c r="AD2" s="135"/>
      <c r="AE2" s="135"/>
      <c r="AF2" s="135"/>
      <c r="AG2" s="115"/>
      <c r="AH2" s="115"/>
      <c r="AI2" s="115"/>
      <c r="AJ2" s="134">
        <f>YEAR(Debu_Periode)</f>
        <v>2016</v>
      </c>
      <c r="AK2" s="134"/>
      <c r="AL2" s="134"/>
      <c r="AM2" s="134"/>
      <c r="AN2" s="134"/>
      <c r="AO2" s="114"/>
      <c r="AP2" s="103"/>
      <c r="AQ2" s="103"/>
      <c r="AR2" s="103"/>
      <c r="AS2" s="103"/>
      <c r="AT2" s="103"/>
      <c r="AU2" s="103"/>
      <c r="AV2" s="103"/>
      <c r="AW2" s="103"/>
      <c r="AX2" s="103"/>
      <c r="AY2" s="103"/>
      <c r="AZ2" s="103"/>
      <c r="BA2" s="103"/>
      <c r="BB2" s="103"/>
      <c r="BC2" s="103"/>
      <c r="BD2" s="103"/>
      <c r="BE2" s="103"/>
      <c r="BF2" s="103"/>
      <c r="BG2" s="103"/>
      <c r="BH2" s="103"/>
      <c r="BI2" s="103"/>
      <c r="BJ2" s="103"/>
      <c r="BK2" s="103"/>
      <c r="BL2" s="104"/>
      <c r="BM2" s="105"/>
    </row>
    <row r="3" spans="1:92" ht="26.25" customHeight="1" thickBot="1" x14ac:dyDescent="0.55000000000000004">
      <c r="A3" s="99"/>
      <c r="B3" s="99"/>
      <c r="C3" s="100"/>
      <c r="D3" s="106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8"/>
      <c r="R3" s="108"/>
      <c r="S3" s="108"/>
      <c r="T3" s="108"/>
      <c r="U3" s="108"/>
      <c r="V3" s="108"/>
      <c r="W3" s="109"/>
      <c r="X3" s="109"/>
      <c r="Y3" s="109"/>
      <c r="Z3" s="109"/>
      <c r="AA3" s="109"/>
      <c r="AB3" s="109"/>
      <c r="AC3" s="109"/>
      <c r="AD3" s="109"/>
      <c r="AE3" s="109"/>
      <c r="AF3" s="109"/>
      <c r="AG3" s="109"/>
      <c r="AH3" s="109"/>
      <c r="AI3" s="109"/>
      <c r="AJ3" s="110"/>
      <c r="AK3" s="110"/>
      <c r="AL3" s="110"/>
      <c r="AM3" s="110"/>
      <c r="AN3" s="110"/>
      <c r="AO3" s="110"/>
      <c r="AP3" s="111"/>
      <c r="AQ3" s="111"/>
      <c r="AR3" s="111"/>
      <c r="AS3" s="111"/>
      <c r="AT3" s="111"/>
      <c r="AU3" s="111"/>
      <c r="AV3" s="111"/>
      <c r="AW3" s="111"/>
      <c r="AX3" s="111"/>
      <c r="AY3" s="111"/>
      <c r="AZ3" s="111"/>
      <c r="BA3" s="111"/>
      <c r="BB3" s="111"/>
      <c r="BC3" s="111"/>
      <c r="BD3" s="111"/>
      <c r="BE3" s="111"/>
      <c r="BF3" s="111"/>
      <c r="BG3" s="111"/>
      <c r="BH3" s="111"/>
      <c r="BI3" s="111"/>
      <c r="BJ3" s="111"/>
      <c r="BK3" s="111"/>
      <c r="BL3" s="112"/>
      <c r="BM3" s="113"/>
    </row>
    <row r="4" spans="1:92" ht="30" customHeight="1" x14ac:dyDescent="0.25">
      <c r="A4" s="56" t="s">
        <v>64</v>
      </c>
      <c r="B4" s="53"/>
      <c r="C4" s="62" t="s">
        <v>63</v>
      </c>
      <c r="D4" s="4">
        <f>Debu_Periode</f>
        <v>42675</v>
      </c>
      <c r="E4" s="5">
        <f>DATE(Année,$CH$12,1)</f>
        <v>42675</v>
      </c>
      <c r="F4" s="6">
        <f t="shared" ref="F4:BG4" si="0">D4+1</f>
        <v>42676</v>
      </c>
      <c r="G4" s="7">
        <f t="shared" si="0"/>
        <v>42676</v>
      </c>
      <c r="H4" s="6">
        <f t="shared" si="0"/>
        <v>42677</v>
      </c>
      <c r="I4" s="7">
        <f t="shared" si="0"/>
        <v>42677</v>
      </c>
      <c r="J4" s="6">
        <f t="shared" si="0"/>
        <v>42678</v>
      </c>
      <c r="K4" s="7">
        <f t="shared" si="0"/>
        <v>42678</v>
      </c>
      <c r="L4" s="6">
        <f t="shared" si="0"/>
        <v>42679</v>
      </c>
      <c r="M4" s="7">
        <f t="shared" si="0"/>
        <v>42679</v>
      </c>
      <c r="N4" s="6">
        <f t="shared" si="0"/>
        <v>42680</v>
      </c>
      <c r="O4" s="7">
        <f t="shared" si="0"/>
        <v>42680</v>
      </c>
      <c r="P4" s="6">
        <f t="shared" si="0"/>
        <v>42681</v>
      </c>
      <c r="Q4" s="7">
        <f t="shared" si="0"/>
        <v>42681</v>
      </c>
      <c r="R4" s="6">
        <f t="shared" si="0"/>
        <v>42682</v>
      </c>
      <c r="S4" s="7">
        <f t="shared" si="0"/>
        <v>42682</v>
      </c>
      <c r="T4" s="6">
        <f t="shared" si="0"/>
        <v>42683</v>
      </c>
      <c r="U4" s="7">
        <f t="shared" si="0"/>
        <v>42683</v>
      </c>
      <c r="V4" s="6">
        <f t="shared" si="0"/>
        <v>42684</v>
      </c>
      <c r="W4" s="7">
        <f t="shared" si="0"/>
        <v>42684</v>
      </c>
      <c r="X4" s="6">
        <f t="shared" si="0"/>
        <v>42685</v>
      </c>
      <c r="Y4" s="7">
        <f t="shared" si="0"/>
        <v>42685</v>
      </c>
      <c r="Z4" s="6">
        <f t="shared" si="0"/>
        <v>42686</v>
      </c>
      <c r="AA4" s="7">
        <f t="shared" si="0"/>
        <v>42686</v>
      </c>
      <c r="AB4" s="6">
        <f t="shared" si="0"/>
        <v>42687</v>
      </c>
      <c r="AC4" s="7">
        <f t="shared" si="0"/>
        <v>42687</v>
      </c>
      <c r="AD4" s="6">
        <f t="shared" si="0"/>
        <v>42688</v>
      </c>
      <c r="AE4" s="7">
        <f t="shared" si="0"/>
        <v>42688</v>
      </c>
      <c r="AF4" s="6">
        <f t="shared" si="0"/>
        <v>42689</v>
      </c>
      <c r="AG4" s="7">
        <f t="shared" si="0"/>
        <v>42689</v>
      </c>
      <c r="AH4" s="6">
        <f t="shared" si="0"/>
        <v>42690</v>
      </c>
      <c r="AI4" s="7">
        <f t="shared" si="0"/>
        <v>42690</v>
      </c>
      <c r="AJ4" s="6">
        <f t="shared" si="0"/>
        <v>42691</v>
      </c>
      <c r="AK4" s="7">
        <f t="shared" si="0"/>
        <v>42691</v>
      </c>
      <c r="AL4" s="6">
        <f t="shared" si="0"/>
        <v>42692</v>
      </c>
      <c r="AM4" s="7">
        <f t="shared" si="0"/>
        <v>42692</v>
      </c>
      <c r="AN4" s="6">
        <f t="shared" si="0"/>
        <v>42693</v>
      </c>
      <c r="AO4" s="7">
        <f t="shared" si="0"/>
        <v>42693</v>
      </c>
      <c r="AP4" s="6">
        <f t="shared" si="0"/>
        <v>42694</v>
      </c>
      <c r="AQ4" s="7">
        <f t="shared" si="0"/>
        <v>42694</v>
      </c>
      <c r="AR4" s="6">
        <f t="shared" si="0"/>
        <v>42695</v>
      </c>
      <c r="AS4" s="7">
        <f t="shared" si="0"/>
        <v>42695</v>
      </c>
      <c r="AT4" s="6">
        <f t="shared" si="0"/>
        <v>42696</v>
      </c>
      <c r="AU4" s="7">
        <f t="shared" si="0"/>
        <v>42696</v>
      </c>
      <c r="AV4" s="6">
        <f t="shared" si="0"/>
        <v>42697</v>
      </c>
      <c r="AW4" s="7">
        <f t="shared" si="0"/>
        <v>42697</v>
      </c>
      <c r="AX4" s="6">
        <f t="shared" si="0"/>
        <v>42698</v>
      </c>
      <c r="AY4" s="7">
        <f t="shared" si="0"/>
        <v>42698</v>
      </c>
      <c r="AZ4" s="6">
        <f t="shared" si="0"/>
        <v>42699</v>
      </c>
      <c r="BA4" s="7">
        <f t="shared" si="0"/>
        <v>42699</v>
      </c>
      <c r="BB4" s="6">
        <f t="shared" si="0"/>
        <v>42700</v>
      </c>
      <c r="BC4" s="7">
        <f t="shared" si="0"/>
        <v>42700</v>
      </c>
      <c r="BD4" s="6">
        <f t="shared" si="0"/>
        <v>42701</v>
      </c>
      <c r="BE4" s="7">
        <f t="shared" si="0"/>
        <v>42701</v>
      </c>
      <c r="BF4" s="6">
        <f t="shared" si="0"/>
        <v>42702</v>
      </c>
      <c r="BG4" s="7">
        <f t="shared" si="0"/>
        <v>42702</v>
      </c>
      <c r="BH4" s="6">
        <f>IF((CH13&lt;29),"",BF4+1)</f>
        <v>42703</v>
      </c>
      <c r="BI4" s="7">
        <f>IF(($CH$13=28),"",$BG$4+1)</f>
        <v>42703</v>
      </c>
      <c r="BJ4" s="6">
        <f>IF((CH13&lt;29),"",BH4+1)</f>
        <v>42704</v>
      </c>
      <c r="BK4" s="7">
        <f>IF(($CH$13=28),"",$BI$4+1)</f>
        <v>42704</v>
      </c>
      <c r="BL4" s="6" t="str">
        <f>IF((BM4=""),"",BJ4+1)</f>
        <v/>
      </c>
      <c r="BM4" s="8" t="str">
        <f>IF(($CH$13=31),31,"")</f>
        <v/>
      </c>
    </row>
    <row r="5" spans="1:92" ht="30" customHeight="1" thickBot="1" x14ac:dyDescent="0.45">
      <c r="A5" s="36"/>
      <c r="B5" s="37"/>
      <c r="C5" s="38"/>
      <c r="D5" s="9" t="s">
        <v>47</v>
      </c>
      <c r="E5" s="10" t="s">
        <v>48</v>
      </c>
      <c r="F5" s="11" t="s">
        <v>47</v>
      </c>
      <c r="G5" s="12" t="s">
        <v>48</v>
      </c>
      <c r="H5" s="11" t="s">
        <v>47</v>
      </c>
      <c r="I5" s="13" t="s">
        <v>48</v>
      </c>
      <c r="J5" s="11" t="s">
        <v>47</v>
      </c>
      <c r="K5" s="12" t="s">
        <v>48</v>
      </c>
      <c r="L5" s="11" t="s">
        <v>47</v>
      </c>
      <c r="M5" s="13" t="s">
        <v>48</v>
      </c>
      <c r="N5" s="11" t="s">
        <v>47</v>
      </c>
      <c r="O5" s="12" t="s">
        <v>48</v>
      </c>
      <c r="P5" s="11" t="s">
        <v>47</v>
      </c>
      <c r="Q5" s="12" t="s">
        <v>48</v>
      </c>
      <c r="R5" s="11" t="s">
        <v>47</v>
      </c>
      <c r="S5" s="12" t="s">
        <v>48</v>
      </c>
      <c r="T5" s="11" t="s">
        <v>47</v>
      </c>
      <c r="U5" s="12" t="s">
        <v>48</v>
      </c>
      <c r="V5" s="11" t="s">
        <v>47</v>
      </c>
      <c r="W5" s="12" t="s">
        <v>48</v>
      </c>
      <c r="X5" s="11" t="s">
        <v>47</v>
      </c>
      <c r="Y5" s="12" t="s">
        <v>48</v>
      </c>
      <c r="Z5" s="11" t="s">
        <v>47</v>
      </c>
      <c r="AA5" s="12" t="s">
        <v>48</v>
      </c>
      <c r="AB5" s="11" t="s">
        <v>47</v>
      </c>
      <c r="AC5" s="12" t="s">
        <v>48</v>
      </c>
      <c r="AD5" s="11" t="s">
        <v>47</v>
      </c>
      <c r="AE5" s="12" t="s">
        <v>48</v>
      </c>
      <c r="AF5" s="11" t="s">
        <v>47</v>
      </c>
      <c r="AG5" s="12" t="s">
        <v>48</v>
      </c>
      <c r="AH5" s="11" t="s">
        <v>47</v>
      </c>
      <c r="AI5" s="12" t="s">
        <v>48</v>
      </c>
      <c r="AJ5" s="11" t="s">
        <v>47</v>
      </c>
      <c r="AK5" s="13" t="s">
        <v>48</v>
      </c>
      <c r="AL5" s="11" t="s">
        <v>47</v>
      </c>
      <c r="AM5" s="12" t="s">
        <v>48</v>
      </c>
      <c r="AN5" s="11" t="s">
        <v>47</v>
      </c>
      <c r="AO5" s="12" t="s">
        <v>48</v>
      </c>
      <c r="AP5" s="11" t="s">
        <v>47</v>
      </c>
      <c r="AQ5" s="12" t="s">
        <v>48</v>
      </c>
      <c r="AR5" s="11" t="s">
        <v>47</v>
      </c>
      <c r="AS5" s="12" t="s">
        <v>48</v>
      </c>
      <c r="AT5" s="11" t="s">
        <v>47</v>
      </c>
      <c r="AU5" s="12" t="s">
        <v>48</v>
      </c>
      <c r="AV5" s="11" t="s">
        <v>47</v>
      </c>
      <c r="AW5" s="12" t="s">
        <v>48</v>
      </c>
      <c r="AX5" s="11" t="s">
        <v>47</v>
      </c>
      <c r="AY5" s="12" t="s">
        <v>48</v>
      </c>
      <c r="AZ5" s="11" t="s">
        <v>47</v>
      </c>
      <c r="BA5" s="13" t="s">
        <v>48</v>
      </c>
      <c r="BB5" s="11" t="s">
        <v>47</v>
      </c>
      <c r="BC5" s="12" t="s">
        <v>48</v>
      </c>
      <c r="BD5" s="11" t="s">
        <v>47</v>
      </c>
      <c r="BE5" s="12" t="s">
        <v>48</v>
      </c>
      <c r="BF5" s="11" t="s">
        <v>47</v>
      </c>
      <c r="BG5" s="12" t="s">
        <v>48</v>
      </c>
      <c r="BH5" s="11" t="str">
        <f>IF((BI4=""),"","J")</f>
        <v>J</v>
      </c>
      <c r="BI5" s="11" t="str">
        <f>IF((BI4=""),"","N")</f>
        <v>N</v>
      </c>
      <c r="BJ5" s="11" t="str">
        <f>IF((BK4=""),"","J")</f>
        <v>J</v>
      </c>
      <c r="BK5" s="11" t="str">
        <f>IF((BJ5="J"),"N","")</f>
        <v>N</v>
      </c>
      <c r="BL5" s="11" t="str">
        <f>IF((BM4=""),"","J")</f>
        <v/>
      </c>
      <c r="BM5" s="14" t="str">
        <f>IF((BM4=""),"","N")</f>
        <v/>
      </c>
      <c r="CH5" s="15"/>
      <c r="CN5" s="16"/>
    </row>
    <row r="6" spans="1:92" ht="30" customHeight="1" x14ac:dyDescent="0.4">
      <c r="A6" s="50" t="s">
        <v>50</v>
      </c>
      <c r="B6" s="40" t="s">
        <v>7</v>
      </c>
      <c r="C6" s="41">
        <v>2</v>
      </c>
      <c r="D6" s="30">
        <v>1</v>
      </c>
      <c r="E6" s="31">
        <v>1</v>
      </c>
      <c r="F6" s="32">
        <v>1</v>
      </c>
      <c r="G6" s="33">
        <v>1</v>
      </c>
      <c r="H6" s="32">
        <v>1</v>
      </c>
      <c r="I6" s="34">
        <v>1</v>
      </c>
      <c r="J6" s="32">
        <v>1</v>
      </c>
      <c r="K6" s="33">
        <v>1</v>
      </c>
      <c r="L6" s="32">
        <v>1</v>
      </c>
      <c r="M6" s="34">
        <v>1</v>
      </c>
      <c r="N6" s="32">
        <v>1</v>
      </c>
      <c r="O6" s="33">
        <v>1</v>
      </c>
      <c r="P6" s="32">
        <v>1</v>
      </c>
      <c r="Q6" s="33">
        <v>1</v>
      </c>
      <c r="R6" s="32">
        <v>1</v>
      </c>
      <c r="S6" s="33">
        <v>1</v>
      </c>
      <c r="T6" s="32">
        <v>1</v>
      </c>
      <c r="U6" s="33">
        <v>1</v>
      </c>
      <c r="V6" s="32">
        <v>1</v>
      </c>
      <c r="W6" s="33">
        <v>1</v>
      </c>
      <c r="X6" s="32">
        <v>1</v>
      </c>
      <c r="Y6" s="33">
        <v>1</v>
      </c>
      <c r="Z6" s="32">
        <v>1</v>
      </c>
      <c r="AA6" s="33">
        <v>1</v>
      </c>
      <c r="AB6" s="32">
        <v>1</v>
      </c>
      <c r="AC6" s="33">
        <v>1</v>
      </c>
      <c r="AD6" s="32">
        <v>1</v>
      </c>
      <c r="AE6" s="33">
        <v>1</v>
      </c>
      <c r="AF6" s="32">
        <v>1</v>
      </c>
      <c r="AG6" s="33">
        <v>1</v>
      </c>
      <c r="AH6" s="32">
        <v>1</v>
      </c>
      <c r="AI6" s="33">
        <v>1</v>
      </c>
      <c r="AJ6" s="32">
        <v>1</v>
      </c>
      <c r="AK6" s="34">
        <v>1</v>
      </c>
      <c r="AL6" s="32">
        <v>1</v>
      </c>
      <c r="AM6" s="33">
        <v>1</v>
      </c>
      <c r="AN6" s="32">
        <v>1</v>
      </c>
      <c r="AO6" s="33">
        <v>1</v>
      </c>
      <c r="AP6" s="32">
        <v>1</v>
      </c>
      <c r="AQ6" s="33">
        <v>1</v>
      </c>
      <c r="AR6" s="32">
        <v>1</v>
      </c>
      <c r="AS6" s="33">
        <v>1</v>
      </c>
      <c r="AT6" s="32">
        <v>1</v>
      </c>
      <c r="AU6" s="33">
        <v>1</v>
      </c>
      <c r="AV6" s="32">
        <v>1</v>
      </c>
      <c r="AW6" s="33">
        <v>1</v>
      </c>
      <c r="AX6" s="32">
        <v>1</v>
      </c>
      <c r="AY6" s="33">
        <v>1</v>
      </c>
      <c r="AZ6" s="32">
        <v>1</v>
      </c>
      <c r="BA6" s="34">
        <v>1</v>
      </c>
      <c r="BB6" s="32">
        <v>1</v>
      </c>
      <c r="BC6" s="33">
        <v>1</v>
      </c>
      <c r="BD6" s="32">
        <v>1</v>
      </c>
      <c r="BE6" s="33">
        <v>1</v>
      </c>
      <c r="BF6" s="32">
        <v>1</v>
      </c>
      <c r="BG6" s="33">
        <v>1</v>
      </c>
      <c r="BH6" s="32">
        <v>1</v>
      </c>
      <c r="BI6" s="32">
        <v>1</v>
      </c>
      <c r="BJ6" s="32">
        <v>1</v>
      </c>
      <c r="BK6" s="32">
        <v>1</v>
      </c>
      <c r="BL6" s="32">
        <v>1</v>
      </c>
      <c r="BM6" s="35">
        <v>1</v>
      </c>
      <c r="BN6" s="63"/>
      <c r="BO6" s="116"/>
      <c r="BP6" s="116"/>
      <c r="BQ6" s="116"/>
      <c r="BR6" s="116"/>
      <c r="BS6" s="116"/>
      <c r="BT6" s="116"/>
      <c r="BU6" s="116"/>
      <c r="BV6" s="116"/>
      <c r="CH6" s="15"/>
      <c r="CN6" s="16"/>
    </row>
    <row r="7" spans="1:92" ht="30" customHeight="1" x14ac:dyDescent="0.4">
      <c r="A7" s="51" t="s">
        <v>50</v>
      </c>
      <c r="B7" s="42" t="s">
        <v>51</v>
      </c>
      <c r="C7" s="43">
        <v>5</v>
      </c>
      <c r="D7" s="30">
        <v>1</v>
      </c>
      <c r="E7" s="31">
        <v>1</v>
      </c>
      <c r="F7" s="32">
        <v>1</v>
      </c>
      <c r="G7" s="33">
        <v>1</v>
      </c>
      <c r="H7" s="32">
        <v>1</v>
      </c>
      <c r="I7" s="34">
        <v>1</v>
      </c>
      <c r="J7" s="32">
        <v>1</v>
      </c>
      <c r="K7" s="33">
        <v>1</v>
      </c>
      <c r="L7" s="32">
        <v>1</v>
      </c>
      <c r="M7" s="34">
        <v>1</v>
      </c>
      <c r="N7" s="32">
        <v>1</v>
      </c>
      <c r="O7" s="33">
        <v>1</v>
      </c>
      <c r="P7" s="32">
        <v>1</v>
      </c>
      <c r="Q7" s="33">
        <v>1</v>
      </c>
      <c r="R7" s="32">
        <v>1</v>
      </c>
      <c r="S7" s="33">
        <v>1</v>
      </c>
      <c r="T7" s="32">
        <v>1</v>
      </c>
      <c r="U7" s="33">
        <v>1</v>
      </c>
      <c r="V7" s="32">
        <v>1</v>
      </c>
      <c r="W7" s="33">
        <v>1</v>
      </c>
      <c r="X7" s="32">
        <v>1</v>
      </c>
      <c r="Y7" s="33">
        <v>1</v>
      </c>
      <c r="Z7" s="32">
        <v>1</v>
      </c>
      <c r="AA7" s="33">
        <v>1</v>
      </c>
      <c r="AB7" s="32">
        <v>1</v>
      </c>
      <c r="AC7" s="33">
        <v>1</v>
      </c>
      <c r="AD7" s="32">
        <v>1</v>
      </c>
      <c r="AE7" s="33">
        <v>1</v>
      </c>
      <c r="AF7" s="32">
        <v>1</v>
      </c>
      <c r="AG7" s="33">
        <v>1</v>
      </c>
      <c r="AH7" s="32">
        <v>1</v>
      </c>
      <c r="AI7" s="33">
        <v>1</v>
      </c>
      <c r="AJ7" s="32">
        <v>1</v>
      </c>
      <c r="AK7" s="34">
        <v>1</v>
      </c>
      <c r="AL7" s="32">
        <v>1</v>
      </c>
      <c r="AM7" s="33">
        <v>1</v>
      </c>
      <c r="AN7" s="32">
        <v>1</v>
      </c>
      <c r="AO7" s="33">
        <v>1</v>
      </c>
      <c r="AP7" s="32">
        <v>1</v>
      </c>
      <c r="AQ7" s="33">
        <v>1</v>
      </c>
      <c r="AR7" s="32">
        <v>1</v>
      </c>
      <c r="AS7" s="33">
        <v>1</v>
      </c>
      <c r="AT7" s="32">
        <v>1</v>
      </c>
      <c r="AU7" s="33">
        <v>1</v>
      </c>
      <c r="AV7" s="32">
        <v>1</v>
      </c>
      <c r="AW7" s="33">
        <v>1</v>
      </c>
      <c r="AX7" s="32">
        <v>1</v>
      </c>
      <c r="AY7" s="33">
        <v>1</v>
      </c>
      <c r="AZ7" s="32">
        <v>1</v>
      </c>
      <c r="BA7" s="34">
        <v>1</v>
      </c>
      <c r="BB7" s="32">
        <v>1</v>
      </c>
      <c r="BC7" s="33">
        <v>1</v>
      </c>
      <c r="BD7" s="32">
        <v>1</v>
      </c>
      <c r="BE7" s="33">
        <v>1</v>
      </c>
      <c r="BF7" s="32">
        <v>1</v>
      </c>
      <c r="BG7" s="33">
        <v>1</v>
      </c>
      <c r="BH7" s="32">
        <v>1</v>
      </c>
      <c r="BI7" s="32">
        <v>1</v>
      </c>
      <c r="BJ7" s="32">
        <v>1</v>
      </c>
      <c r="BK7" s="32">
        <v>1</v>
      </c>
      <c r="BL7" s="32">
        <v>1</v>
      </c>
      <c r="BM7" s="35">
        <v>1</v>
      </c>
      <c r="BN7" s="64"/>
      <c r="BO7" s="116"/>
      <c r="BP7" s="116"/>
      <c r="BQ7" s="116"/>
      <c r="BR7" s="116"/>
      <c r="BS7" s="116"/>
      <c r="BT7" s="116"/>
      <c r="BU7" s="116"/>
      <c r="BV7" s="116"/>
      <c r="CH7" s="15"/>
      <c r="CN7" s="16"/>
    </row>
    <row r="8" spans="1:92" ht="30" customHeight="1" x14ac:dyDescent="0.4">
      <c r="A8" s="51" t="s">
        <v>50</v>
      </c>
      <c r="B8" s="42" t="s">
        <v>52</v>
      </c>
      <c r="C8" s="43">
        <v>3</v>
      </c>
      <c r="D8" s="30">
        <v>1</v>
      </c>
      <c r="E8" s="31">
        <v>1</v>
      </c>
      <c r="F8" s="32">
        <v>1</v>
      </c>
      <c r="G8" s="33">
        <v>1</v>
      </c>
      <c r="H8" s="32">
        <v>1</v>
      </c>
      <c r="I8" s="34">
        <v>1</v>
      </c>
      <c r="J8" s="32">
        <v>1</v>
      </c>
      <c r="K8" s="33">
        <v>1</v>
      </c>
      <c r="L8" s="32">
        <v>1</v>
      </c>
      <c r="M8" s="34">
        <v>1</v>
      </c>
      <c r="N8" s="32">
        <v>1</v>
      </c>
      <c r="O8" s="33">
        <v>1</v>
      </c>
      <c r="P8" s="32">
        <v>1</v>
      </c>
      <c r="Q8" s="33">
        <v>1</v>
      </c>
      <c r="R8" s="32">
        <v>1</v>
      </c>
      <c r="S8" s="33">
        <v>1</v>
      </c>
      <c r="T8" s="32">
        <v>1</v>
      </c>
      <c r="U8" s="33">
        <v>1</v>
      </c>
      <c r="V8" s="32">
        <v>1</v>
      </c>
      <c r="W8" s="33">
        <v>1</v>
      </c>
      <c r="X8" s="32">
        <v>1</v>
      </c>
      <c r="Y8" s="33">
        <v>1</v>
      </c>
      <c r="Z8" s="32">
        <v>1</v>
      </c>
      <c r="AA8" s="33">
        <v>1</v>
      </c>
      <c r="AB8" s="32">
        <v>1</v>
      </c>
      <c r="AC8" s="33">
        <v>1</v>
      </c>
      <c r="AD8" s="32">
        <v>1</v>
      </c>
      <c r="AE8" s="33">
        <v>1</v>
      </c>
      <c r="AF8" s="32">
        <v>1</v>
      </c>
      <c r="AG8" s="33">
        <v>1</v>
      </c>
      <c r="AH8" s="32">
        <v>1</v>
      </c>
      <c r="AI8" s="33">
        <v>1</v>
      </c>
      <c r="AJ8" s="32">
        <v>1</v>
      </c>
      <c r="AK8" s="34">
        <v>1</v>
      </c>
      <c r="AL8" s="32">
        <v>1</v>
      </c>
      <c r="AM8" s="33">
        <v>1</v>
      </c>
      <c r="AN8" s="32">
        <v>1</v>
      </c>
      <c r="AO8" s="33">
        <v>1</v>
      </c>
      <c r="AP8" s="32">
        <v>1</v>
      </c>
      <c r="AQ8" s="33">
        <v>1</v>
      </c>
      <c r="AR8" s="32">
        <v>1</v>
      </c>
      <c r="AS8" s="33">
        <v>1</v>
      </c>
      <c r="AT8" s="32">
        <v>1</v>
      </c>
      <c r="AU8" s="33">
        <v>1</v>
      </c>
      <c r="AV8" s="32">
        <v>1</v>
      </c>
      <c r="AW8" s="33">
        <v>1</v>
      </c>
      <c r="AX8" s="32">
        <v>1</v>
      </c>
      <c r="AY8" s="33">
        <v>1</v>
      </c>
      <c r="AZ8" s="32">
        <v>1</v>
      </c>
      <c r="BA8" s="34">
        <v>1</v>
      </c>
      <c r="BB8" s="32">
        <v>1</v>
      </c>
      <c r="BC8" s="33">
        <v>1</v>
      </c>
      <c r="BD8" s="32">
        <v>1</v>
      </c>
      <c r="BE8" s="33">
        <v>1</v>
      </c>
      <c r="BF8" s="32">
        <v>1</v>
      </c>
      <c r="BG8" s="33">
        <v>1</v>
      </c>
      <c r="BH8" s="32">
        <v>1</v>
      </c>
      <c r="BI8" s="32">
        <v>1</v>
      </c>
      <c r="BJ8" s="32">
        <v>1</v>
      </c>
      <c r="BK8" s="32">
        <v>1</v>
      </c>
      <c r="BL8" s="32">
        <v>1</v>
      </c>
      <c r="BM8" s="35">
        <v>1</v>
      </c>
      <c r="BN8" s="64"/>
      <c r="BO8" s="116"/>
      <c r="BP8" s="116"/>
      <c r="BQ8" s="116"/>
      <c r="BR8" s="116"/>
      <c r="BS8" s="116"/>
      <c r="BT8" s="116"/>
      <c r="BU8" s="116"/>
      <c r="BV8" s="116"/>
      <c r="CH8" s="15"/>
      <c r="CN8" s="16"/>
    </row>
    <row r="9" spans="1:92" ht="30" customHeight="1" x14ac:dyDescent="0.4">
      <c r="A9" s="51" t="s">
        <v>50</v>
      </c>
      <c r="B9" s="42" t="s">
        <v>32</v>
      </c>
      <c r="C9" s="43">
        <v>4</v>
      </c>
      <c r="D9" s="30">
        <v>1</v>
      </c>
      <c r="E9" s="31">
        <v>1</v>
      </c>
      <c r="F9" s="32">
        <v>1</v>
      </c>
      <c r="G9" s="33">
        <v>1</v>
      </c>
      <c r="H9" s="32">
        <v>1</v>
      </c>
      <c r="I9" s="34">
        <v>1</v>
      </c>
      <c r="J9" s="32">
        <v>1</v>
      </c>
      <c r="K9" s="33">
        <v>1</v>
      </c>
      <c r="L9" s="32">
        <v>1</v>
      </c>
      <c r="M9" s="34">
        <v>1</v>
      </c>
      <c r="N9" s="32">
        <v>1</v>
      </c>
      <c r="O9" s="33">
        <v>1</v>
      </c>
      <c r="P9" s="32">
        <v>1</v>
      </c>
      <c r="Q9" s="33">
        <v>1</v>
      </c>
      <c r="R9" s="32">
        <v>1</v>
      </c>
      <c r="S9" s="33">
        <v>1</v>
      </c>
      <c r="T9" s="32">
        <v>1</v>
      </c>
      <c r="U9" s="33">
        <v>1</v>
      </c>
      <c r="V9" s="32">
        <v>1</v>
      </c>
      <c r="W9" s="33">
        <v>1</v>
      </c>
      <c r="X9" s="32">
        <v>1</v>
      </c>
      <c r="Y9" s="33">
        <v>1</v>
      </c>
      <c r="Z9" s="32">
        <v>1</v>
      </c>
      <c r="AA9" s="33">
        <v>1</v>
      </c>
      <c r="AB9" s="32">
        <v>1</v>
      </c>
      <c r="AC9" s="33">
        <v>1</v>
      </c>
      <c r="AD9" s="32">
        <v>1</v>
      </c>
      <c r="AE9" s="33">
        <v>1</v>
      </c>
      <c r="AF9" s="32">
        <v>1</v>
      </c>
      <c r="AG9" s="33">
        <v>1</v>
      </c>
      <c r="AH9" s="32">
        <v>1</v>
      </c>
      <c r="AI9" s="33">
        <v>1</v>
      </c>
      <c r="AJ9" s="32">
        <v>1</v>
      </c>
      <c r="AK9" s="34">
        <v>1</v>
      </c>
      <c r="AL9" s="32">
        <v>1</v>
      </c>
      <c r="AM9" s="33">
        <v>1</v>
      </c>
      <c r="AN9" s="32">
        <v>1</v>
      </c>
      <c r="AO9" s="33">
        <v>1</v>
      </c>
      <c r="AP9" s="32">
        <v>1</v>
      </c>
      <c r="AQ9" s="33">
        <v>1</v>
      </c>
      <c r="AR9" s="32">
        <v>1</v>
      </c>
      <c r="AS9" s="33">
        <v>1</v>
      </c>
      <c r="AT9" s="32">
        <v>1</v>
      </c>
      <c r="AU9" s="33">
        <v>1</v>
      </c>
      <c r="AV9" s="32">
        <v>1</v>
      </c>
      <c r="AW9" s="33">
        <v>1</v>
      </c>
      <c r="AX9" s="32">
        <v>1</v>
      </c>
      <c r="AY9" s="33">
        <v>1</v>
      </c>
      <c r="AZ9" s="32">
        <v>1</v>
      </c>
      <c r="BA9" s="34">
        <v>1</v>
      </c>
      <c r="BB9" s="32">
        <v>1</v>
      </c>
      <c r="BC9" s="33">
        <v>1</v>
      </c>
      <c r="BD9" s="32">
        <v>1</v>
      </c>
      <c r="BE9" s="33">
        <v>1</v>
      </c>
      <c r="BF9" s="32">
        <v>1</v>
      </c>
      <c r="BG9" s="33">
        <v>1</v>
      </c>
      <c r="BH9" s="32">
        <v>1</v>
      </c>
      <c r="BI9" s="32">
        <v>1</v>
      </c>
      <c r="BJ9" s="32">
        <v>1</v>
      </c>
      <c r="BK9" s="32">
        <v>1</v>
      </c>
      <c r="BL9" s="32">
        <v>1</v>
      </c>
      <c r="BM9" s="35">
        <v>1</v>
      </c>
      <c r="BN9" s="64"/>
      <c r="BO9" s="116"/>
      <c r="BP9" s="116"/>
      <c r="BQ9" s="116"/>
      <c r="BR9" s="116"/>
      <c r="BS9" s="116"/>
      <c r="BT9" s="116"/>
      <c r="BU9" s="116"/>
      <c r="BV9" s="116"/>
      <c r="CH9" s="15"/>
      <c r="CN9" s="16"/>
    </row>
    <row r="10" spans="1:92" ht="30" customHeight="1" x14ac:dyDescent="0.4">
      <c r="A10" s="51" t="s">
        <v>50</v>
      </c>
      <c r="B10" s="42" t="s">
        <v>6</v>
      </c>
      <c r="C10" s="43">
        <v>1</v>
      </c>
      <c r="D10" s="30">
        <v>1</v>
      </c>
      <c r="E10" s="31">
        <v>1</v>
      </c>
      <c r="F10" s="32">
        <v>1</v>
      </c>
      <c r="G10" s="33">
        <v>1</v>
      </c>
      <c r="H10" s="32">
        <v>1</v>
      </c>
      <c r="I10" s="34">
        <v>1</v>
      </c>
      <c r="J10" s="32">
        <v>1</v>
      </c>
      <c r="K10" s="33">
        <v>1</v>
      </c>
      <c r="L10" s="32">
        <v>1</v>
      </c>
      <c r="M10" s="34">
        <v>1</v>
      </c>
      <c r="N10" s="32">
        <v>1</v>
      </c>
      <c r="O10" s="33">
        <v>1</v>
      </c>
      <c r="P10" s="32">
        <v>1</v>
      </c>
      <c r="Q10" s="33">
        <v>1</v>
      </c>
      <c r="R10" s="32">
        <v>1</v>
      </c>
      <c r="S10" s="33">
        <v>1</v>
      </c>
      <c r="T10" s="32">
        <v>1</v>
      </c>
      <c r="U10" s="33">
        <v>1</v>
      </c>
      <c r="V10" s="32">
        <v>1</v>
      </c>
      <c r="W10" s="33">
        <v>1</v>
      </c>
      <c r="X10" s="32">
        <v>1</v>
      </c>
      <c r="Y10" s="33">
        <v>1</v>
      </c>
      <c r="Z10" s="32">
        <v>1</v>
      </c>
      <c r="AA10" s="33">
        <v>1</v>
      </c>
      <c r="AB10" s="32">
        <v>1</v>
      </c>
      <c r="AC10" s="33">
        <v>1</v>
      </c>
      <c r="AD10" s="32">
        <v>1</v>
      </c>
      <c r="AE10" s="33">
        <v>1</v>
      </c>
      <c r="AF10" s="32">
        <v>1</v>
      </c>
      <c r="AG10" s="33">
        <v>1</v>
      </c>
      <c r="AH10" s="32">
        <v>1</v>
      </c>
      <c r="AI10" s="33">
        <v>1</v>
      </c>
      <c r="AJ10" s="32">
        <v>1</v>
      </c>
      <c r="AK10" s="34">
        <v>1</v>
      </c>
      <c r="AL10" s="32">
        <v>1</v>
      </c>
      <c r="AM10" s="33">
        <v>1</v>
      </c>
      <c r="AN10" s="32">
        <v>1</v>
      </c>
      <c r="AO10" s="33">
        <v>1</v>
      </c>
      <c r="AP10" s="32">
        <v>1</v>
      </c>
      <c r="AQ10" s="33">
        <v>1</v>
      </c>
      <c r="AR10" s="32">
        <v>1</v>
      </c>
      <c r="AS10" s="33">
        <v>1</v>
      </c>
      <c r="AT10" s="32">
        <v>1</v>
      </c>
      <c r="AU10" s="33">
        <v>1</v>
      </c>
      <c r="AV10" s="32">
        <v>1</v>
      </c>
      <c r="AW10" s="33">
        <v>1</v>
      </c>
      <c r="AX10" s="32">
        <v>1</v>
      </c>
      <c r="AY10" s="33">
        <v>1</v>
      </c>
      <c r="AZ10" s="32">
        <v>1</v>
      </c>
      <c r="BA10" s="34">
        <v>1</v>
      </c>
      <c r="BB10" s="32">
        <v>1</v>
      </c>
      <c r="BC10" s="33">
        <v>1</v>
      </c>
      <c r="BD10" s="32">
        <v>1</v>
      </c>
      <c r="BE10" s="33">
        <v>1</v>
      </c>
      <c r="BF10" s="32">
        <v>1</v>
      </c>
      <c r="BG10" s="33">
        <v>1</v>
      </c>
      <c r="BH10" s="32">
        <v>1</v>
      </c>
      <c r="BI10" s="32">
        <v>1</v>
      </c>
      <c r="BJ10" s="32">
        <v>1</v>
      </c>
      <c r="BK10" s="32">
        <v>1</v>
      </c>
      <c r="BL10" s="32">
        <v>1</v>
      </c>
      <c r="BM10" s="35">
        <v>1</v>
      </c>
      <c r="BN10" s="64"/>
      <c r="BO10" s="116"/>
      <c r="BP10" s="116"/>
      <c r="BQ10" s="116"/>
      <c r="BR10" s="116"/>
      <c r="BS10" s="116"/>
      <c r="BT10" s="116"/>
      <c r="BU10" s="116"/>
      <c r="BV10" s="116"/>
      <c r="CH10" s="15"/>
      <c r="CN10" s="16"/>
    </row>
    <row r="11" spans="1:92" ht="30" customHeight="1" thickBot="1" x14ac:dyDescent="0.45">
      <c r="A11" s="52" t="s">
        <v>50</v>
      </c>
      <c r="B11" s="44" t="s">
        <v>53</v>
      </c>
      <c r="C11" s="45">
        <v>1</v>
      </c>
      <c r="D11" s="30">
        <v>2</v>
      </c>
      <c r="E11" s="31">
        <v>2</v>
      </c>
      <c r="F11" s="32">
        <v>2</v>
      </c>
      <c r="G11" s="33">
        <v>2</v>
      </c>
      <c r="H11" s="32">
        <v>2</v>
      </c>
      <c r="I11" s="34">
        <v>2</v>
      </c>
      <c r="J11" s="32">
        <v>2</v>
      </c>
      <c r="K11" s="33">
        <v>2</v>
      </c>
      <c r="L11" s="32">
        <v>2</v>
      </c>
      <c r="M11" s="34">
        <v>2</v>
      </c>
      <c r="N11" s="32">
        <v>2</v>
      </c>
      <c r="O11" s="33">
        <v>2</v>
      </c>
      <c r="P11" s="32">
        <v>2</v>
      </c>
      <c r="Q11" s="33">
        <v>2</v>
      </c>
      <c r="R11" s="32">
        <v>2</v>
      </c>
      <c r="S11" s="33">
        <v>2</v>
      </c>
      <c r="T11" s="32">
        <v>2</v>
      </c>
      <c r="U11" s="33">
        <v>2</v>
      </c>
      <c r="V11" s="32">
        <v>2</v>
      </c>
      <c r="W11" s="33">
        <v>2</v>
      </c>
      <c r="X11" s="32">
        <v>2</v>
      </c>
      <c r="Y11" s="33">
        <v>2</v>
      </c>
      <c r="Z11" s="32">
        <v>2</v>
      </c>
      <c r="AA11" s="33">
        <v>2</v>
      </c>
      <c r="AB11" s="32">
        <v>2</v>
      </c>
      <c r="AC11" s="33">
        <v>2</v>
      </c>
      <c r="AD11" s="32">
        <v>2</v>
      </c>
      <c r="AE11" s="33">
        <v>2</v>
      </c>
      <c r="AF11" s="32">
        <v>2</v>
      </c>
      <c r="AG11" s="33">
        <v>2</v>
      </c>
      <c r="AH11" s="32">
        <v>2</v>
      </c>
      <c r="AI11" s="33">
        <v>2</v>
      </c>
      <c r="AJ11" s="32">
        <v>2</v>
      </c>
      <c r="AK11" s="34">
        <v>2</v>
      </c>
      <c r="AL11" s="32">
        <v>2</v>
      </c>
      <c r="AM11" s="33">
        <v>2</v>
      </c>
      <c r="AN11" s="32">
        <v>2</v>
      </c>
      <c r="AO11" s="33">
        <v>2</v>
      </c>
      <c r="AP11" s="32">
        <v>2</v>
      </c>
      <c r="AQ11" s="33">
        <v>2</v>
      </c>
      <c r="AR11" s="32">
        <v>2</v>
      </c>
      <c r="AS11" s="33">
        <v>2</v>
      </c>
      <c r="AT11" s="32">
        <v>2</v>
      </c>
      <c r="AU11" s="33">
        <v>2</v>
      </c>
      <c r="AV11" s="32">
        <v>2</v>
      </c>
      <c r="AW11" s="33">
        <v>2</v>
      </c>
      <c r="AX11" s="32">
        <v>2</v>
      </c>
      <c r="AY11" s="33">
        <v>2</v>
      </c>
      <c r="AZ11" s="32">
        <v>2</v>
      </c>
      <c r="BA11" s="34">
        <v>2</v>
      </c>
      <c r="BB11" s="32">
        <v>2</v>
      </c>
      <c r="BC11" s="33">
        <v>2</v>
      </c>
      <c r="BD11" s="32">
        <v>2</v>
      </c>
      <c r="BE11" s="33">
        <v>2</v>
      </c>
      <c r="BF11" s="32">
        <v>2</v>
      </c>
      <c r="BG11" s="33">
        <v>2</v>
      </c>
      <c r="BH11" s="32">
        <v>2</v>
      </c>
      <c r="BI11" s="32">
        <v>2</v>
      </c>
      <c r="BJ11" s="32">
        <v>2</v>
      </c>
      <c r="BK11" s="32">
        <v>2</v>
      </c>
      <c r="BL11" s="32">
        <v>2</v>
      </c>
      <c r="BM11" s="35">
        <v>2</v>
      </c>
      <c r="BN11" s="65"/>
      <c r="BO11" s="116"/>
      <c r="BP11" s="116"/>
      <c r="BQ11" s="116"/>
      <c r="BR11" s="116"/>
      <c r="BS11" s="116"/>
      <c r="BT11" s="116"/>
      <c r="BU11" s="116"/>
      <c r="BV11" s="116"/>
      <c r="CH11" s="15"/>
      <c r="CN11" s="16"/>
    </row>
    <row r="12" spans="1:92" ht="30" customHeight="1" x14ac:dyDescent="0.25">
      <c r="A12" s="39" t="s">
        <v>12</v>
      </c>
      <c r="B12" s="47" t="s">
        <v>7</v>
      </c>
      <c r="C12" s="24"/>
      <c r="D12" s="72" t="s">
        <v>71</v>
      </c>
      <c r="E12" s="73" t="s">
        <v>71</v>
      </c>
      <c r="F12" s="74"/>
      <c r="G12" s="75" t="s">
        <v>71</v>
      </c>
      <c r="H12" s="74"/>
      <c r="I12" s="75" t="s">
        <v>71</v>
      </c>
      <c r="J12" s="74"/>
      <c r="K12" s="75" t="s">
        <v>71</v>
      </c>
      <c r="L12" s="74"/>
      <c r="M12" s="75"/>
      <c r="N12" s="74"/>
      <c r="O12" s="75"/>
      <c r="P12" s="74"/>
      <c r="Q12" s="75" t="s">
        <v>71</v>
      </c>
      <c r="R12" s="74"/>
      <c r="S12" s="75" t="s">
        <v>71</v>
      </c>
      <c r="T12" s="74"/>
      <c r="U12" s="73" t="s">
        <v>71</v>
      </c>
      <c r="V12" s="74"/>
      <c r="W12" s="75" t="s">
        <v>71</v>
      </c>
      <c r="X12" s="74" t="s">
        <v>71</v>
      </c>
      <c r="Y12" s="75" t="s">
        <v>71</v>
      </c>
      <c r="Z12" s="74" t="s">
        <v>71</v>
      </c>
      <c r="AA12" s="75" t="s">
        <v>71</v>
      </c>
      <c r="AB12" s="74"/>
      <c r="AC12" s="75"/>
      <c r="AD12" s="74"/>
      <c r="AE12" s="75"/>
      <c r="AF12" s="74"/>
      <c r="AG12" s="75"/>
      <c r="AH12" s="74"/>
      <c r="AI12" s="75"/>
      <c r="AJ12" s="74"/>
      <c r="AK12" s="73" t="s">
        <v>71</v>
      </c>
      <c r="AL12" s="74"/>
      <c r="AM12" s="75" t="s">
        <v>71</v>
      </c>
      <c r="AN12" s="74"/>
      <c r="AO12" s="75"/>
      <c r="AP12" s="74"/>
      <c r="AQ12" s="75" t="s">
        <v>71</v>
      </c>
      <c r="AR12" s="74"/>
      <c r="AS12" s="73" t="s">
        <v>71</v>
      </c>
      <c r="AT12" s="74"/>
      <c r="AU12" s="73"/>
      <c r="AV12" s="74"/>
      <c r="AW12" s="75"/>
      <c r="AX12" s="74"/>
      <c r="AY12" s="73"/>
      <c r="AZ12" s="74"/>
      <c r="BA12" s="75"/>
      <c r="BB12" s="74" t="s">
        <v>71</v>
      </c>
      <c r="BC12" s="75" t="s">
        <v>71</v>
      </c>
      <c r="BD12" s="74" t="s">
        <v>71</v>
      </c>
      <c r="BE12" s="75" t="s">
        <v>71</v>
      </c>
      <c r="BF12" s="74"/>
      <c r="BG12" s="75" t="s">
        <v>71</v>
      </c>
      <c r="BH12" s="74"/>
      <c r="BI12" s="75" t="s">
        <v>71</v>
      </c>
      <c r="BJ12" s="74"/>
      <c r="BK12" s="75" t="s">
        <v>71</v>
      </c>
      <c r="BL12" s="74"/>
      <c r="BM12" s="76"/>
      <c r="BO12" s="116"/>
      <c r="BP12" s="116"/>
      <c r="BQ12" s="116"/>
      <c r="BR12" s="116"/>
      <c r="BS12" s="116"/>
      <c r="BT12" s="116"/>
      <c r="BU12" s="116"/>
      <c r="BV12" s="116"/>
      <c r="CH12" s="17">
        <f>DAY(CH5)+MONTH(Debu_Periode)</f>
        <v>11</v>
      </c>
      <c r="CK12" s="18"/>
    </row>
    <row r="13" spans="1:92" ht="30" customHeight="1" x14ac:dyDescent="0.25">
      <c r="A13" s="39" t="s">
        <v>11</v>
      </c>
      <c r="B13" s="48" t="s">
        <v>7</v>
      </c>
      <c r="C13" s="25"/>
      <c r="D13" s="77"/>
      <c r="E13" s="78"/>
      <c r="F13" s="79"/>
      <c r="G13" s="80" t="s">
        <v>71</v>
      </c>
      <c r="H13" s="79"/>
      <c r="I13" s="80"/>
      <c r="J13" s="79"/>
      <c r="K13" s="80" t="s">
        <v>71</v>
      </c>
      <c r="L13" s="79"/>
      <c r="M13" s="80" t="s">
        <v>71</v>
      </c>
      <c r="N13" s="79" t="s">
        <v>71</v>
      </c>
      <c r="O13" s="80" t="s">
        <v>71</v>
      </c>
      <c r="P13" s="79"/>
      <c r="Q13" s="80"/>
      <c r="R13" s="79"/>
      <c r="S13" s="80"/>
      <c r="T13" s="79"/>
      <c r="U13" s="78" t="s">
        <v>71</v>
      </c>
      <c r="V13" s="79"/>
      <c r="W13" s="80"/>
      <c r="X13" s="79"/>
      <c r="Y13" s="80" t="s">
        <v>71</v>
      </c>
      <c r="Z13" s="79"/>
      <c r="AA13" s="80" t="s">
        <v>71</v>
      </c>
      <c r="AB13" s="79" t="s">
        <v>71</v>
      </c>
      <c r="AC13" s="80" t="s">
        <v>71</v>
      </c>
      <c r="AD13" s="79"/>
      <c r="AE13" s="80"/>
      <c r="AF13" s="79"/>
      <c r="AG13" s="80" t="s">
        <v>71</v>
      </c>
      <c r="AH13" s="79"/>
      <c r="AI13" s="80" t="s">
        <v>71</v>
      </c>
      <c r="AJ13" s="79"/>
      <c r="AK13" s="78"/>
      <c r="AL13" s="79"/>
      <c r="AM13" s="80"/>
      <c r="AN13" s="79"/>
      <c r="AO13" s="80"/>
      <c r="AP13" s="79" t="s">
        <v>71</v>
      </c>
      <c r="AQ13" s="80" t="s">
        <v>71</v>
      </c>
      <c r="AR13" s="79"/>
      <c r="AS13" s="78"/>
      <c r="AT13" s="79"/>
      <c r="AU13" s="78" t="s">
        <v>71</v>
      </c>
      <c r="AV13" s="79"/>
      <c r="AW13" s="80" t="s">
        <v>71</v>
      </c>
      <c r="AX13" s="79"/>
      <c r="AY13" s="78"/>
      <c r="AZ13" s="79"/>
      <c r="BA13" s="80" t="s">
        <v>71</v>
      </c>
      <c r="BB13" s="79"/>
      <c r="BC13" s="80"/>
      <c r="BD13" s="79"/>
      <c r="BE13" s="80"/>
      <c r="BF13" s="79"/>
      <c r="BG13" s="80"/>
      <c r="BH13" s="79"/>
      <c r="BI13" s="80"/>
      <c r="BJ13" s="79"/>
      <c r="BK13" s="80"/>
      <c r="BL13" s="79"/>
      <c r="BM13" s="81"/>
      <c r="BO13" s="116"/>
      <c r="BP13" s="116"/>
      <c r="BQ13" s="116"/>
      <c r="BR13" s="116"/>
      <c r="BS13" s="116"/>
      <c r="BT13" s="116"/>
      <c r="BU13" s="116"/>
      <c r="BV13" s="116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20">
        <f>DAY($CH$14)</f>
        <v>30</v>
      </c>
    </row>
    <row r="14" spans="1:92" ht="30" customHeight="1" thickBot="1" x14ac:dyDescent="0.3">
      <c r="A14" s="66" t="s">
        <v>31</v>
      </c>
      <c r="B14" s="69" t="s">
        <v>51</v>
      </c>
      <c r="C14" s="46"/>
      <c r="D14" s="82"/>
      <c r="E14" s="83"/>
      <c r="F14" s="84"/>
      <c r="G14" s="85"/>
      <c r="H14" s="84"/>
      <c r="I14" s="85"/>
      <c r="J14" s="84"/>
      <c r="K14" s="85"/>
      <c r="L14" s="84"/>
      <c r="M14" s="85"/>
      <c r="N14" s="84"/>
      <c r="O14" s="85"/>
      <c r="P14" s="84"/>
      <c r="Q14" s="85" t="s">
        <v>71</v>
      </c>
      <c r="R14" s="84"/>
      <c r="S14" s="85" t="s">
        <v>71</v>
      </c>
      <c r="T14" s="84"/>
      <c r="U14" s="83"/>
      <c r="V14" s="84"/>
      <c r="W14" s="85" t="s">
        <v>71</v>
      </c>
      <c r="X14" s="84"/>
      <c r="Y14" s="85"/>
      <c r="Z14" s="84"/>
      <c r="AA14" s="85"/>
      <c r="AB14" s="84"/>
      <c r="AC14" s="85"/>
      <c r="AD14" s="84"/>
      <c r="AE14" s="85" t="s">
        <v>71</v>
      </c>
      <c r="AF14" s="84"/>
      <c r="AG14" s="85" t="s">
        <v>71</v>
      </c>
      <c r="AH14" s="84"/>
      <c r="AI14" s="85"/>
      <c r="AJ14" s="84"/>
      <c r="AK14" s="83" t="s">
        <v>71</v>
      </c>
      <c r="AL14" s="84"/>
      <c r="AM14" s="85"/>
      <c r="AN14" s="84" t="s">
        <v>71</v>
      </c>
      <c r="AO14" s="85" t="s">
        <v>71</v>
      </c>
      <c r="AP14" s="84"/>
      <c r="AQ14" s="85"/>
      <c r="AR14" s="84"/>
      <c r="AS14" s="83"/>
      <c r="AT14" s="84"/>
      <c r="AU14" s="83" t="s">
        <v>71</v>
      </c>
      <c r="AV14" s="84"/>
      <c r="AW14" s="85" t="s">
        <v>71</v>
      </c>
      <c r="AX14" s="84"/>
      <c r="AY14" s="83" t="s">
        <v>71</v>
      </c>
      <c r="AZ14" s="84"/>
      <c r="BA14" s="85" t="s">
        <v>71</v>
      </c>
      <c r="BB14" s="84"/>
      <c r="BC14" s="85"/>
      <c r="BD14" s="84"/>
      <c r="BE14" s="85"/>
      <c r="BF14" s="84"/>
      <c r="BG14" s="85" t="s">
        <v>71</v>
      </c>
      <c r="BH14" s="84"/>
      <c r="BI14" s="85" t="s">
        <v>71</v>
      </c>
      <c r="BJ14" s="84"/>
      <c r="BK14" s="85"/>
      <c r="BL14" s="84"/>
      <c r="BM14" s="86"/>
      <c r="BO14" s="116"/>
      <c r="BP14" s="116"/>
      <c r="BQ14" s="116"/>
      <c r="BR14" s="116"/>
      <c r="BS14" s="116"/>
      <c r="BT14" s="116"/>
      <c r="BU14" s="116"/>
      <c r="BV14" s="116"/>
      <c r="CH14" s="21">
        <f>EOMONTH(Debu_Periode,0.1)</f>
        <v>42704</v>
      </c>
    </row>
    <row r="15" spans="1:92" ht="30" customHeight="1" thickTop="1" x14ac:dyDescent="0.35">
      <c r="A15" s="70" t="s">
        <v>68</v>
      </c>
      <c r="B15" s="67" t="s">
        <v>52</v>
      </c>
      <c r="C15" s="24"/>
      <c r="D15" s="87"/>
      <c r="E15" s="88"/>
      <c r="F15" s="89"/>
      <c r="G15" s="90"/>
      <c r="H15" s="89"/>
      <c r="I15" s="90" t="s">
        <v>71</v>
      </c>
      <c r="J15" s="89"/>
      <c r="K15" s="90"/>
      <c r="L15" s="89"/>
      <c r="M15" s="90"/>
      <c r="N15" s="89"/>
      <c r="O15" s="90" t="s">
        <v>71</v>
      </c>
      <c r="P15" s="89"/>
      <c r="Q15" s="90"/>
      <c r="R15" s="89"/>
      <c r="S15" s="90" t="s">
        <v>71</v>
      </c>
      <c r="T15" s="89"/>
      <c r="U15" s="88" t="s">
        <v>71</v>
      </c>
      <c r="V15" s="89"/>
      <c r="W15" s="90"/>
      <c r="X15" s="89"/>
      <c r="Y15" s="90"/>
      <c r="Z15" s="89"/>
      <c r="AA15" s="90" t="s">
        <v>71</v>
      </c>
      <c r="AB15" s="89" t="s">
        <v>71</v>
      </c>
      <c r="AC15" s="90"/>
      <c r="AD15" s="89"/>
      <c r="AE15" s="90"/>
      <c r="AF15" s="89"/>
      <c r="AG15" s="90" t="s">
        <v>71</v>
      </c>
      <c r="AH15" s="89"/>
      <c r="AI15" s="90"/>
      <c r="AJ15" s="89"/>
      <c r="AK15" s="88"/>
      <c r="AL15" s="89"/>
      <c r="AM15" s="90" t="s">
        <v>71</v>
      </c>
      <c r="AN15" s="89" t="s">
        <v>71</v>
      </c>
      <c r="AO15" s="90" t="s">
        <v>71</v>
      </c>
      <c r="AP15" s="89" t="s">
        <v>71</v>
      </c>
      <c r="AQ15" s="90" t="s">
        <v>71</v>
      </c>
      <c r="AR15" s="89" t="s">
        <v>71</v>
      </c>
      <c r="AS15" s="88" t="s">
        <v>71</v>
      </c>
      <c r="AT15" s="89"/>
      <c r="AU15" s="88"/>
      <c r="AV15" s="89"/>
      <c r="AW15" s="90"/>
      <c r="AX15" s="89"/>
      <c r="AY15" s="88" t="s">
        <v>71</v>
      </c>
      <c r="AZ15" s="89"/>
      <c r="BA15" s="90" t="s">
        <v>71</v>
      </c>
      <c r="BB15" s="89" t="s">
        <v>71</v>
      </c>
      <c r="BC15" s="90"/>
      <c r="BD15" s="89"/>
      <c r="BE15" s="90"/>
      <c r="BF15" s="89"/>
      <c r="BG15" s="90" t="s">
        <v>71</v>
      </c>
      <c r="BH15" s="89"/>
      <c r="BI15" s="90"/>
      <c r="BJ15" s="89"/>
      <c r="BK15" s="90"/>
      <c r="BL15" s="89"/>
      <c r="BM15" s="91"/>
      <c r="BO15" s="116"/>
      <c r="BP15" s="116"/>
      <c r="BQ15" s="116"/>
      <c r="BR15" s="116"/>
      <c r="BS15" s="116"/>
      <c r="BT15" s="116"/>
      <c r="BU15" s="116"/>
      <c r="BV15" s="116"/>
      <c r="CH15" s="136" t="s">
        <v>45</v>
      </c>
      <c r="CI15" s="136"/>
      <c r="CJ15" s="136"/>
      <c r="CK15" s="138">
        <f>Année</f>
        <v>2016</v>
      </c>
      <c r="CL15" s="138"/>
      <c r="CM15" s="138"/>
      <c r="CN15" s="138"/>
    </row>
    <row r="16" spans="1:92" ht="30" customHeight="1" x14ac:dyDescent="0.35">
      <c r="A16" s="71" t="s">
        <v>27</v>
      </c>
      <c r="B16" s="48" t="s">
        <v>52</v>
      </c>
      <c r="C16" s="25"/>
      <c r="D16" s="92"/>
      <c r="E16" s="78"/>
      <c r="F16" s="79"/>
      <c r="G16" s="80"/>
      <c r="H16" s="79"/>
      <c r="I16" s="80"/>
      <c r="J16" s="79"/>
      <c r="K16" s="80"/>
      <c r="L16" s="79"/>
      <c r="M16" s="80"/>
      <c r="N16" s="79"/>
      <c r="O16" s="80"/>
      <c r="P16" s="79"/>
      <c r="Q16" s="80"/>
      <c r="R16" s="79"/>
      <c r="S16" s="80"/>
      <c r="T16" s="79"/>
      <c r="U16" s="78"/>
      <c r="V16" s="79"/>
      <c r="W16" s="80"/>
      <c r="X16" s="79"/>
      <c r="Y16" s="80"/>
      <c r="Z16" s="79"/>
      <c r="AA16" s="80"/>
      <c r="AB16" s="79"/>
      <c r="AC16" s="80"/>
      <c r="AD16" s="79"/>
      <c r="AE16" s="80"/>
      <c r="AF16" s="79"/>
      <c r="AG16" s="80"/>
      <c r="AH16" s="79"/>
      <c r="AI16" s="80"/>
      <c r="AJ16" s="79"/>
      <c r="AK16" s="78"/>
      <c r="AL16" s="79"/>
      <c r="AM16" s="80"/>
      <c r="AN16" s="79"/>
      <c r="AO16" s="80"/>
      <c r="AP16" s="79"/>
      <c r="AQ16" s="80"/>
      <c r="AR16" s="79"/>
      <c r="AS16" s="78"/>
      <c r="AT16" s="79"/>
      <c r="AU16" s="78"/>
      <c r="AV16" s="79"/>
      <c r="AW16" s="80"/>
      <c r="AX16" s="79"/>
      <c r="AY16" s="78"/>
      <c r="AZ16" s="79"/>
      <c r="BA16" s="80"/>
      <c r="BB16" s="79"/>
      <c r="BC16" s="80"/>
      <c r="BD16" s="79"/>
      <c r="BE16" s="80"/>
      <c r="BF16" s="79"/>
      <c r="BG16" s="80"/>
      <c r="BH16" s="79"/>
      <c r="BI16" s="80"/>
      <c r="BJ16" s="79"/>
      <c r="BK16" s="80"/>
      <c r="BL16" s="79"/>
      <c r="BM16" s="81"/>
      <c r="BO16" s="116"/>
      <c r="BP16" s="116"/>
      <c r="BQ16" s="116"/>
      <c r="BR16" s="116"/>
      <c r="BS16" s="116"/>
      <c r="BT16" s="116"/>
      <c r="BU16" s="116"/>
      <c r="BV16" s="116"/>
      <c r="CH16" s="136" t="s">
        <v>35</v>
      </c>
      <c r="CI16" s="136"/>
      <c r="CJ16" s="136"/>
      <c r="CK16" s="137">
        <f>DATE(Saisir_Annèe,1,1)</f>
        <v>42370</v>
      </c>
      <c r="CL16" s="138"/>
      <c r="CM16" s="138"/>
      <c r="CN16" s="138"/>
    </row>
    <row r="17" spans="1:92" ht="30" customHeight="1" x14ac:dyDescent="0.35">
      <c r="A17" s="48" t="s">
        <v>66</v>
      </c>
      <c r="B17" s="48" t="s">
        <v>52</v>
      </c>
      <c r="C17" s="25"/>
      <c r="D17" s="92"/>
      <c r="E17" s="78"/>
      <c r="F17" s="79"/>
      <c r="G17" s="80"/>
      <c r="H17" s="79"/>
      <c r="I17" s="80"/>
      <c r="J17" s="79"/>
      <c r="K17" s="80" t="s">
        <v>71</v>
      </c>
      <c r="L17" s="79" t="s">
        <v>71</v>
      </c>
      <c r="M17" s="80" t="s">
        <v>71</v>
      </c>
      <c r="N17" s="79" t="s">
        <v>71</v>
      </c>
      <c r="O17" s="80"/>
      <c r="P17" s="79"/>
      <c r="Q17" s="80"/>
      <c r="R17" s="79"/>
      <c r="S17" s="80"/>
      <c r="T17" s="79"/>
      <c r="U17" s="78"/>
      <c r="V17" s="79"/>
      <c r="W17" s="80"/>
      <c r="X17" s="79"/>
      <c r="Y17" s="80"/>
      <c r="Z17" s="79"/>
      <c r="AA17" s="80"/>
      <c r="AB17" s="79"/>
      <c r="AC17" s="80"/>
      <c r="AD17" s="79"/>
      <c r="AE17" s="80"/>
      <c r="AF17" s="79"/>
      <c r="AG17" s="80"/>
      <c r="AH17" s="79"/>
      <c r="AI17" s="80"/>
      <c r="AJ17" s="79"/>
      <c r="AK17" s="78"/>
      <c r="AL17" s="79"/>
      <c r="AM17" s="80" t="s">
        <v>71</v>
      </c>
      <c r="AN17" s="79" t="s">
        <v>71</v>
      </c>
      <c r="AO17" s="80" t="s">
        <v>71</v>
      </c>
      <c r="AP17" s="79" t="s">
        <v>71</v>
      </c>
      <c r="AQ17" s="80"/>
      <c r="AR17" s="79"/>
      <c r="AS17" s="78"/>
      <c r="AT17" s="79"/>
      <c r="AU17" s="78"/>
      <c r="AV17" s="79"/>
      <c r="AW17" s="80"/>
      <c r="AX17" s="79"/>
      <c r="AY17" s="78"/>
      <c r="AZ17" s="79"/>
      <c r="BA17" s="80" t="s">
        <v>71</v>
      </c>
      <c r="BB17" s="79" t="s">
        <v>71</v>
      </c>
      <c r="BC17" s="80" t="s">
        <v>71</v>
      </c>
      <c r="BD17" s="79" t="s">
        <v>71</v>
      </c>
      <c r="BE17" s="80" t="s">
        <v>71</v>
      </c>
      <c r="BF17" s="79"/>
      <c r="BG17" s="80"/>
      <c r="BH17" s="79"/>
      <c r="BI17" s="80"/>
      <c r="BJ17" s="79"/>
      <c r="BK17" s="80"/>
      <c r="BL17" s="79"/>
      <c r="BM17" s="81"/>
      <c r="BO17" s="116"/>
      <c r="BP17" s="116"/>
      <c r="BQ17" s="116"/>
      <c r="BR17" s="116"/>
      <c r="BS17" s="116"/>
      <c r="BT17" s="116"/>
      <c r="BU17" s="116"/>
      <c r="BV17" s="116"/>
      <c r="CH17" s="136" t="s">
        <v>33</v>
      </c>
      <c r="CI17" s="136"/>
      <c r="CJ17" s="136"/>
      <c r="CK17" s="137">
        <f>ROUND(DATE(Saisir_Annèe,4,MOD(234-11*MOD(Saisir_Annèe,19),30))/7,0)*7-6</f>
        <v>42456</v>
      </c>
      <c r="CL17" s="137"/>
      <c r="CM17" s="137"/>
      <c r="CN17" s="137"/>
    </row>
    <row r="18" spans="1:92" ht="30" customHeight="1" x14ac:dyDescent="0.35">
      <c r="A18" s="48" t="s">
        <v>67</v>
      </c>
      <c r="B18" s="48" t="s">
        <v>52</v>
      </c>
      <c r="C18" s="25"/>
      <c r="D18" s="92"/>
      <c r="E18" s="78"/>
      <c r="F18" s="79"/>
      <c r="G18" s="80"/>
      <c r="H18" s="79"/>
      <c r="I18" s="80"/>
      <c r="J18" s="79"/>
      <c r="K18" s="80"/>
      <c r="L18" s="79"/>
      <c r="M18" s="80"/>
      <c r="N18" s="79"/>
      <c r="O18" s="80"/>
      <c r="P18" s="79"/>
      <c r="Q18" s="80"/>
      <c r="R18" s="79"/>
      <c r="S18" s="80"/>
      <c r="T18" s="79"/>
      <c r="U18" s="78"/>
      <c r="V18" s="79"/>
      <c r="W18" s="80"/>
      <c r="X18" s="79"/>
      <c r="Y18" s="80"/>
      <c r="Z18" s="79"/>
      <c r="AA18" s="80"/>
      <c r="AB18" s="79"/>
      <c r="AC18" s="80"/>
      <c r="AD18" s="79"/>
      <c r="AE18" s="80"/>
      <c r="AF18" s="79"/>
      <c r="AG18" s="80"/>
      <c r="AH18" s="79"/>
      <c r="AI18" s="80"/>
      <c r="AJ18" s="79"/>
      <c r="AK18" s="78"/>
      <c r="AL18" s="79"/>
      <c r="AM18" s="80"/>
      <c r="AN18" s="79"/>
      <c r="AO18" s="80"/>
      <c r="AP18" s="79"/>
      <c r="AQ18" s="80"/>
      <c r="AR18" s="79"/>
      <c r="AS18" s="78"/>
      <c r="AT18" s="79"/>
      <c r="AU18" s="78"/>
      <c r="AV18" s="79"/>
      <c r="AW18" s="80"/>
      <c r="AX18" s="79"/>
      <c r="AY18" s="78"/>
      <c r="AZ18" s="79"/>
      <c r="BA18" s="80"/>
      <c r="BB18" s="79"/>
      <c r="BC18" s="80"/>
      <c r="BD18" s="79"/>
      <c r="BE18" s="80"/>
      <c r="BF18" s="79"/>
      <c r="BG18" s="80"/>
      <c r="BH18" s="79"/>
      <c r="BI18" s="80"/>
      <c r="BJ18" s="79"/>
      <c r="BK18" s="80"/>
      <c r="BL18" s="79"/>
      <c r="BM18" s="81"/>
      <c r="BO18" s="116"/>
      <c r="BP18" s="116"/>
      <c r="BQ18" s="116"/>
      <c r="BR18" s="116"/>
      <c r="BS18" s="116"/>
      <c r="BT18" s="116"/>
      <c r="BU18" s="116"/>
      <c r="BV18" s="116"/>
      <c r="CH18" s="136" t="s">
        <v>36</v>
      </c>
      <c r="CI18" s="136"/>
      <c r="CJ18" s="136"/>
      <c r="CK18" s="137">
        <f>Paque+1</f>
        <v>42457</v>
      </c>
      <c r="CL18" s="137"/>
      <c r="CM18" s="137"/>
      <c r="CN18" s="137"/>
    </row>
    <row r="19" spans="1:92" ht="30" customHeight="1" thickBot="1" x14ac:dyDescent="0.4">
      <c r="A19" s="68" t="s">
        <v>8</v>
      </c>
      <c r="B19" s="68" t="s">
        <v>52</v>
      </c>
      <c r="C19" s="46"/>
      <c r="D19" s="92"/>
      <c r="E19" s="78"/>
      <c r="F19" s="79"/>
      <c r="G19" s="80"/>
      <c r="H19" s="79"/>
      <c r="I19" s="80"/>
      <c r="J19" s="79"/>
      <c r="K19" s="80"/>
      <c r="L19" s="79"/>
      <c r="M19" s="80"/>
      <c r="N19" s="79"/>
      <c r="O19" s="80"/>
      <c r="P19" s="79"/>
      <c r="Q19" s="80"/>
      <c r="R19" s="79"/>
      <c r="S19" s="80"/>
      <c r="T19" s="79"/>
      <c r="U19" s="78"/>
      <c r="V19" s="79"/>
      <c r="W19" s="80"/>
      <c r="X19" s="79"/>
      <c r="Y19" s="80"/>
      <c r="Z19" s="79"/>
      <c r="AA19" s="80"/>
      <c r="AB19" s="79"/>
      <c r="AC19" s="80"/>
      <c r="AD19" s="79"/>
      <c r="AE19" s="80"/>
      <c r="AF19" s="79"/>
      <c r="AG19" s="80"/>
      <c r="AH19" s="79"/>
      <c r="AI19" s="80"/>
      <c r="AJ19" s="79"/>
      <c r="AK19" s="78"/>
      <c r="AL19" s="79"/>
      <c r="AM19" s="80"/>
      <c r="AN19" s="79"/>
      <c r="AO19" s="80"/>
      <c r="AP19" s="79"/>
      <c r="AQ19" s="80"/>
      <c r="AR19" s="79"/>
      <c r="AS19" s="78"/>
      <c r="AT19" s="79"/>
      <c r="AU19" s="78"/>
      <c r="AV19" s="79"/>
      <c r="AW19" s="80"/>
      <c r="AX19" s="79"/>
      <c r="AY19" s="78"/>
      <c r="AZ19" s="79"/>
      <c r="BA19" s="80"/>
      <c r="BB19" s="79"/>
      <c r="BC19" s="80"/>
      <c r="BD19" s="79"/>
      <c r="BE19" s="80"/>
      <c r="BF19" s="79"/>
      <c r="BG19" s="80"/>
      <c r="BH19" s="79"/>
      <c r="BI19" s="80"/>
      <c r="BJ19" s="79"/>
      <c r="BK19" s="80"/>
      <c r="BL19" s="79"/>
      <c r="BM19" s="81"/>
      <c r="BO19" s="116"/>
      <c r="BP19" s="116"/>
      <c r="BQ19" s="116"/>
      <c r="BR19" s="116"/>
      <c r="BS19" s="116"/>
      <c r="BT19" s="116"/>
      <c r="BU19" s="116"/>
      <c r="BV19" s="116"/>
      <c r="CH19" s="136" t="s">
        <v>37</v>
      </c>
      <c r="CI19" s="136"/>
      <c r="CJ19" s="136"/>
      <c r="CK19" s="137">
        <f>DATE(Saisir_Annèe,5,1)</f>
        <v>42491</v>
      </c>
      <c r="CL19" s="138"/>
      <c r="CM19" s="138"/>
      <c r="CN19" s="138"/>
    </row>
    <row r="20" spans="1:92" ht="30" customHeight="1" thickTop="1" x14ac:dyDescent="0.35">
      <c r="A20" s="39" t="s">
        <v>19</v>
      </c>
      <c r="B20" s="48" t="s">
        <v>32</v>
      </c>
      <c r="C20" s="24"/>
      <c r="D20" s="93"/>
      <c r="E20" s="88"/>
      <c r="F20" s="89"/>
      <c r="G20" s="90"/>
      <c r="H20" s="89"/>
      <c r="I20" s="90"/>
      <c r="J20" s="89"/>
      <c r="K20" s="90"/>
      <c r="L20" s="89"/>
      <c r="M20" s="90"/>
      <c r="N20" s="89"/>
      <c r="O20" s="90"/>
      <c r="P20" s="89"/>
      <c r="Q20" s="90"/>
      <c r="R20" s="89"/>
      <c r="S20" s="90"/>
      <c r="T20" s="89"/>
      <c r="U20" s="88"/>
      <c r="V20" s="89"/>
      <c r="W20" s="90"/>
      <c r="X20" s="89"/>
      <c r="Y20" s="90"/>
      <c r="Z20" s="89"/>
      <c r="AA20" s="90"/>
      <c r="AB20" s="89"/>
      <c r="AC20" s="90"/>
      <c r="AD20" s="89"/>
      <c r="AE20" s="90"/>
      <c r="AF20" s="89"/>
      <c r="AG20" s="90"/>
      <c r="AH20" s="89"/>
      <c r="AI20" s="90"/>
      <c r="AJ20" s="89"/>
      <c r="AK20" s="88"/>
      <c r="AL20" s="89"/>
      <c r="AM20" s="90"/>
      <c r="AN20" s="89"/>
      <c r="AO20" s="90"/>
      <c r="AP20" s="89"/>
      <c r="AQ20" s="90"/>
      <c r="AR20" s="89"/>
      <c r="AS20" s="88"/>
      <c r="AT20" s="89"/>
      <c r="AU20" s="88"/>
      <c r="AV20" s="89"/>
      <c r="AW20" s="90"/>
      <c r="AX20" s="89"/>
      <c r="AY20" s="88"/>
      <c r="AZ20" s="89"/>
      <c r="BA20" s="90"/>
      <c r="BB20" s="89"/>
      <c r="BC20" s="90"/>
      <c r="BD20" s="89"/>
      <c r="BE20" s="90"/>
      <c r="BF20" s="89"/>
      <c r="BG20" s="90"/>
      <c r="BH20" s="89"/>
      <c r="BI20" s="90"/>
      <c r="BJ20" s="89"/>
      <c r="BK20" s="90"/>
      <c r="BL20" s="89"/>
      <c r="BM20" s="91"/>
      <c r="BO20" s="116"/>
      <c r="BP20" s="116"/>
      <c r="BQ20" s="116"/>
      <c r="BR20" s="116"/>
      <c r="BS20" s="116"/>
      <c r="BT20" s="116"/>
      <c r="BU20" s="116"/>
      <c r="BV20" s="116"/>
      <c r="CH20" s="136" t="s">
        <v>34</v>
      </c>
      <c r="CI20" s="136"/>
      <c r="CJ20" s="136"/>
      <c r="CK20" s="137">
        <f>Paque+39</f>
        <v>42495</v>
      </c>
      <c r="CL20" s="137"/>
      <c r="CM20" s="137"/>
      <c r="CN20" s="137"/>
    </row>
    <row r="21" spans="1:92" ht="30" customHeight="1" x14ac:dyDescent="0.35">
      <c r="A21" s="39" t="s">
        <v>65</v>
      </c>
      <c r="B21" s="48" t="s">
        <v>32</v>
      </c>
      <c r="C21" s="25"/>
      <c r="D21" s="77"/>
      <c r="E21" s="78"/>
      <c r="F21" s="79"/>
      <c r="G21" s="80" t="s">
        <v>71</v>
      </c>
      <c r="H21" s="79"/>
      <c r="I21" s="80" t="s">
        <v>71</v>
      </c>
      <c r="J21" s="79"/>
      <c r="K21" s="80"/>
      <c r="L21" s="79"/>
      <c r="M21" s="80"/>
      <c r="N21" s="79"/>
      <c r="O21" s="80"/>
      <c r="P21" s="79"/>
      <c r="Q21" s="80" t="s">
        <v>71</v>
      </c>
      <c r="R21" s="79"/>
      <c r="S21" s="80" t="s">
        <v>71</v>
      </c>
      <c r="T21" s="79"/>
      <c r="U21" s="78" t="s">
        <v>71</v>
      </c>
      <c r="V21" s="79"/>
      <c r="W21" s="80" t="s">
        <v>71</v>
      </c>
      <c r="X21" s="79"/>
      <c r="Y21" s="80"/>
      <c r="Z21" s="79"/>
      <c r="AA21" s="80"/>
      <c r="AB21" s="79"/>
      <c r="AC21" s="80"/>
      <c r="AD21" s="79"/>
      <c r="AE21" s="80" t="s">
        <v>71</v>
      </c>
      <c r="AF21" s="79"/>
      <c r="AG21" s="80" t="s">
        <v>71</v>
      </c>
      <c r="AH21" s="79"/>
      <c r="AI21" s="80" t="s">
        <v>71</v>
      </c>
      <c r="AJ21" s="79"/>
      <c r="AK21" s="78" t="s">
        <v>71</v>
      </c>
      <c r="AL21" s="79"/>
      <c r="AM21" s="80"/>
      <c r="AN21" s="79"/>
      <c r="AO21" s="80"/>
      <c r="AP21" s="79"/>
      <c r="AQ21" s="80"/>
      <c r="AR21" s="79"/>
      <c r="AS21" s="78" t="s">
        <v>71</v>
      </c>
      <c r="AT21" s="79"/>
      <c r="AU21" s="78" t="s">
        <v>71</v>
      </c>
      <c r="AV21" s="79"/>
      <c r="AW21" s="80" t="s">
        <v>71</v>
      </c>
      <c r="AX21" s="79"/>
      <c r="AY21" s="78" t="s">
        <v>71</v>
      </c>
      <c r="AZ21" s="79"/>
      <c r="BA21" s="80"/>
      <c r="BB21" s="79"/>
      <c r="BC21" s="80"/>
      <c r="BD21" s="79"/>
      <c r="BE21" s="80"/>
      <c r="BF21" s="79"/>
      <c r="BG21" s="80" t="s">
        <v>71</v>
      </c>
      <c r="BH21" s="79"/>
      <c r="BI21" s="80" t="s">
        <v>71</v>
      </c>
      <c r="BJ21" s="79"/>
      <c r="BK21" s="80" t="s">
        <v>71</v>
      </c>
      <c r="BL21" s="79"/>
      <c r="BM21" s="81"/>
      <c r="BO21" s="116"/>
      <c r="BP21" s="116"/>
      <c r="BQ21" s="116"/>
      <c r="BR21" s="116"/>
      <c r="BS21" s="116"/>
      <c r="BT21" s="116"/>
      <c r="BU21" s="116"/>
      <c r="BV21" s="116"/>
      <c r="CH21" s="136" t="s">
        <v>38</v>
      </c>
      <c r="CI21" s="136"/>
      <c r="CJ21" s="136"/>
      <c r="CK21" s="137">
        <f>Paque+49</f>
        <v>42505</v>
      </c>
      <c r="CL21" s="137"/>
      <c r="CM21" s="137"/>
      <c r="CN21" s="137"/>
    </row>
    <row r="22" spans="1:92" ht="30" customHeight="1" x14ac:dyDescent="0.35">
      <c r="A22" s="39" t="s">
        <v>10</v>
      </c>
      <c r="B22" s="48" t="s">
        <v>32</v>
      </c>
      <c r="C22" s="25"/>
      <c r="D22" s="77"/>
      <c r="E22" s="78"/>
      <c r="F22" s="79"/>
      <c r="G22" s="80"/>
      <c r="H22" s="79"/>
      <c r="I22" s="80"/>
      <c r="J22" s="79"/>
      <c r="K22" s="80"/>
      <c r="L22" s="79"/>
      <c r="M22" s="80"/>
      <c r="N22" s="79"/>
      <c r="O22" s="80" t="s">
        <v>71</v>
      </c>
      <c r="P22" s="79"/>
      <c r="Q22" s="80" t="s">
        <v>71</v>
      </c>
      <c r="R22" s="79"/>
      <c r="S22" s="80" t="s">
        <v>71</v>
      </c>
      <c r="T22" s="79"/>
      <c r="U22" s="78" t="s">
        <v>71</v>
      </c>
      <c r="V22" s="79"/>
      <c r="W22" s="80" t="s">
        <v>71</v>
      </c>
      <c r="X22" s="79"/>
      <c r="Y22" s="80"/>
      <c r="Z22" s="79" t="s">
        <v>71</v>
      </c>
      <c r="AA22" s="80"/>
      <c r="AB22" s="79"/>
      <c r="AC22" s="80" t="s">
        <v>71</v>
      </c>
      <c r="AD22" s="79"/>
      <c r="AE22" s="80" t="s">
        <v>71</v>
      </c>
      <c r="AF22" s="79"/>
      <c r="AG22" s="80" t="s">
        <v>71</v>
      </c>
      <c r="AH22" s="79"/>
      <c r="AI22" s="80" t="s">
        <v>71</v>
      </c>
      <c r="AJ22" s="79"/>
      <c r="AK22" s="78" t="s">
        <v>71</v>
      </c>
      <c r="AL22" s="79"/>
      <c r="AM22" s="80"/>
      <c r="AN22" s="79"/>
      <c r="AO22" s="80"/>
      <c r="AP22" s="79"/>
      <c r="AQ22" s="80" t="s">
        <v>71</v>
      </c>
      <c r="AR22" s="79"/>
      <c r="AS22" s="78" t="s">
        <v>71</v>
      </c>
      <c r="AT22" s="79"/>
      <c r="AU22" s="78"/>
      <c r="AV22" s="79"/>
      <c r="AW22" s="80" t="s">
        <v>71</v>
      </c>
      <c r="AX22" s="79"/>
      <c r="AY22" s="78" t="s">
        <v>71</v>
      </c>
      <c r="AZ22" s="79"/>
      <c r="BA22" s="80"/>
      <c r="BB22" s="79" t="s">
        <v>71</v>
      </c>
      <c r="BC22" s="80"/>
      <c r="BD22" s="79"/>
      <c r="BE22" s="80" t="s">
        <v>71</v>
      </c>
      <c r="BF22" s="79"/>
      <c r="BG22" s="80" t="s">
        <v>71</v>
      </c>
      <c r="BH22" s="79"/>
      <c r="BI22" s="80"/>
      <c r="BJ22" s="79"/>
      <c r="BK22" s="80" t="s">
        <v>71</v>
      </c>
      <c r="BL22" s="79"/>
      <c r="BM22" s="81"/>
      <c r="BO22" s="116"/>
      <c r="BP22" s="116"/>
      <c r="BQ22" s="116"/>
      <c r="BR22" s="116"/>
      <c r="BS22" s="116"/>
      <c r="BT22" s="116"/>
      <c r="BU22" s="116"/>
      <c r="BV22" s="116"/>
      <c r="CH22" s="136" t="s">
        <v>39</v>
      </c>
      <c r="CI22" s="136"/>
      <c r="CJ22" s="136"/>
      <c r="CK22" s="137">
        <f>Paque+50</f>
        <v>42506</v>
      </c>
      <c r="CL22" s="137"/>
      <c r="CM22" s="137"/>
      <c r="CN22" s="137"/>
    </row>
    <row r="23" spans="1:92" ht="30" customHeight="1" x14ac:dyDescent="0.35">
      <c r="A23" s="39" t="s">
        <v>15</v>
      </c>
      <c r="B23" s="48" t="s">
        <v>62</v>
      </c>
      <c r="C23" s="27"/>
      <c r="D23" s="77"/>
      <c r="E23" s="78"/>
      <c r="F23" s="79"/>
      <c r="G23" s="80"/>
      <c r="H23" s="79"/>
      <c r="I23" s="80"/>
      <c r="J23" s="79"/>
      <c r="K23" s="80"/>
      <c r="L23" s="79"/>
      <c r="M23" s="80"/>
      <c r="N23" s="79"/>
      <c r="O23" s="80"/>
      <c r="P23" s="79"/>
      <c r="Q23" s="80"/>
      <c r="R23" s="79"/>
      <c r="S23" s="80"/>
      <c r="T23" s="79"/>
      <c r="U23" s="78"/>
      <c r="V23" s="79"/>
      <c r="W23" s="80"/>
      <c r="X23" s="79"/>
      <c r="Y23" s="80"/>
      <c r="Z23" s="79"/>
      <c r="AA23" s="80"/>
      <c r="AB23" s="79"/>
      <c r="AC23" s="80"/>
      <c r="AD23" s="79"/>
      <c r="AE23" s="80"/>
      <c r="AF23" s="79"/>
      <c r="AG23" s="80"/>
      <c r="AH23" s="79"/>
      <c r="AI23" s="80"/>
      <c r="AJ23" s="79"/>
      <c r="AK23" s="78"/>
      <c r="AL23" s="79"/>
      <c r="AM23" s="80"/>
      <c r="AN23" s="79"/>
      <c r="AO23" s="80"/>
      <c r="AP23" s="79"/>
      <c r="AQ23" s="80"/>
      <c r="AR23" s="79"/>
      <c r="AS23" s="78"/>
      <c r="AT23" s="79"/>
      <c r="AU23" s="78"/>
      <c r="AV23" s="79"/>
      <c r="AW23" s="80"/>
      <c r="AX23" s="79"/>
      <c r="AY23" s="78"/>
      <c r="AZ23" s="79"/>
      <c r="BA23" s="80"/>
      <c r="BB23" s="79"/>
      <c r="BC23" s="80"/>
      <c r="BD23" s="79"/>
      <c r="BE23" s="80"/>
      <c r="BF23" s="79"/>
      <c r="BG23" s="80"/>
      <c r="BH23" s="79"/>
      <c r="BI23" s="80"/>
      <c r="BJ23" s="79"/>
      <c r="BK23" s="80"/>
      <c r="BL23" s="79"/>
      <c r="BM23" s="81"/>
      <c r="BO23" s="116"/>
      <c r="BP23" s="116"/>
      <c r="BQ23" s="116"/>
      <c r="BR23" s="116"/>
      <c r="BS23" s="116"/>
      <c r="BT23" s="116"/>
      <c r="BU23" s="116"/>
      <c r="BV23" s="116"/>
      <c r="CH23" s="136" t="s">
        <v>40</v>
      </c>
      <c r="CI23" s="136"/>
      <c r="CJ23" s="136"/>
      <c r="CK23" s="137">
        <f>DATE(Saisir_Annèe,7,14)</f>
        <v>42565</v>
      </c>
      <c r="CL23" s="138"/>
      <c r="CM23" s="138"/>
      <c r="CN23" s="138"/>
    </row>
    <row r="24" spans="1:92" ht="30" customHeight="1" x14ac:dyDescent="0.35">
      <c r="A24" s="39" t="s">
        <v>16</v>
      </c>
      <c r="B24" s="48" t="s">
        <v>32</v>
      </c>
      <c r="C24" s="25"/>
      <c r="D24" s="77"/>
      <c r="E24" s="78" t="s">
        <v>71</v>
      </c>
      <c r="F24" s="79"/>
      <c r="G24" s="80" t="s">
        <v>71</v>
      </c>
      <c r="H24" s="79"/>
      <c r="I24" s="80" t="s">
        <v>71</v>
      </c>
      <c r="J24" s="79"/>
      <c r="K24" s="80" t="s">
        <v>71</v>
      </c>
      <c r="L24" s="79"/>
      <c r="M24" s="80"/>
      <c r="N24" s="79"/>
      <c r="O24" s="80"/>
      <c r="P24" s="79"/>
      <c r="Q24" s="80" t="s">
        <v>71</v>
      </c>
      <c r="R24" s="79"/>
      <c r="S24" s="80" t="s">
        <v>71</v>
      </c>
      <c r="T24" s="79"/>
      <c r="U24" s="78" t="s">
        <v>71</v>
      </c>
      <c r="V24" s="79"/>
      <c r="W24" s="80" t="s">
        <v>71</v>
      </c>
      <c r="X24" s="79"/>
      <c r="Y24" s="80" t="s">
        <v>71</v>
      </c>
      <c r="Z24" s="79" t="s">
        <v>71</v>
      </c>
      <c r="AA24" s="80" t="s">
        <v>71</v>
      </c>
      <c r="AB24" s="79" t="s">
        <v>71</v>
      </c>
      <c r="AC24" s="80" t="s">
        <v>71</v>
      </c>
      <c r="AD24" s="79"/>
      <c r="AE24" s="80" t="s">
        <v>71</v>
      </c>
      <c r="AF24" s="79"/>
      <c r="AG24" s="80" t="s">
        <v>71</v>
      </c>
      <c r="AH24" s="79"/>
      <c r="AI24" s="80" t="s">
        <v>71</v>
      </c>
      <c r="AJ24" s="79"/>
      <c r="AK24" s="78" t="s">
        <v>71</v>
      </c>
      <c r="AL24" s="79"/>
      <c r="AM24" s="80" t="s">
        <v>71</v>
      </c>
      <c r="AN24" s="79"/>
      <c r="AO24" s="80"/>
      <c r="AP24" s="79"/>
      <c r="AQ24" s="80"/>
      <c r="AR24" s="79"/>
      <c r="AS24" s="78" t="s">
        <v>71</v>
      </c>
      <c r="AT24" s="79"/>
      <c r="AU24" s="78" t="s">
        <v>71</v>
      </c>
      <c r="AV24" s="79"/>
      <c r="AW24" s="80" t="s">
        <v>71</v>
      </c>
      <c r="AX24" s="79"/>
      <c r="AY24" s="78" t="s">
        <v>71</v>
      </c>
      <c r="AZ24" s="79"/>
      <c r="BA24" s="80" t="s">
        <v>71</v>
      </c>
      <c r="BB24" s="79" t="s">
        <v>71</v>
      </c>
      <c r="BC24" s="80" t="s">
        <v>71</v>
      </c>
      <c r="BD24" s="79" t="s">
        <v>71</v>
      </c>
      <c r="BE24" s="80" t="s">
        <v>71</v>
      </c>
      <c r="BF24" s="79"/>
      <c r="BG24" s="80" t="s">
        <v>71</v>
      </c>
      <c r="BH24" s="79"/>
      <c r="BI24" s="80"/>
      <c r="BJ24" s="79"/>
      <c r="BK24" s="80" t="s">
        <v>71</v>
      </c>
      <c r="BL24" s="79"/>
      <c r="BM24" s="81"/>
      <c r="BO24" s="116"/>
      <c r="BP24" s="116"/>
      <c r="BQ24" s="116"/>
      <c r="BR24" s="116"/>
      <c r="BS24" s="116"/>
      <c r="BT24" s="116"/>
      <c r="BU24" s="116"/>
      <c r="BV24" s="116"/>
      <c r="CH24" s="136" t="s">
        <v>41</v>
      </c>
      <c r="CI24" s="136"/>
      <c r="CJ24" s="136"/>
      <c r="CK24" s="137">
        <f>DATE(Saisir_Annèe,8,15)</f>
        <v>42597</v>
      </c>
      <c r="CL24" s="138"/>
      <c r="CM24" s="138"/>
      <c r="CN24" s="138"/>
    </row>
    <row r="25" spans="1:92" ht="30" customHeight="1" x14ac:dyDescent="0.35">
      <c r="A25" s="39" t="s">
        <v>18</v>
      </c>
      <c r="B25" s="48" t="s">
        <v>32</v>
      </c>
      <c r="C25" s="25"/>
      <c r="D25" s="77"/>
      <c r="E25" s="78"/>
      <c r="F25" s="79"/>
      <c r="G25" s="80"/>
      <c r="H25" s="79"/>
      <c r="I25" s="80"/>
      <c r="J25" s="79"/>
      <c r="K25" s="80"/>
      <c r="L25" s="79"/>
      <c r="M25" s="80"/>
      <c r="N25" s="79"/>
      <c r="O25" s="80"/>
      <c r="P25" s="79"/>
      <c r="Q25" s="80" t="s">
        <v>71</v>
      </c>
      <c r="R25" s="79"/>
      <c r="S25" s="80" t="s">
        <v>71</v>
      </c>
      <c r="T25" s="79"/>
      <c r="U25" s="78" t="s">
        <v>71</v>
      </c>
      <c r="V25" s="79"/>
      <c r="W25" s="80" t="s">
        <v>71</v>
      </c>
      <c r="X25" s="79"/>
      <c r="Y25" s="80" t="s">
        <v>71</v>
      </c>
      <c r="Z25" s="79" t="s">
        <v>71</v>
      </c>
      <c r="AA25" s="80"/>
      <c r="AB25" s="79"/>
      <c r="AC25" s="80" t="s">
        <v>71</v>
      </c>
      <c r="AD25" s="79"/>
      <c r="AE25" s="80" t="s">
        <v>71</v>
      </c>
      <c r="AF25" s="79"/>
      <c r="AG25" s="80" t="s">
        <v>71</v>
      </c>
      <c r="AH25" s="79"/>
      <c r="AI25" s="80" t="s">
        <v>71</v>
      </c>
      <c r="AJ25" s="79"/>
      <c r="AK25" s="78" t="s">
        <v>71</v>
      </c>
      <c r="AL25" s="79"/>
      <c r="AM25" s="80" t="s">
        <v>71</v>
      </c>
      <c r="AN25" s="79" t="s">
        <v>71</v>
      </c>
      <c r="AO25" s="80"/>
      <c r="AP25" s="79"/>
      <c r="AQ25" s="80"/>
      <c r="AR25" s="79"/>
      <c r="AS25" s="78"/>
      <c r="AT25" s="79"/>
      <c r="AU25" s="78"/>
      <c r="AV25" s="79"/>
      <c r="AW25" s="80"/>
      <c r="AX25" s="79"/>
      <c r="AY25" s="78"/>
      <c r="AZ25" s="79"/>
      <c r="BA25" s="80"/>
      <c r="BB25" s="79"/>
      <c r="BC25" s="80"/>
      <c r="BD25" s="79"/>
      <c r="BE25" s="80"/>
      <c r="BF25" s="79"/>
      <c r="BG25" s="80" t="s">
        <v>71</v>
      </c>
      <c r="BH25" s="79"/>
      <c r="BI25" s="80"/>
      <c r="BJ25" s="79"/>
      <c r="BK25" s="80"/>
      <c r="BL25" s="79"/>
      <c r="BM25" s="81"/>
      <c r="BO25" s="116"/>
      <c r="BP25" s="116"/>
      <c r="BQ25" s="116"/>
      <c r="BR25" s="116"/>
      <c r="BS25" s="116"/>
      <c r="BT25" s="116"/>
      <c r="BU25" s="116"/>
      <c r="BV25" s="116"/>
      <c r="CH25" s="136" t="s">
        <v>42</v>
      </c>
      <c r="CI25" s="136"/>
      <c r="CJ25" s="136"/>
      <c r="CK25" s="137">
        <f>DATE(Saisir_Annèe,11,1)</f>
        <v>42675</v>
      </c>
      <c r="CL25" s="138"/>
      <c r="CM25" s="138"/>
      <c r="CN25" s="138"/>
    </row>
    <row r="26" spans="1:92" ht="30" customHeight="1" x14ac:dyDescent="0.35">
      <c r="A26" s="39" t="s">
        <v>30</v>
      </c>
      <c r="B26" s="48" t="s">
        <v>32</v>
      </c>
      <c r="C26" s="25"/>
      <c r="D26" s="77"/>
      <c r="E26" s="78"/>
      <c r="F26" s="79"/>
      <c r="G26" s="80"/>
      <c r="H26" s="79"/>
      <c r="I26" s="80"/>
      <c r="J26" s="79"/>
      <c r="K26" s="80"/>
      <c r="L26" s="79"/>
      <c r="M26" s="80"/>
      <c r="N26" s="79"/>
      <c r="O26" s="80"/>
      <c r="P26" s="79"/>
      <c r="Q26" s="80"/>
      <c r="R26" s="79"/>
      <c r="S26" s="80"/>
      <c r="T26" s="79"/>
      <c r="U26" s="78"/>
      <c r="V26" s="79"/>
      <c r="W26" s="80"/>
      <c r="X26" s="79"/>
      <c r="Y26" s="80"/>
      <c r="Z26" s="79"/>
      <c r="AA26" s="80"/>
      <c r="AB26" s="79" t="s">
        <v>71</v>
      </c>
      <c r="AC26" s="80" t="s">
        <v>71</v>
      </c>
      <c r="AD26" s="79"/>
      <c r="AE26" s="80"/>
      <c r="AF26" s="79"/>
      <c r="AG26" s="80"/>
      <c r="AH26" s="79"/>
      <c r="AI26" s="80"/>
      <c r="AJ26" s="79"/>
      <c r="AK26" s="78"/>
      <c r="AL26" s="79"/>
      <c r="AM26" s="80"/>
      <c r="AN26" s="79"/>
      <c r="AO26" s="80"/>
      <c r="AP26" s="79"/>
      <c r="AQ26" s="80"/>
      <c r="AR26" s="79"/>
      <c r="AS26" s="78"/>
      <c r="AT26" s="79"/>
      <c r="AU26" s="78" t="s">
        <v>71</v>
      </c>
      <c r="AV26" s="79"/>
      <c r="AW26" s="80"/>
      <c r="AX26" s="79"/>
      <c r="AY26" s="78"/>
      <c r="AZ26" s="79"/>
      <c r="BA26" s="80" t="s">
        <v>71</v>
      </c>
      <c r="BB26" s="79"/>
      <c r="BC26" s="80"/>
      <c r="BD26" s="79"/>
      <c r="BE26" s="80"/>
      <c r="BF26" s="79"/>
      <c r="BG26" s="80"/>
      <c r="BH26" s="79"/>
      <c r="BI26" s="80"/>
      <c r="BJ26" s="79"/>
      <c r="BK26" s="80"/>
      <c r="BL26" s="79"/>
      <c r="BM26" s="81"/>
      <c r="BO26" s="116"/>
      <c r="BP26" s="116"/>
      <c r="BQ26" s="116"/>
      <c r="BR26" s="116"/>
      <c r="BS26" s="116"/>
      <c r="BT26" s="116"/>
      <c r="BU26" s="116"/>
      <c r="BV26" s="116"/>
      <c r="CH26" s="136" t="s">
        <v>43</v>
      </c>
      <c r="CI26" s="136"/>
      <c r="CJ26" s="136"/>
      <c r="CK26" s="137">
        <f>DATE(Saisir_Annèe,11,11)</f>
        <v>42685</v>
      </c>
      <c r="CL26" s="138"/>
      <c r="CM26" s="138"/>
      <c r="CN26" s="138"/>
    </row>
    <row r="27" spans="1:92" ht="30" customHeight="1" x14ac:dyDescent="0.35">
      <c r="A27" s="39" t="s">
        <v>69</v>
      </c>
      <c r="B27" s="48" t="s">
        <v>62</v>
      </c>
      <c r="C27" s="25"/>
      <c r="D27" s="77"/>
      <c r="E27" s="78"/>
      <c r="F27" s="79"/>
      <c r="G27" s="80"/>
      <c r="H27" s="79"/>
      <c r="I27" s="80"/>
      <c r="J27" s="79"/>
      <c r="K27" s="80"/>
      <c r="L27" s="79"/>
      <c r="M27" s="80"/>
      <c r="N27" s="79"/>
      <c r="O27" s="80"/>
      <c r="P27" s="79"/>
      <c r="Q27" s="80"/>
      <c r="R27" s="79"/>
      <c r="S27" s="80"/>
      <c r="T27" s="79"/>
      <c r="U27" s="78"/>
      <c r="V27" s="79"/>
      <c r="W27" s="80"/>
      <c r="X27" s="79"/>
      <c r="Y27" s="80"/>
      <c r="Z27" s="79"/>
      <c r="AA27" s="80"/>
      <c r="AB27" s="79"/>
      <c r="AC27" s="80"/>
      <c r="AD27" s="79"/>
      <c r="AE27" s="80"/>
      <c r="AF27" s="79"/>
      <c r="AG27" s="80"/>
      <c r="AH27" s="79"/>
      <c r="AI27" s="80"/>
      <c r="AJ27" s="79"/>
      <c r="AK27" s="78"/>
      <c r="AL27" s="79"/>
      <c r="AM27" s="80"/>
      <c r="AN27" s="79"/>
      <c r="AO27" s="80"/>
      <c r="AP27" s="79"/>
      <c r="AQ27" s="80"/>
      <c r="AR27" s="79"/>
      <c r="AS27" s="78"/>
      <c r="AT27" s="79"/>
      <c r="AU27" s="78"/>
      <c r="AV27" s="79"/>
      <c r="AW27" s="80"/>
      <c r="AX27" s="79"/>
      <c r="AY27" s="78"/>
      <c r="AZ27" s="79"/>
      <c r="BA27" s="80"/>
      <c r="BB27" s="79"/>
      <c r="BC27" s="80"/>
      <c r="BD27" s="79"/>
      <c r="BE27" s="80"/>
      <c r="BF27" s="79"/>
      <c r="BG27" s="80"/>
      <c r="BH27" s="79"/>
      <c r="BI27" s="80"/>
      <c r="BJ27" s="79"/>
      <c r="BK27" s="80"/>
      <c r="BL27" s="79"/>
      <c r="BM27" s="81"/>
      <c r="BO27" s="116"/>
      <c r="BP27" s="116"/>
      <c r="BQ27" s="116"/>
      <c r="BR27" s="116"/>
      <c r="BS27" s="116"/>
      <c r="BT27" s="116"/>
      <c r="BU27" s="116"/>
      <c r="BV27" s="116"/>
      <c r="CH27" s="139" t="s">
        <v>44</v>
      </c>
      <c r="CI27" s="139"/>
      <c r="CJ27" s="139"/>
      <c r="CK27" s="137">
        <f>DATE(Saisir_Annèe,12,25)</f>
        <v>42729</v>
      </c>
      <c r="CL27" s="138"/>
      <c r="CM27" s="138"/>
      <c r="CN27" s="138"/>
    </row>
    <row r="28" spans="1:92" ht="30" customHeight="1" x14ac:dyDescent="0.35">
      <c r="A28" s="39" t="s">
        <v>49</v>
      </c>
      <c r="B28" s="48" t="s">
        <v>62</v>
      </c>
      <c r="C28" s="28"/>
      <c r="D28" s="77"/>
      <c r="E28" s="78"/>
      <c r="F28" s="79"/>
      <c r="G28" s="80"/>
      <c r="H28" s="79"/>
      <c r="I28" s="80"/>
      <c r="J28" s="79"/>
      <c r="K28" s="80"/>
      <c r="L28" s="79"/>
      <c r="M28" s="80"/>
      <c r="N28" s="79"/>
      <c r="O28" s="80"/>
      <c r="P28" s="79"/>
      <c r="Q28" s="80"/>
      <c r="R28" s="79"/>
      <c r="S28" s="80"/>
      <c r="T28" s="79"/>
      <c r="U28" s="78"/>
      <c r="V28" s="79"/>
      <c r="W28" s="80"/>
      <c r="X28" s="79"/>
      <c r="Y28" s="80"/>
      <c r="Z28" s="79"/>
      <c r="AA28" s="80"/>
      <c r="AB28" s="79"/>
      <c r="AC28" s="80"/>
      <c r="AD28" s="79"/>
      <c r="AE28" s="80"/>
      <c r="AF28" s="79"/>
      <c r="AG28" s="80"/>
      <c r="AH28" s="79"/>
      <c r="AI28" s="80"/>
      <c r="AJ28" s="79"/>
      <c r="AK28" s="78"/>
      <c r="AL28" s="79"/>
      <c r="AM28" s="80"/>
      <c r="AN28" s="79"/>
      <c r="AO28" s="80"/>
      <c r="AP28" s="79"/>
      <c r="AQ28" s="80"/>
      <c r="AR28" s="79"/>
      <c r="AS28" s="78"/>
      <c r="AT28" s="79"/>
      <c r="AU28" s="78"/>
      <c r="AV28" s="79"/>
      <c r="AW28" s="80"/>
      <c r="AX28" s="79"/>
      <c r="AY28" s="78"/>
      <c r="AZ28" s="79"/>
      <c r="BA28" s="80"/>
      <c r="BB28" s="79"/>
      <c r="BC28" s="80"/>
      <c r="BD28" s="79"/>
      <c r="BE28" s="80"/>
      <c r="BF28" s="79"/>
      <c r="BG28" s="80"/>
      <c r="BH28" s="79"/>
      <c r="BI28" s="80"/>
      <c r="BJ28" s="79"/>
      <c r="BK28" s="80"/>
      <c r="BL28" s="79"/>
      <c r="BM28" s="81"/>
      <c r="BO28" s="116"/>
      <c r="BP28" s="116"/>
      <c r="BQ28" s="116"/>
      <c r="BR28" s="116"/>
      <c r="BS28" s="116"/>
      <c r="BT28" s="116"/>
      <c r="BU28" s="116"/>
      <c r="BV28" s="116"/>
    </row>
    <row r="29" spans="1:92" ht="30" customHeight="1" x14ac:dyDescent="0.25">
      <c r="A29" s="39" t="s">
        <v>9</v>
      </c>
      <c r="B29" s="48" t="s">
        <v>62</v>
      </c>
      <c r="C29" s="25"/>
      <c r="D29" s="77"/>
      <c r="E29" s="78"/>
      <c r="F29" s="79"/>
      <c r="G29" s="80"/>
      <c r="H29" s="79"/>
      <c r="I29" s="80"/>
      <c r="J29" s="79"/>
      <c r="K29" s="80"/>
      <c r="L29" s="79"/>
      <c r="M29" s="80"/>
      <c r="N29" s="79"/>
      <c r="O29" s="80"/>
      <c r="P29" s="79"/>
      <c r="Q29" s="80"/>
      <c r="R29" s="79"/>
      <c r="S29" s="80"/>
      <c r="T29" s="79"/>
      <c r="U29" s="78"/>
      <c r="V29" s="79"/>
      <c r="W29" s="80"/>
      <c r="X29" s="79"/>
      <c r="Y29" s="80"/>
      <c r="Z29" s="79"/>
      <c r="AA29" s="80"/>
      <c r="AB29" s="79"/>
      <c r="AC29" s="80"/>
      <c r="AD29" s="79"/>
      <c r="AE29" s="80"/>
      <c r="AF29" s="79"/>
      <c r="AG29" s="80"/>
      <c r="AH29" s="79"/>
      <c r="AI29" s="80"/>
      <c r="AJ29" s="79"/>
      <c r="AK29" s="78"/>
      <c r="AL29" s="79"/>
      <c r="AM29" s="80"/>
      <c r="AN29" s="79"/>
      <c r="AO29" s="80"/>
      <c r="AP29" s="79"/>
      <c r="AQ29" s="80"/>
      <c r="AR29" s="79"/>
      <c r="AS29" s="78"/>
      <c r="AT29" s="79"/>
      <c r="AU29" s="78"/>
      <c r="AV29" s="79"/>
      <c r="AW29" s="80"/>
      <c r="AX29" s="79"/>
      <c r="AY29" s="78"/>
      <c r="AZ29" s="79"/>
      <c r="BA29" s="80"/>
      <c r="BB29" s="79"/>
      <c r="BC29" s="80"/>
      <c r="BD29" s="79"/>
      <c r="BE29" s="80"/>
      <c r="BF29" s="79"/>
      <c r="BG29" s="80"/>
      <c r="BH29" s="79"/>
      <c r="BI29" s="80"/>
      <c r="BJ29" s="79"/>
      <c r="BK29" s="80"/>
      <c r="BL29" s="79"/>
      <c r="BM29" s="81"/>
      <c r="BO29" s="116"/>
      <c r="BP29" s="116"/>
      <c r="BQ29" s="116"/>
      <c r="BR29" s="116"/>
      <c r="BS29" s="116"/>
      <c r="BT29" s="116"/>
      <c r="BU29" s="116"/>
      <c r="BV29" s="116"/>
    </row>
    <row r="30" spans="1:92" ht="30" customHeight="1" x14ac:dyDescent="0.35">
      <c r="A30" s="39" t="s">
        <v>13</v>
      </c>
      <c r="B30" s="48" t="s">
        <v>62</v>
      </c>
      <c r="C30" s="29"/>
      <c r="D30" s="77"/>
      <c r="E30" s="78"/>
      <c r="F30" s="79"/>
      <c r="G30" s="80"/>
      <c r="H30" s="79"/>
      <c r="I30" s="80"/>
      <c r="J30" s="79"/>
      <c r="K30" s="80"/>
      <c r="L30" s="79"/>
      <c r="M30" s="80"/>
      <c r="N30" s="79"/>
      <c r="O30" s="80"/>
      <c r="P30" s="79"/>
      <c r="Q30" s="80"/>
      <c r="R30" s="79"/>
      <c r="S30" s="80"/>
      <c r="T30" s="79"/>
      <c r="U30" s="78"/>
      <c r="V30" s="79"/>
      <c r="W30" s="80"/>
      <c r="X30" s="79"/>
      <c r="Y30" s="80"/>
      <c r="Z30" s="79"/>
      <c r="AA30" s="80"/>
      <c r="AB30" s="79"/>
      <c r="AC30" s="80"/>
      <c r="AD30" s="79"/>
      <c r="AE30" s="80"/>
      <c r="AF30" s="79"/>
      <c r="AG30" s="80"/>
      <c r="AH30" s="79"/>
      <c r="AI30" s="80"/>
      <c r="AJ30" s="79"/>
      <c r="AK30" s="78"/>
      <c r="AL30" s="79"/>
      <c r="AM30" s="80"/>
      <c r="AN30" s="79"/>
      <c r="AO30" s="80"/>
      <c r="AP30" s="79"/>
      <c r="AQ30" s="80"/>
      <c r="AR30" s="79"/>
      <c r="AS30" s="78"/>
      <c r="AT30" s="79"/>
      <c r="AU30" s="78"/>
      <c r="AV30" s="79"/>
      <c r="AW30" s="80"/>
      <c r="AX30" s="79"/>
      <c r="AY30" s="78"/>
      <c r="AZ30" s="79"/>
      <c r="BA30" s="80"/>
      <c r="BB30" s="79"/>
      <c r="BC30" s="80"/>
      <c r="BD30" s="79"/>
      <c r="BE30" s="80"/>
      <c r="BF30" s="79"/>
      <c r="BG30" s="80"/>
      <c r="BH30" s="79"/>
      <c r="BI30" s="80"/>
      <c r="BJ30" s="79"/>
      <c r="BK30" s="80"/>
      <c r="BL30" s="79"/>
      <c r="BM30" s="81"/>
      <c r="BO30" s="116"/>
      <c r="BP30" s="116"/>
      <c r="BQ30" s="116"/>
      <c r="BR30" s="116"/>
      <c r="BS30" s="116"/>
      <c r="BT30" s="116"/>
      <c r="BU30" s="116"/>
      <c r="BV30" s="116"/>
    </row>
    <row r="31" spans="1:92" ht="30" customHeight="1" x14ac:dyDescent="0.25">
      <c r="A31" s="39" t="s">
        <v>14</v>
      </c>
      <c r="B31" s="48" t="s">
        <v>62</v>
      </c>
      <c r="C31" s="25"/>
      <c r="D31" s="77"/>
      <c r="E31" s="78"/>
      <c r="F31" s="79"/>
      <c r="G31" s="80"/>
      <c r="H31" s="79"/>
      <c r="I31" s="80"/>
      <c r="J31" s="79"/>
      <c r="K31" s="80"/>
      <c r="L31" s="79"/>
      <c r="M31" s="80"/>
      <c r="N31" s="79"/>
      <c r="O31" s="80"/>
      <c r="P31" s="79"/>
      <c r="Q31" s="80"/>
      <c r="R31" s="79"/>
      <c r="S31" s="80"/>
      <c r="T31" s="79"/>
      <c r="U31" s="78"/>
      <c r="V31" s="79"/>
      <c r="W31" s="80"/>
      <c r="X31" s="79"/>
      <c r="Y31" s="80"/>
      <c r="Z31" s="79"/>
      <c r="AA31" s="80"/>
      <c r="AB31" s="79"/>
      <c r="AC31" s="80"/>
      <c r="AD31" s="79"/>
      <c r="AE31" s="80" t="s">
        <v>71</v>
      </c>
      <c r="AF31" s="79"/>
      <c r="AG31" s="80" t="s">
        <v>71</v>
      </c>
      <c r="AH31" s="79"/>
      <c r="AI31" s="80" t="s">
        <v>71</v>
      </c>
      <c r="AJ31" s="79"/>
      <c r="AK31" s="78" t="s">
        <v>71</v>
      </c>
      <c r="AL31" s="79"/>
      <c r="AM31" s="80" t="s">
        <v>71</v>
      </c>
      <c r="AN31" s="79"/>
      <c r="AO31" s="80" t="s">
        <v>71</v>
      </c>
      <c r="AP31" s="79"/>
      <c r="AQ31" s="80" t="s">
        <v>71</v>
      </c>
      <c r="AR31" s="79"/>
      <c r="AS31" s="78" t="s">
        <v>71</v>
      </c>
      <c r="AT31" s="79"/>
      <c r="AU31" s="78" t="s">
        <v>71</v>
      </c>
      <c r="AV31" s="79"/>
      <c r="AW31" s="80" t="s">
        <v>71</v>
      </c>
      <c r="AX31" s="79"/>
      <c r="AY31" s="78" t="s">
        <v>71</v>
      </c>
      <c r="AZ31" s="79"/>
      <c r="BA31" s="80" t="s">
        <v>71</v>
      </c>
      <c r="BB31" s="79"/>
      <c r="BC31" s="80"/>
      <c r="BD31" s="79"/>
      <c r="BE31" s="80"/>
      <c r="BF31" s="79"/>
      <c r="BG31" s="80" t="s">
        <v>71</v>
      </c>
      <c r="BH31" s="79"/>
      <c r="BI31" s="80" t="s">
        <v>71</v>
      </c>
      <c r="BJ31" s="79"/>
      <c r="BK31" s="80" t="s">
        <v>71</v>
      </c>
      <c r="BL31" s="79"/>
      <c r="BM31" s="81"/>
      <c r="BO31" s="116"/>
      <c r="BP31" s="116"/>
      <c r="BQ31" s="116"/>
      <c r="BR31" s="116"/>
      <c r="BS31" s="116"/>
      <c r="BT31" s="116"/>
      <c r="BU31" s="116"/>
      <c r="BV31" s="116"/>
    </row>
    <row r="32" spans="1:92" ht="30" customHeight="1" x14ac:dyDescent="0.25">
      <c r="A32" s="39" t="s">
        <v>17</v>
      </c>
      <c r="B32" s="48" t="s">
        <v>62</v>
      </c>
      <c r="C32" s="25"/>
      <c r="D32" s="77"/>
      <c r="E32" s="78" t="s">
        <v>71</v>
      </c>
      <c r="F32" s="79"/>
      <c r="G32" s="80" t="s">
        <v>71</v>
      </c>
      <c r="H32" s="79"/>
      <c r="I32" s="80" t="s">
        <v>71</v>
      </c>
      <c r="J32" s="79"/>
      <c r="K32" s="80"/>
      <c r="L32" s="79"/>
      <c r="M32" s="80"/>
      <c r="N32" s="79"/>
      <c r="O32" s="80" t="s">
        <v>71</v>
      </c>
      <c r="P32" s="79"/>
      <c r="Q32" s="80"/>
      <c r="R32" s="79"/>
      <c r="S32" s="80" t="s">
        <v>71</v>
      </c>
      <c r="T32" s="79"/>
      <c r="U32" s="78" t="s">
        <v>71</v>
      </c>
      <c r="V32" s="79"/>
      <c r="W32" s="80"/>
      <c r="X32" s="79"/>
      <c r="Y32" s="80"/>
      <c r="Z32" s="79"/>
      <c r="AA32" s="80"/>
      <c r="AB32" s="79" t="s">
        <v>71</v>
      </c>
      <c r="AC32" s="80" t="s">
        <v>71</v>
      </c>
      <c r="AD32" s="79"/>
      <c r="AE32" s="80" t="s">
        <v>71</v>
      </c>
      <c r="AF32" s="79"/>
      <c r="AG32" s="80" t="s">
        <v>71</v>
      </c>
      <c r="AH32" s="79"/>
      <c r="AI32" s="80" t="s">
        <v>71</v>
      </c>
      <c r="AJ32" s="79"/>
      <c r="AK32" s="78" t="s">
        <v>71</v>
      </c>
      <c r="AL32" s="79"/>
      <c r="AM32" s="80"/>
      <c r="AN32" s="79"/>
      <c r="AO32" s="80"/>
      <c r="AP32" s="79"/>
      <c r="AQ32" s="80"/>
      <c r="AR32" s="79"/>
      <c r="AS32" s="78"/>
      <c r="AT32" s="79"/>
      <c r="AU32" s="78" t="s">
        <v>71</v>
      </c>
      <c r="AV32" s="79"/>
      <c r="AW32" s="80" t="s">
        <v>71</v>
      </c>
      <c r="AX32" s="79"/>
      <c r="AY32" s="78"/>
      <c r="AZ32" s="79"/>
      <c r="BA32" s="80"/>
      <c r="BB32" s="79"/>
      <c r="BC32" s="80" t="s">
        <v>71</v>
      </c>
      <c r="BD32" s="79"/>
      <c r="BE32" s="80"/>
      <c r="BF32" s="79"/>
      <c r="BG32" s="80"/>
      <c r="BH32" s="79"/>
      <c r="BI32" s="80" t="s">
        <v>71</v>
      </c>
      <c r="BJ32" s="79"/>
      <c r="BK32" s="80" t="s">
        <v>71</v>
      </c>
      <c r="BL32" s="79"/>
      <c r="BM32" s="81"/>
      <c r="BO32" s="116"/>
      <c r="BP32" s="116"/>
      <c r="BQ32" s="116"/>
      <c r="BR32" s="116"/>
      <c r="BS32" s="116"/>
      <c r="BT32" s="116"/>
      <c r="BU32" s="116"/>
      <c r="BV32" s="116"/>
    </row>
    <row r="33" spans="1:74" ht="30" customHeight="1" x14ac:dyDescent="0.35">
      <c r="A33" s="39" t="s">
        <v>20</v>
      </c>
      <c r="B33" s="48" t="s">
        <v>62</v>
      </c>
      <c r="C33" s="29"/>
      <c r="D33" s="77"/>
      <c r="E33" s="78"/>
      <c r="F33" s="79"/>
      <c r="G33" s="80"/>
      <c r="H33" s="79"/>
      <c r="I33" s="80"/>
      <c r="J33" s="79"/>
      <c r="K33" s="80"/>
      <c r="L33" s="79"/>
      <c r="M33" s="80"/>
      <c r="N33" s="79"/>
      <c r="O33" s="80"/>
      <c r="P33" s="79"/>
      <c r="Q33" s="80"/>
      <c r="R33" s="79"/>
      <c r="S33" s="80"/>
      <c r="T33" s="79"/>
      <c r="U33" s="78"/>
      <c r="V33" s="79"/>
      <c r="W33" s="80"/>
      <c r="X33" s="79"/>
      <c r="Y33" s="80"/>
      <c r="Z33" s="79"/>
      <c r="AA33" s="80"/>
      <c r="AB33" s="79"/>
      <c r="AC33" s="80"/>
      <c r="AD33" s="79"/>
      <c r="AE33" s="80"/>
      <c r="AF33" s="79"/>
      <c r="AG33" s="80"/>
      <c r="AH33" s="79"/>
      <c r="AI33" s="80"/>
      <c r="AJ33" s="79"/>
      <c r="AK33" s="78"/>
      <c r="AL33" s="79"/>
      <c r="AM33" s="80"/>
      <c r="AN33" s="79"/>
      <c r="AO33" s="80"/>
      <c r="AP33" s="79"/>
      <c r="AQ33" s="80"/>
      <c r="AR33" s="79"/>
      <c r="AS33" s="78"/>
      <c r="AT33" s="79"/>
      <c r="AU33" s="78"/>
      <c r="AV33" s="79"/>
      <c r="AW33" s="80"/>
      <c r="AX33" s="79"/>
      <c r="AY33" s="78"/>
      <c r="AZ33" s="79"/>
      <c r="BA33" s="80"/>
      <c r="BB33" s="79"/>
      <c r="BC33" s="80"/>
      <c r="BD33" s="79"/>
      <c r="BE33" s="80"/>
      <c r="BF33" s="79"/>
      <c r="BG33" s="80"/>
      <c r="BH33" s="79"/>
      <c r="BI33" s="80"/>
      <c r="BJ33" s="79"/>
      <c r="BK33" s="80"/>
      <c r="BL33" s="79"/>
      <c r="BM33" s="81"/>
      <c r="BO33" s="116"/>
      <c r="BP33" s="116"/>
      <c r="BQ33" s="116"/>
      <c r="BR33" s="116"/>
      <c r="BS33" s="116"/>
      <c r="BT33" s="116"/>
      <c r="BU33" s="116"/>
      <c r="BV33" s="116"/>
    </row>
    <row r="34" spans="1:74" ht="30" customHeight="1" x14ac:dyDescent="0.25">
      <c r="A34" s="39" t="s">
        <v>21</v>
      </c>
      <c r="B34" s="48" t="s">
        <v>62</v>
      </c>
      <c r="C34" s="25"/>
      <c r="D34" s="77"/>
      <c r="E34" s="78" t="s">
        <v>71</v>
      </c>
      <c r="F34" s="79"/>
      <c r="G34" s="80" t="s">
        <v>71</v>
      </c>
      <c r="H34" s="79"/>
      <c r="I34" s="80" t="s">
        <v>71</v>
      </c>
      <c r="J34" s="79"/>
      <c r="K34" s="80"/>
      <c r="L34" s="79"/>
      <c r="M34" s="80"/>
      <c r="N34" s="79"/>
      <c r="O34" s="80"/>
      <c r="P34" s="79"/>
      <c r="Q34" s="80"/>
      <c r="R34" s="79"/>
      <c r="S34" s="80"/>
      <c r="T34" s="79"/>
      <c r="U34" s="78" t="s">
        <v>71</v>
      </c>
      <c r="V34" s="79"/>
      <c r="W34" s="80" t="s">
        <v>71</v>
      </c>
      <c r="X34" s="79"/>
      <c r="Y34" s="80"/>
      <c r="Z34" s="79"/>
      <c r="AA34" s="80"/>
      <c r="AB34" s="79"/>
      <c r="AC34" s="80" t="s">
        <v>71</v>
      </c>
      <c r="AD34" s="79"/>
      <c r="AE34" s="80" t="s">
        <v>71</v>
      </c>
      <c r="AF34" s="79"/>
      <c r="AG34" s="80" t="s">
        <v>71</v>
      </c>
      <c r="AH34" s="79"/>
      <c r="AI34" s="80" t="s">
        <v>71</v>
      </c>
      <c r="AJ34" s="79"/>
      <c r="AK34" s="78" t="s">
        <v>71</v>
      </c>
      <c r="AL34" s="79"/>
      <c r="AM34" s="80"/>
      <c r="AN34" s="79"/>
      <c r="AO34" s="80"/>
      <c r="AP34" s="79"/>
      <c r="AQ34" s="80"/>
      <c r="AR34" s="79"/>
      <c r="AS34" s="78" t="s">
        <v>71</v>
      </c>
      <c r="AT34" s="79"/>
      <c r="AU34" s="78" t="s">
        <v>71</v>
      </c>
      <c r="AV34" s="79"/>
      <c r="AW34" s="80" t="s">
        <v>71</v>
      </c>
      <c r="AX34" s="79"/>
      <c r="AY34" s="78"/>
      <c r="AZ34" s="79"/>
      <c r="BA34" s="80"/>
      <c r="BB34" s="79"/>
      <c r="BC34" s="80"/>
      <c r="BD34" s="79"/>
      <c r="BE34" s="80"/>
      <c r="BF34" s="79"/>
      <c r="BG34" s="80" t="s">
        <v>71</v>
      </c>
      <c r="BH34" s="79"/>
      <c r="BI34" s="80" t="s">
        <v>71</v>
      </c>
      <c r="BJ34" s="79"/>
      <c r="BK34" s="80" t="s">
        <v>71</v>
      </c>
      <c r="BL34" s="79"/>
      <c r="BM34" s="81"/>
      <c r="BO34" s="116"/>
      <c r="BP34" s="116"/>
      <c r="BQ34" s="116"/>
      <c r="BR34" s="116"/>
      <c r="BS34" s="116"/>
      <c r="BT34" s="116"/>
      <c r="BU34" s="116"/>
      <c r="BV34" s="116"/>
    </row>
    <row r="35" spans="1:74" ht="30" customHeight="1" x14ac:dyDescent="0.25">
      <c r="A35" s="39" t="s">
        <v>22</v>
      </c>
      <c r="B35" s="48" t="s">
        <v>62</v>
      </c>
      <c r="C35" s="25"/>
      <c r="D35" s="77"/>
      <c r="E35" s="78"/>
      <c r="F35" s="79"/>
      <c r="G35" s="80" t="s">
        <v>71</v>
      </c>
      <c r="H35" s="79"/>
      <c r="I35" s="80"/>
      <c r="J35" s="79"/>
      <c r="K35" s="80"/>
      <c r="L35" s="79"/>
      <c r="M35" s="80" t="s">
        <v>71</v>
      </c>
      <c r="N35" s="79"/>
      <c r="O35" s="80"/>
      <c r="P35" s="79"/>
      <c r="Q35" s="80"/>
      <c r="R35" s="79"/>
      <c r="S35" s="80" t="s">
        <v>71</v>
      </c>
      <c r="T35" s="79"/>
      <c r="U35" s="78"/>
      <c r="V35" s="79"/>
      <c r="W35" s="80"/>
      <c r="X35" s="79"/>
      <c r="Y35" s="80" t="s">
        <v>71</v>
      </c>
      <c r="Z35" s="79"/>
      <c r="AA35" s="80"/>
      <c r="AB35" s="79"/>
      <c r="AC35" s="80" t="s">
        <v>71</v>
      </c>
      <c r="AD35" s="79"/>
      <c r="AE35" s="80" t="s">
        <v>71</v>
      </c>
      <c r="AF35" s="79"/>
      <c r="AG35" s="80"/>
      <c r="AH35" s="79"/>
      <c r="AI35" s="80" t="s">
        <v>71</v>
      </c>
      <c r="AJ35" s="79"/>
      <c r="AK35" s="78" t="s">
        <v>71</v>
      </c>
      <c r="AL35" s="79"/>
      <c r="AM35" s="80"/>
      <c r="AN35" s="79"/>
      <c r="AO35" s="80"/>
      <c r="AP35" s="79"/>
      <c r="AQ35" s="80" t="s">
        <v>71</v>
      </c>
      <c r="AR35" s="79"/>
      <c r="AS35" s="78"/>
      <c r="AT35" s="79"/>
      <c r="AU35" s="78" t="s">
        <v>71</v>
      </c>
      <c r="AV35" s="79"/>
      <c r="AW35" s="80" t="s">
        <v>71</v>
      </c>
      <c r="AX35" s="79"/>
      <c r="AY35" s="78"/>
      <c r="AZ35" s="79"/>
      <c r="BA35" s="80"/>
      <c r="BB35" s="79"/>
      <c r="BC35" s="80" t="s">
        <v>71</v>
      </c>
      <c r="BD35" s="79"/>
      <c r="BE35" s="80"/>
      <c r="BF35" s="79"/>
      <c r="BG35" s="80"/>
      <c r="BH35" s="79"/>
      <c r="BI35" s="80" t="s">
        <v>71</v>
      </c>
      <c r="BJ35" s="79"/>
      <c r="BK35" s="80"/>
      <c r="BL35" s="79"/>
      <c r="BM35" s="81"/>
      <c r="BO35" s="116"/>
      <c r="BP35" s="116"/>
      <c r="BQ35" s="116"/>
      <c r="BR35" s="116"/>
      <c r="BS35" s="116"/>
      <c r="BT35" s="116"/>
      <c r="BU35" s="116"/>
      <c r="BV35" s="116"/>
    </row>
    <row r="36" spans="1:74" ht="30" customHeight="1" x14ac:dyDescent="0.35">
      <c r="A36" s="39" t="s">
        <v>23</v>
      </c>
      <c r="B36" s="48" t="s">
        <v>62</v>
      </c>
      <c r="C36" s="29"/>
      <c r="D36" s="77"/>
      <c r="E36" s="78"/>
      <c r="F36" s="79"/>
      <c r="G36" s="80"/>
      <c r="H36" s="79"/>
      <c r="I36" s="80"/>
      <c r="J36" s="79"/>
      <c r="K36" s="80"/>
      <c r="L36" s="79" t="s">
        <v>71</v>
      </c>
      <c r="M36" s="80" t="s">
        <v>71</v>
      </c>
      <c r="N36" s="79" t="s">
        <v>71</v>
      </c>
      <c r="O36" s="80"/>
      <c r="P36" s="79"/>
      <c r="Q36" s="80"/>
      <c r="R36" s="79"/>
      <c r="S36" s="80"/>
      <c r="T36" s="79"/>
      <c r="U36" s="78"/>
      <c r="V36" s="79"/>
      <c r="W36" s="80"/>
      <c r="X36" s="79"/>
      <c r="Y36" s="80"/>
      <c r="Z36" s="79" t="s">
        <v>71</v>
      </c>
      <c r="AA36" s="80" t="s">
        <v>71</v>
      </c>
      <c r="AB36" s="79" t="s">
        <v>71</v>
      </c>
      <c r="AC36" s="80"/>
      <c r="AD36" s="79"/>
      <c r="AE36" s="80"/>
      <c r="AF36" s="79"/>
      <c r="AG36" s="80"/>
      <c r="AH36" s="79"/>
      <c r="AI36" s="80"/>
      <c r="AJ36" s="79"/>
      <c r="AK36" s="78"/>
      <c r="AL36" s="79"/>
      <c r="AM36" s="80"/>
      <c r="AN36" s="79" t="s">
        <v>71</v>
      </c>
      <c r="AO36" s="80" t="s">
        <v>71</v>
      </c>
      <c r="AP36" s="79" t="s">
        <v>71</v>
      </c>
      <c r="AQ36" s="80"/>
      <c r="AR36" s="79"/>
      <c r="AS36" s="78"/>
      <c r="AT36" s="79"/>
      <c r="AU36" s="78"/>
      <c r="AV36" s="79"/>
      <c r="AW36" s="80"/>
      <c r="AX36" s="79"/>
      <c r="AY36" s="78"/>
      <c r="AZ36" s="79"/>
      <c r="BA36" s="80"/>
      <c r="BB36" s="79" t="s">
        <v>71</v>
      </c>
      <c r="BC36" s="80" t="s">
        <v>71</v>
      </c>
      <c r="BD36" s="79"/>
      <c r="BE36" s="80"/>
      <c r="BF36" s="79"/>
      <c r="BG36" s="80"/>
      <c r="BH36" s="79"/>
      <c r="BI36" s="80"/>
      <c r="BJ36" s="79"/>
      <c r="BK36" s="80"/>
      <c r="BL36" s="79"/>
      <c r="BM36" s="81"/>
    </row>
    <row r="37" spans="1:74" ht="30" customHeight="1" x14ac:dyDescent="0.25">
      <c r="A37" s="39" t="s">
        <v>24</v>
      </c>
      <c r="B37" s="48" t="s">
        <v>62</v>
      </c>
      <c r="C37" s="25"/>
      <c r="D37" s="77"/>
      <c r="E37" s="78"/>
      <c r="F37" s="79"/>
      <c r="G37" s="80" t="s">
        <v>71</v>
      </c>
      <c r="H37" s="79"/>
      <c r="I37" s="80" t="s">
        <v>71</v>
      </c>
      <c r="J37" s="79"/>
      <c r="K37" s="80" t="s">
        <v>71</v>
      </c>
      <c r="L37" s="79"/>
      <c r="M37" s="80"/>
      <c r="N37" s="79"/>
      <c r="O37" s="80"/>
      <c r="P37" s="79"/>
      <c r="Q37" s="80"/>
      <c r="R37" s="79"/>
      <c r="S37" s="80"/>
      <c r="T37" s="79"/>
      <c r="U37" s="78"/>
      <c r="V37" s="79"/>
      <c r="W37" s="80"/>
      <c r="X37" s="79"/>
      <c r="Y37" s="80"/>
      <c r="Z37" s="79"/>
      <c r="AA37" s="80"/>
      <c r="AB37" s="79"/>
      <c r="AC37" s="80"/>
      <c r="AD37" s="79"/>
      <c r="AE37" s="80"/>
      <c r="AF37" s="79"/>
      <c r="AG37" s="80"/>
      <c r="AH37" s="79"/>
      <c r="AI37" s="80" t="s">
        <v>71</v>
      </c>
      <c r="AJ37" s="79"/>
      <c r="AK37" s="78" t="s">
        <v>71</v>
      </c>
      <c r="AL37" s="79"/>
      <c r="AM37" s="80" t="s">
        <v>71</v>
      </c>
      <c r="AN37" s="79"/>
      <c r="AO37" s="80"/>
      <c r="AP37" s="79"/>
      <c r="AQ37" s="80"/>
      <c r="AR37" s="79"/>
      <c r="AS37" s="78"/>
      <c r="AT37" s="79"/>
      <c r="AU37" s="78"/>
      <c r="AV37" s="79"/>
      <c r="AW37" s="80"/>
      <c r="AX37" s="79"/>
      <c r="AY37" s="78"/>
      <c r="AZ37" s="79"/>
      <c r="BA37" s="80" t="s">
        <v>71</v>
      </c>
      <c r="BB37" s="79"/>
      <c r="BC37" s="80" t="s">
        <v>71</v>
      </c>
      <c r="BD37" s="79"/>
      <c r="BE37" s="80" t="s">
        <v>71</v>
      </c>
      <c r="BF37" s="79"/>
      <c r="BG37" s="80" t="s">
        <v>71</v>
      </c>
      <c r="BH37" s="79"/>
      <c r="BI37" s="80"/>
      <c r="BJ37" s="79"/>
      <c r="BK37" s="80"/>
      <c r="BL37" s="79"/>
      <c r="BM37" s="81"/>
    </row>
    <row r="38" spans="1:74" ht="30" customHeight="1" x14ac:dyDescent="0.25">
      <c r="A38" s="39" t="s">
        <v>25</v>
      </c>
      <c r="B38" s="48" t="s">
        <v>62</v>
      </c>
      <c r="C38" s="25"/>
      <c r="D38" s="77"/>
      <c r="E38" s="78"/>
      <c r="F38" s="79"/>
      <c r="G38" s="80" t="s">
        <v>71</v>
      </c>
      <c r="H38" s="79"/>
      <c r="I38" s="80"/>
      <c r="J38" s="79"/>
      <c r="K38" s="80" t="s">
        <v>71</v>
      </c>
      <c r="L38" s="79"/>
      <c r="M38" s="80" t="s">
        <v>71</v>
      </c>
      <c r="N38" s="79"/>
      <c r="O38" s="80"/>
      <c r="P38" s="79"/>
      <c r="Q38" s="80" t="s">
        <v>71</v>
      </c>
      <c r="R38" s="79"/>
      <c r="S38" s="80"/>
      <c r="T38" s="79"/>
      <c r="U38" s="78" t="s">
        <v>71</v>
      </c>
      <c r="V38" s="79"/>
      <c r="W38" s="80"/>
      <c r="X38" s="79"/>
      <c r="Y38" s="80"/>
      <c r="Z38" s="79"/>
      <c r="AA38" s="80"/>
      <c r="AB38" s="79" t="s">
        <v>71</v>
      </c>
      <c r="AC38" s="80"/>
      <c r="AD38" s="79"/>
      <c r="AE38" s="80" t="s">
        <v>71</v>
      </c>
      <c r="AF38" s="79"/>
      <c r="AG38" s="80"/>
      <c r="AH38" s="79"/>
      <c r="AI38" s="80" t="s">
        <v>71</v>
      </c>
      <c r="AJ38" s="79"/>
      <c r="AK38" s="78"/>
      <c r="AL38" s="79"/>
      <c r="AM38" s="80"/>
      <c r="AN38" s="79" t="s">
        <v>71</v>
      </c>
      <c r="AO38" s="80"/>
      <c r="AP38" s="79"/>
      <c r="AQ38" s="80"/>
      <c r="AR38" s="79"/>
      <c r="AS38" s="78" t="s">
        <v>71</v>
      </c>
      <c r="AT38" s="79"/>
      <c r="AU38" s="78"/>
      <c r="AV38" s="79"/>
      <c r="AW38" s="80" t="s">
        <v>71</v>
      </c>
      <c r="AX38" s="79"/>
      <c r="AY38" s="78"/>
      <c r="AZ38" s="79"/>
      <c r="BA38" s="80" t="s">
        <v>71</v>
      </c>
      <c r="BB38" s="79"/>
      <c r="BC38" s="80"/>
      <c r="BD38" s="79"/>
      <c r="BE38" s="80" t="s">
        <v>71</v>
      </c>
      <c r="BF38" s="79"/>
      <c r="BG38" s="80"/>
      <c r="BH38" s="79"/>
      <c r="BI38" s="80"/>
      <c r="BJ38" s="79"/>
      <c r="BK38" s="80" t="s">
        <v>71</v>
      </c>
      <c r="BL38" s="79"/>
      <c r="BM38" s="81"/>
    </row>
    <row r="39" spans="1:74" ht="30" customHeight="1" x14ac:dyDescent="0.25">
      <c r="A39" s="39" t="s">
        <v>26</v>
      </c>
      <c r="B39" s="48" t="s">
        <v>62</v>
      </c>
      <c r="C39" s="27"/>
      <c r="D39" s="77"/>
      <c r="E39" s="78"/>
      <c r="F39" s="79"/>
      <c r="G39" s="80"/>
      <c r="H39" s="79"/>
      <c r="I39" s="80"/>
      <c r="J39" s="79"/>
      <c r="K39" s="80"/>
      <c r="L39" s="79"/>
      <c r="M39" s="80"/>
      <c r="N39" s="79"/>
      <c r="O39" s="80"/>
      <c r="P39" s="79"/>
      <c r="Q39" s="80"/>
      <c r="R39" s="79"/>
      <c r="S39" s="80"/>
      <c r="T39" s="79"/>
      <c r="U39" s="78"/>
      <c r="V39" s="79"/>
      <c r="W39" s="80"/>
      <c r="X39" s="79"/>
      <c r="Y39" s="80"/>
      <c r="Z39" s="79"/>
      <c r="AA39" s="80"/>
      <c r="AB39" s="79"/>
      <c r="AC39" s="80"/>
      <c r="AD39" s="79"/>
      <c r="AE39" s="80"/>
      <c r="AF39" s="79"/>
      <c r="AG39" s="80"/>
      <c r="AH39" s="79"/>
      <c r="AI39" s="80"/>
      <c r="AJ39" s="79"/>
      <c r="AK39" s="78"/>
      <c r="AL39" s="79"/>
      <c r="AM39" s="80"/>
      <c r="AN39" s="79"/>
      <c r="AO39" s="80"/>
      <c r="AP39" s="79"/>
      <c r="AQ39" s="80"/>
      <c r="AR39" s="79"/>
      <c r="AS39" s="78"/>
      <c r="AT39" s="79"/>
      <c r="AU39" s="78"/>
      <c r="AV39" s="79"/>
      <c r="AW39" s="80"/>
      <c r="AX39" s="79"/>
      <c r="AY39" s="78"/>
      <c r="AZ39" s="79"/>
      <c r="BA39" s="80"/>
      <c r="BB39" s="79"/>
      <c r="BC39" s="80"/>
      <c r="BD39" s="79"/>
      <c r="BE39" s="80"/>
      <c r="BF39" s="79"/>
      <c r="BG39" s="80"/>
      <c r="BH39" s="79"/>
      <c r="BI39" s="80"/>
      <c r="BJ39" s="79"/>
      <c r="BK39" s="80"/>
      <c r="BL39" s="79"/>
      <c r="BM39" s="81"/>
    </row>
    <row r="40" spans="1:74" ht="30" customHeight="1" x14ac:dyDescent="0.25">
      <c r="A40" s="39" t="s">
        <v>28</v>
      </c>
      <c r="B40" s="48" t="s">
        <v>62</v>
      </c>
      <c r="C40" s="25"/>
      <c r="D40" s="77"/>
      <c r="E40" s="78" t="s">
        <v>71</v>
      </c>
      <c r="F40" s="79"/>
      <c r="G40" s="80" t="s">
        <v>71</v>
      </c>
      <c r="H40" s="79"/>
      <c r="I40" s="80" t="s">
        <v>71</v>
      </c>
      <c r="J40" s="79"/>
      <c r="K40" s="80"/>
      <c r="L40" s="79"/>
      <c r="M40" s="80"/>
      <c r="N40" s="79"/>
      <c r="O40" s="80" t="s">
        <v>71</v>
      </c>
      <c r="P40" s="79"/>
      <c r="Q40" s="80" t="s">
        <v>71</v>
      </c>
      <c r="R40" s="79"/>
      <c r="S40" s="80" t="s">
        <v>71</v>
      </c>
      <c r="T40" s="79"/>
      <c r="U40" s="78" t="s">
        <v>71</v>
      </c>
      <c r="V40" s="79"/>
      <c r="W40" s="80" t="s">
        <v>71</v>
      </c>
      <c r="X40" s="79" t="s">
        <v>71</v>
      </c>
      <c r="Y40" s="80" t="s">
        <v>71</v>
      </c>
      <c r="Z40" s="79" t="s">
        <v>71</v>
      </c>
      <c r="AA40" s="80"/>
      <c r="AB40" s="79" t="s">
        <v>71</v>
      </c>
      <c r="AC40" s="80"/>
      <c r="AD40" s="79"/>
      <c r="AE40" s="80"/>
      <c r="AF40" s="79"/>
      <c r="AG40" s="80" t="s">
        <v>71</v>
      </c>
      <c r="AH40" s="79"/>
      <c r="AI40" s="80" t="s">
        <v>71</v>
      </c>
      <c r="AJ40" s="79"/>
      <c r="AK40" s="78" t="s">
        <v>71</v>
      </c>
      <c r="AL40" s="79"/>
      <c r="AM40" s="80" t="s">
        <v>71</v>
      </c>
      <c r="AN40" s="79"/>
      <c r="AO40" s="80"/>
      <c r="AP40" s="79"/>
      <c r="AQ40" s="80" t="s">
        <v>71</v>
      </c>
      <c r="AR40" s="79"/>
      <c r="AS40" s="78" t="s">
        <v>71</v>
      </c>
      <c r="AT40" s="79"/>
      <c r="AU40" s="78" t="s">
        <v>71</v>
      </c>
      <c r="AV40" s="79"/>
      <c r="AW40" s="80" t="s">
        <v>71</v>
      </c>
      <c r="AX40" s="79"/>
      <c r="AY40" s="78" t="s">
        <v>71</v>
      </c>
      <c r="AZ40" s="79"/>
      <c r="BA40" s="80" t="s">
        <v>71</v>
      </c>
      <c r="BB40" s="79" t="s">
        <v>71</v>
      </c>
      <c r="BC40" s="80" t="s">
        <v>71</v>
      </c>
      <c r="BD40" s="79" t="s">
        <v>71</v>
      </c>
      <c r="BE40" s="80"/>
      <c r="BF40" s="79"/>
      <c r="BG40" s="80" t="s">
        <v>71</v>
      </c>
      <c r="BH40" s="79"/>
      <c r="BI40" s="80" t="s">
        <v>71</v>
      </c>
      <c r="BJ40" s="79"/>
      <c r="BK40" s="80" t="s">
        <v>71</v>
      </c>
      <c r="BL40" s="79"/>
      <c r="BM40" s="81"/>
    </row>
    <row r="41" spans="1:74" ht="30" customHeight="1" x14ac:dyDescent="0.25">
      <c r="A41" s="39" t="s">
        <v>29</v>
      </c>
      <c r="B41" s="48" t="s">
        <v>62</v>
      </c>
      <c r="C41" s="25"/>
      <c r="D41" s="77"/>
      <c r="E41" s="78"/>
      <c r="F41" s="79"/>
      <c r="G41" s="80"/>
      <c r="H41" s="79"/>
      <c r="I41" s="80"/>
      <c r="J41" s="79"/>
      <c r="K41" s="80"/>
      <c r="L41" s="79"/>
      <c r="M41" s="80"/>
      <c r="N41" s="79"/>
      <c r="O41" s="80"/>
      <c r="P41" s="79"/>
      <c r="Q41" s="80"/>
      <c r="R41" s="79"/>
      <c r="S41" s="80"/>
      <c r="T41" s="79"/>
      <c r="U41" s="78"/>
      <c r="V41" s="79"/>
      <c r="W41" s="80"/>
      <c r="X41" s="79"/>
      <c r="Y41" s="80"/>
      <c r="Z41" s="79"/>
      <c r="AA41" s="80"/>
      <c r="AB41" s="79"/>
      <c r="AC41" s="80"/>
      <c r="AD41" s="79"/>
      <c r="AE41" s="80"/>
      <c r="AF41" s="79"/>
      <c r="AG41" s="80"/>
      <c r="AH41" s="79"/>
      <c r="AI41" s="80"/>
      <c r="AJ41" s="79"/>
      <c r="AK41" s="78"/>
      <c r="AL41" s="79"/>
      <c r="AM41" s="80"/>
      <c r="AN41" s="79"/>
      <c r="AO41" s="80"/>
      <c r="AP41" s="79"/>
      <c r="AQ41" s="80"/>
      <c r="AR41" s="79"/>
      <c r="AS41" s="78"/>
      <c r="AT41" s="79"/>
      <c r="AU41" s="78"/>
      <c r="AV41" s="79"/>
      <c r="AW41" s="80"/>
      <c r="AX41" s="79"/>
      <c r="AY41" s="78"/>
      <c r="AZ41" s="79"/>
      <c r="BA41" s="80"/>
      <c r="BB41" s="79"/>
      <c r="BC41" s="80"/>
      <c r="BD41" s="79"/>
      <c r="BE41" s="80"/>
      <c r="BF41" s="79"/>
      <c r="BG41" s="80"/>
      <c r="BH41" s="79"/>
      <c r="BI41" s="80"/>
      <c r="BJ41" s="79"/>
      <c r="BK41" s="80"/>
      <c r="BL41" s="79"/>
      <c r="BM41" s="81"/>
    </row>
    <row r="42" spans="1:74" ht="30" customHeight="1" x14ac:dyDescent="0.25">
      <c r="A42" s="39" t="s">
        <v>70</v>
      </c>
      <c r="B42" s="48" t="s">
        <v>62</v>
      </c>
      <c r="C42" s="25"/>
      <c r="D42" s="77"/>
      <c r="E42" s="78"/>
      <c r="F42" s="79"/>
      <c r="G42" s="80"/>
      <c r="H42" s="79"/>
      <c r="I42" s="80"/>
      <c r="J42" s="79"/>
      <c r="K42" s="80"/>
      <c r="L42" s="79"/>
      <c r="M42" s="80"/>
      <c r="N42" s="79"/>
      <c r="O42" s="80"/>
      <c r="P42" s="79"/>
      <c r="Q42" s="80"/>
      <c r="R42" s="79"/>
      <c r="S42" s="80"/>
      <c r="T42" s="79"/>
      <c r="U42" s="78"/>
      <c r="V42" s="79"/>
      <c r="W42" s="80"/>
      <c r="X42" s="79"/>
      <c r="Y42" s="80"/>
      <c r="Z42" s="79"/>
      <c r="AA42" s="80"/>
      <c r="AB42" s="79"/>
      <c r="AC42" s="80"/>
      <c r="AD42" s="79"/>
      <c r="AE42" s="80"/>
      <c r="AF42" s="79"/>
      <c r="AG42" s="80"/>
      <c r="AH42" s="79"/>
      <c r="AI42" s="80"/>
      <c r="AJ42" s="79"/>
      <c r="AK42" s="78"/>
      <c r="AL42" s="79"/>
      <c r="AM42" s="80"/>
      <c r="AN42" s="79"/>
      <c r="AO42" s="80"/>
      <c r="AP42" s="79"/>
      <c r="AQ42" s="80"/>
      <c r="AR42" s="79"/>
      <c r="AS42" s="78"/>
      <c r="AT42" s="79"/>
      <c r="AU42" s="78"/>
      <c r="AV42" s="79"/>
      <c r="AW42" s="80"/>
      <c r="AX42" s="79"/>
      <c r="AY42" s="78"/>
      <c r="AZ42" s="79"/>
      <c r="BA42" s="80"/>
      <c r="BB42" s="79"/>
      <c r="BC42" s="80"/>
      <c r="BD42" s="79"/>
      <c r="BE42" s="80"/>
      <c r="BF42" s="79"/>
      <c r="BG42" s="80"/>
      <c r="BH42" s="79"/>
      <c r="BI42" s="80"/>
      <c r="BJ42" s="79"/>
      <c r="BK42" s="80"/>
      <c r="BL42" s="79"/>
      <c r="BM42" s="81"/>
    </row>
    <row r="43" spans="1:74" ht="30" customHeight="1" x14ac:dyDescent="0.25">
      <c r="A43" s="39" t="s">
        <v>5</v>
      </c>
      <c r="B43" s="48" t="s">
        <v>62</v>
      </c>
      <c r="C43" s="25"/>
      <c r="D43" s="77" t="s">
        <v>71</v>
      </c>
      <c r="E43" s="78" t="s">
        <v>71</v>
      </c>
      <c r="F43" s="79"/>
      <c r="G43" s="80"/>
      <c r="H43" s="79"/>
      <c r="I43" s="80" t="s">
        <v>71</v>
      </c>
      <c r="J43" s="79"/>
      <c r="K43" s="80" t="s">
        <v>71</v>
      </c>
      <c r="L43" s="79"/>
      <c r="M43" s="80"/>
      <c r="N43" s="79"/>
      <c r="O43" s="80" t="s">
        <v>71</v>
      </c>
      <c r="P43" s="79"/>
      <c r="Q43" s="80"/>
      <c r="R43" s="79"/>
      <c r="S43" s="80" t="s">
        <v>71</v>
      </c>
      <c r="T43" s="79"/>
      <c r="U43" s="78"/>
      <c r="V43" s="79"/>
      <c r="W43" s="80" t="s">
        <v>71</v>
      </c>
      <c r="X43" s="79" t="s">
        <v>71</v>
      </c>
      <c r="Y43" s="80"/>
      <c r="Z43" s="79" t="s">
        <v>71</v>
      </c>
      <c r="AA43" s="80" t="s">
        <v>71</v>
      </c>
      <c r="AB43" s="79" t="s">
        <v>71</v>
      </c>
      <c r="AC43" s="80" t="s">
        <v>71</v>
      </c>
      <c r="AD43" s="79"/>
      <c r="AE43" s="80"/>
      <c r="AF43" s="79"/>
      <c r="AG43" s="80" t="s">
        <v>71</v>
      </c>
      <c r="AH43" s="79"/>
      <c r="AI43" s="80"/>
      <c r="AJ43" s="79"/>
      <c r="AK43" s="78" t="s">
        <v>71</v>
      </c>
      <c r="AL43" s="79"/>
      <c r="AM43" s="80" t="s">
        <v>71</v>
      </c>
      <c r="AN43" s="79"/>
      <c r="AO43" s="80"/>
      <c r="AP43" s="79" t="s">
        <v>71</v>
      </c>
      <c r="AQ43" s="80"/>
      <c r="AR43" s="79"/>
      <c r="AS43" s="78"/>
      <c r="AT43" s="79"/>
      <c r="AU43" s="78" t="s">
        <v>71</v>
      </c>
      <c r="AV43" s="79"/>
      <c r="AW43" s="80"/>
      <c r="AX43" s="79"/>
      <c r="AY43" s="78" t="s">
        <v>71</v>
      </c>
      <c r="AZ43" s="79"/>
      <c r="BA43" s="80" t="s">
        <v>71</v>
      </c>
      <c r="BB43" s="79" t="s">
        <v>71</v>
      </c>
      <c r="BC43" s="80" t="s">
        <v>71</v>
      </c>
      <c r="BD43" s="79" t="s">
        <v>71</v>
      </c>
      <c r="BE43" s="80" t="s">
        <v>71</v>
      </c>
      <c r="BF43" s="79"/>
      <c r="BG43" s="80"/>
      <c r="BH43" s="79"/>
      <c r="BI43" s="80" t="s">
        <v>71</v>
      </c>
      <c r="BJ43" s="79"/>
      <c r="BK43" s="80"/>
      <c r="BL43" s="79"/>
      <c r="BM43" s="81"/>
    </row>
    <row r="44" spans="1:74" ht="30" customHeight="1" x14ac:dyDescent="0.25">
      <c r="A44" s="39"/>
      <c r="B44" s="48"/>
      <c r="C44" s="26"/>
      <c r="D44" s="82"/>
      <c r="E44" s="83"/>
      <c r="F44" s="84"/>
      <c r="G44" s="85"/>
      <c r="H44" s="84"/>
      <c r="I44" s="85"/>
      <c r="J44" s="84"/>
      <c r="K44" s="85"/>
      <c r="L44" s="84"/>
      <c r="M44" s="85"/>
      <c r="N44" s="84"/>
      <c r="O44" s="85"/>
      <c r="P44" s="84"/>
      <c r="Q44" s="85"/>
      <c r="R44" s="84"/>
      <c r="S44" s="85"/>
      <c r="T44" s="84"/>
      <c r="U44" s="83"/>
      <c r="V44" s="84"/>
      <c r="W44" s="85"/>
      <c r="X44" s="84"/>
      <c r="Y44" s="85"/>
      <c r="Z44" s="84"/>
      <c r="AA44" s="85"/>
      <c r="AB44" s="84"/>
      <c r="AC44" s="85"/>
      <c r="AD44" s="84"/>
      <c r="AE44" s="85"/>
      <c r="AF44" s="84"/>
      <c r="AG44" s="85"/>
      <c r="AH44" s="84"/>
      <c r="AI44" s="85"/>
      <c r="AJ44" s="84"/>
      <c r="AK44" s="83"/>
      <c r="AL44" s="84"/>
      <c r="AM44" s="85"/>
      <c r="AN44" s="84"/>
      <c r="AO44" s="85"/>
      <c r="AP44" s="84"/>
      <c r="AQ44" s="85"/>
      <c r="AR44" s="84"/>
      <c r="AS44" s="83"/>
      <c r="AT44" s="84"/>
      <c r="AU44" s="83"/>
      <c r="AV44" s="84"/>
      <c r="AW44" s="85"/>
      <c r="AX44" s="84"/>
      <c r="AY44" s="83"/>
      <c r="AZ44" s="84"/>
      <c r="BA44" s="85"/>
      <c r="BB44" s="84"/>
      <c r="BC44" s="85"/>
      <c r="BD44" s="84"/>
      <c r="BE44" s="85"/>
      <c r="BF44" s="84"/>
      <c r="BG44" s="85"/>
      <c r="BH44" s="84"/>
      <c r="BI44" s="85"/>
      <c r="BJ44" s="84"/>
      <c r="BK44" s="85"/>
      <c r="BL44" s="84"/>
      <c r="BM44" s="86"/>
    </row>
    <row r="45" spans="1:74" ht="30" customHeight="1" x14ac:dyDescent="0.25">
      <c r="A45" s="39"/>
      <c r="B45" s="48"/>
      <c r="C45" s="26"/>
      <c r="D45" s="82"/>
      <c r="E45" s="83"/>
      <c r="F45" s="84"/>
      <c r="G45" s="85"/>
      <c r="H45" s="84"/>
      <c r="I45" s="85"/>
      <c r="J45" s="84"/>
      <c r="K45" s="85"/>
      <c r="L45" s="84"/>
      <c r="M45" s="85"/>
      <c r="N45" s="84"/>
      <c r="O45" s="85"/>
      <c r="P45" s="84"/>
      <c r="Q45" s="85"/>
      <c r="R45" s="84"/>
      <c r="S45" s="85"/>
      <c r="T45" s="84"/>
      <c r="U45" s="83"/>
      <c r="V45" s="84"/>
      <c r="W45" s="85"/>
      <c r="X45" s="84"/>
      <c r="Y45" s="85"/>
      <c r="Z45" s="84"/>
      <c r="AA45" s="85"/>
      <c r="AB45" s="84"/>
      <c r="AC45" s="85"/>
      <c r="AD45" s="84"/>
      <c r="AE45" s="85"/>
      <c r="AF45" s="84"/>
      <c r="AG45" s="85"/>
      <c r="AH45" s="84"/>
      <c r="AI45" s="85"/>
      <c r="AJ45" s="84"/>
      <c r="AK45" s="83"/>
      <c r="AL45" s="84"/>
      <c r="AM45" s="85"/>
      <c r="AN45" s="84"/>
      <c r="AO45" s="85"/>
      <c r="AP45" s="84"/>
      <c r="AQ45" s="85"/>
      <c r="AR45" s="84"/>
      <c r="AS45" s="83"/>
      <c r="AT45" s="84"/>
      <c r="AU45" s="83"/>
      <c r="AV45" s="84"/>
      <c r="AW45" s="85"/>
      <c r="AX45" s="84"/>
      <c r="AY45" s="83"/>
      <c r="AZ45" s="84"/>
      <c r="BA45" s="85"/>
      <c r="BB45" s="84"/>
      <c r="BC45" s="85"/>
      <c r="BD45" s="84"/>
      <c r="BE45" s="85"/>
      <c r="BF45" s="84"/>
      <c r="BG45" s="85"/>
      <c r="BH45" s="84"/>
      <c r="BI45" s="85"/>
      <c r="BJ45" s="84"/>
      <c r="BK45" s="85"/>
      <c r="BL45" s="84"/>
      <c r="BM45" s="86"/>
    </row>
    <row r="46" spans="1:74" ht="30" customHeight="1" x14ac:dyDescent="0.25">
      <c r="A46" s="39"/>
      <c r="B46" s="48"/>
      <c r="C46" s="26"/>
      <c r="D46" s="82"/>
      <c r="E46" s="83"/>
      <c r="F46" s="84"/>
      <c r="G46" s="85"/>
      <c r="H46" s="84"/>
      <c r="I46" s="85"/>
      <c r="J46" s="84"/>
      <c r="K46" s="85"/>
      <c r="L46" s="84"/>
      <c r="M46" s="85"/>
      <c r="N46" s="84"/>
      <c r="O46" s="85"/>
      <c r="P46" s="84"/>
      <c r="Q46" s="85"/>
      <c r="R46" s="84"/>
      <c r="S46" s="85"/>
      <c r="T46" s="84"/>
      <c r="U46" s="83"/>
      <c r="V46" s="84"/>
      <c r="W46" s="85"/>
      <c r="X46" s="84"/>
      <c r="Y46" s="85"/>
      <c r="Z46" s="84"/>
      <c r="AA46" s="85"/>
      <c r="AB46" s="84"/>
      <c r="AC46" s="85"/>
      <c r="AD46" s="84"/>
      <c r="AE46" s="85"/>
      <c r="AF46" s="84"/>
      <c r="AG46" s="85"/>
      <c r="AH46" s="84"/>
      <c r="AI46" s="85"/>
      <c r="AJ46" s="84"/>
      <c r="AK46" s="83"/>
      <c r="AL46" s="84"/>
      <c r="AM46" s="85"/>
      <c r="AN46" s="84"/>
      <c r="AO46" s="85"/>
      <c r="AP46" s="84"/>
      <c r="AQ46" s="85"/>
      <c r="AR46" s="84"/>
      <c r="AS46" s="83"/>
      <c r="AT46" s="84"/>
      <c r="AU46" s="83"/>
      <c r="AV46" s="84"/>
      <c r="AW46" s="85"/>
      <c r="AX46" s="84"/>
      <c r="AY46" s="83"/>
      <c r="AZ46" s="84"/>
      <c r="BA46" s="85"/>
      <c r="BB46" s="84"/>
      <c r="BC46" s="85"/>
      <c r="BD46" s="84"/>
      <c r="BE46" s="85"/>
      <c r="BF46" s="84"/>
      <c r="BG46" s="85"/>
      <c r="BH46" s="84"/>
      <c r="BI46" s="85"/>
      <c r="BJ46" s="84"/>
      <c r="BK46" s="85"/>
      <c r="BL46" s="84"/>
      <c r="BM46" s="86"/>
    </row>
    <row r="47" spans="1:74" ht="30" customHeight="1" thickBot="1" x14ac:dyDescent="0.4">
      <c r="A47" s="39"/>
      <c r="B47" s="48"/>
      <c r="C47" s="49"/>
      <c r="D47" s="94"/>
      <c r="E47" s="95"/>
      <c r="F47" s="96"/>
      <c r="G47" s="97"/>
      <c r="H47" s="96"/>
      <c r="I47" s="97"/>
      <c r="J47" s="96"/>
      <c r="K47" s="97"/>
      <c r="L47" s="96"/>
      <c r="M47" s="97"/>
      <c r="N47" s="96"/>
      <c r="O47" s="97"/>
      <c r="P47" s="96"/>
      <c r="Q47" s="97"/>
      <c r="R47" s="96"/>
      <c r="S47" s="97"/>
      <c r="T47" s="96"/>
      <c r="U47" s="95"/>
      <c r="V47" s="96"/>
      <c r="W47" s="97"/>
      <c r="X47" s="96"/>
      <c r="Y47" s="97"/>
      <c r="Z47" s="96"/>
      <c r="AA47" s="97"/>
      <c r="AB47" s="96"/>
      <c r="AC47" s="97"/>
      <c r="AD47" s="96"/>
      <c r="AE47" s="97"/>
      <c r="AF47" s="96"/>
      <c r="AG47" s="97"/>
      <c r="AH47" s="96"/>
      <c r="AI47" s="97"/>
      <c r="AJ47" s="96"/>
      <c r="AK47" s="95"/>
      <c r="AL47" s="96"/>
      <c r="AM47" s="97"/>
      <c r="AN47" s="96"/>
      <c r="AO47" s="97"/>
      <c r="AP47" s="96"/>
      <c r="AQ47" s="97"/>
      <c r="AR47" s="96"/>
      <c r="AS47" s="95"/>
      <c r="AT47" s="96"/>
      <c r="AU47" s="95"/>
      <c r="AV47" s="96"/>
      <c r="AW47" s="97"/>
      <c r="AX47" s="96"/>
      <c r="AY47" s="95"/>
      <c r="AZ47" s="96"/>
      <c r="BA47" s="97"/>
      <c r="BB47" s="96"/>
      <c r="BC47" s="97"/>
      <c r="BD47" s="96"/>
      <c r="BE47" s="97"/>
      <c r="BF47" s="96"/>
      <c r="BG47" s="97"/>
      <c r="BH47" s="96"/>
      <c r="BI47" s="97"/>
      <c r="BJ47" s="96"/>
      <c r="BK47" s="97"/>
      <c r="BL47" s="96"/>
      <c r="BM47" s="98"/>
    </row>
    <row r="48" spans="1:74" ht="24.95" customHeight="1" x14ac:dyDescent="0.25">
      <c r="A48" s="22"/>
      <c r="B48" s="22"/>
      <c r="C48" s="22"/>
    </row>
    <row r="49" spans="1:65" ht="24.95" customHeight="1" x14ac:dyDescent="0.25"/>
    <row r="50" spans="1:65" ht="24.95" customHeight="1" x14ac:dyDescent="0.25"/>
    <row r="51" spans="1:65" s="23" customFormat="1" ht="24.95" customHeight="1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</row>
    <row r="52" spans="1:65" ht="24.95" customHeight="1" x14ac:dyDescent="0.25"/>
    <row r="53" spans="1:65" ht="24.95" customHeight="1" x14ac:dyDescent="0.25"/>
    <row r="54" spans="1:65" ht="24.95" customHeight="1" x14ac:dyDescent="0.25"/>
    <row r="55" spans="1:65" ht="24.95" customHeight="1" x14ac:dyDescent="0.25"/>
    <row r="56" spans="1:65" ht="24.95" customHeight="1" x14ac:dyDescent="0.25"/>
    <row r="57" spans="1:65" ht="24.95" customHeight="1" x14ac:dyDescent="0.25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</row>
    <row r="58" spans="1:65" ht="24.95" customHeight="1" x14ac:dyDescent="0.25"/>
    <row r="59" spans="1:65" ht="24.95" customHeight="1" x14ac:dyDescent="0.25"/>
    <row r="60" spans="1:65" ht="24.95" customHeight="1" x14ac:dyDescent="0.25"/>
    <row r="61" spans="1:65" ht="24.95" customHeight="1" x14ac:dyDescent="0.25"/>
    <row r="62" spans="1:65" ht="24.95" customHeight="1" x14ac:dyDescent="0.25"/>
    <row r="63" spans="1:65" ht="24.95" customHeight="1" x14ac:dyDescent="0.25"/>
    <row r="64" spans="1:65" ht="24.95" customHeight="1" x14ac:dyDescent="0.25"/>
    <row r="65" ht="24.75" customHeight="1" x14ac:dyDescent="0.25"/>
    <row r="66" ht="24.75" customHeight="1" x14ac:dyDescent="0.25"/>
    <row r="67" ht="24.75" customHeight="1" x14ac:dyDescent="0.25"/>
    <row r="68" ht="23.25" customHeight="1" x14ac:dyDescent="0.25"/>
    <row r="69" ht="24" customHeight="1" x14ac:dyDescent="0.25"/>
    <row r="70" ht="23.25" customHeight="1" x14ac:dyDescent="0.25"/>
    <row r="71" ht="24" customHeight="1" x14ac:dyDescent="0.25"/>
    <row r="72" ht="23.25" customHeight="1" x14ac:dyDescent="0.25"/>
    <row r="73" ht="22.5" customHeight="1" x14ac:dyDescent="0.25"/>
  </sheetData>
  <sortState ref="A19:A36">
    <sortCondition ref="A19"/>
  </sortState>
  <mergeCells count="29">
    <mergeCell ref="CH26:CJ26"/>
    <mergeCell ref="CK26:CN26"/>
    <mergeCell ref="CH27:CJ27"/>
    <mergeCell ref="CK27:CN27"/>
    <mergeCell ref="CH23:CJ23"/>
    <mergeCell ref="CK23:CN23"/>
    <mergeCell ref="CH24:CJ24"/>
    <mergeCell ref="CK24:CN24"/>
    <mergeCell ref="CH25:CJ25"/>
    <mergeCell ref="CK25:CN25"/>
    <mergeCell ref="CH20:CJ20"/>
    <mergeCell ref="CK20:CN20"/>
    <mergeCell ref="CH21:CJ21"/>
    <mergeCell ref="CK21:CN21"/>
    <mergeCell ref="CH22:CJ22"/>
    <mergeCell ref="CK22:CN22"/>
    <mergeCell ref="CH17:CJ17"/>
    <mergeCell ref="CK17:CN17"/>
    <mergeCell ref="CH18:CJ18"/>
    <mergeCell ref="CK18:CN18"/>
    <mergeCell ref="CH19:CJ19"/>
    <mergeCell ref="CK19:CN19"/>
    <mergeCell ref="AJ2:AN2"/>
    <mergeCell ref="W2:AF2"/>
    <mergeCell ref="Q2:V2"/>
    <mergeCell ref="CH16:CJ16"/>
    <mergeCell ref="CK16:CN16"/>
    <mergeCell ref="CH15:CJ15"/>
    <mergeCell ref="CK15:CN15"/>
  </mergeCells>
  <conditionalFormatting sqref="BH4:BM47">
    <cfRule type="expression" dxfId="6" priority="1">
      <formula>WEEKDAY(D$14,2)&lt;1</formula>
    </cfRule>
  </conditionalFormatting>
  <conditionalFormatting sqref="D4:BM47">
    <cfRule type="expression" dxfId="5" priority="34">
      <formula>WEEKDAY(D$4,2)&gt;5</formula>
    </cfRule>
    <cfRule type="expression" dxfId="4" priority="35">
      <formula>COUNTIF($CK$16:$CN$27,D$4)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ultiplanning">
                <anchor moveWithCells="1" sizeWithCells="1">
                  <from>
                    <xdr:col>1</xdr:col>
                    <xdr:colOff>200025</xdr:colOff>
                    <xdr:row>1</xdr:row>
                    <xdr:rowOff>133350</xdr:rowOff>
                  </from>
                  <to>
                    <xdr:col>2</xdr:col>
                    <xdr:colOff>1647825</xdr:colOff>
                    <xdr:row>1</xdr:row>
                    <xdr:rowOff>714375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B6" sqref="B6"/>
    </sheetView>
  </sheetViews>
  <sheetFormatPr baseColWidth="10" defaultRowHeight="15" x14ac:dyDescent="0.25"/>
  <cols>
    <col min="2" max="2" width="15.7109375" bestFit="1" customWidth="1"/>
  </cols>
  <sheetData>
    <row r="1" spans="1:10" x14ac:dyDescent="0.25">
      <c r="A1" s="58" t="s">
        <v>54</v>
      </c>
      <c r="B1" s="58" t="s">
        <v>55</v>
      </c>
      <c r="C1" s="57"/>
      <c r="D1" s="57"/>
      <c r="E1" s="57" t="s">
        <v>72</v>
      </c>
      <c r="F1" s="57" t="b">
        <v>1</v>
      </c>
      <c r="G1" s="57"/>
      <c r="H1" s="57"/>
      <c r="I1" s="57"/>
      <c r="J1" s="57">
        <v>2.4</v>
      </c>
    </row>
    <row r="2" spans="1:10" x14ac:dyDescent="0.25">
      <c r="A2" s="59" t="s">
        <v>7</v>
      </c>
      <c r="B2" s="60" t="s">
        <v>7</v>
      </c>
      <c r="C2" s="57"/>
      <c r="D2" s="57"/>
      <c r="E2" s="57" t="s">
        <v>74</v>
      </c>
      <c r="F2" s="57" t="b">
        <v>1</v>
      </c>
      <c r="G2" s="57"/>
      <c r="H2" s="57"/>
      <c r="I2" s="57"/>
      <c r="J2" s="57"/>
    </row>
    <row r="3" spans="1:10" x14ac:dyDescent="0.25">
      <c r="A3" s="59" t="s">
        <v>51</v>
      </c>
      <c r="B3" s="59" t="s">
        <v>56</v>
      </c>
      <c r="C3" s="57"/>
      <c r="D3" s="57"/>
      <c r="E3" s="57" t="s">
        <v>73</v>
      </c>
      <c r="F3" s="57" t="b">
        <v>1</v>
      </c>
      <c r="G3" s="57"/>
      <c r="H3" s="57"/>
      <c r="I3" s="57"/>
      <c r="J3" s="57"/>
    </row>
    <row r="4" spans="1:10" x14ac:dyDescent="0.25">
      <c r="A4" s="59" t="s">
        <v>52</v>
      </c>
      <c r="B4" s="59" t="s">
        <v>57</v>
      </c>
      <c r="C4" s="57"/>
      <c r="D4" s="57"/>
      <c r="E4" s="57" t="s">
        <v>59</v>
      </c>
      <c r="F4" s="57" t="b">
        <v>1</v>
      </c>
      <c r="G4" s="57"/>
      <c r="H4" s="57"/>
      <c r="I4" s="57"/>
      <c r="J4" s="57"/>
    </row>
    <row r="5" spans="1:10" x14ac:dyDescent="0.25">
      <c r="A5" s="59" t="s">
        <v>32</v>
      </c>
      <c r="B5" s="59" t="s">
        <v>58</v>
      </c>
      <c r="C5" s="57"/>
      <c r="D5" s="57"/>
      <c r="E5" s="57" t="s">
        <v>59</v>
      </c>
      <c r="F5" s="57" t="b">
        <v>1</v>
      </c>
      <c r="G5" s="57"/>
      <c r="H5" s="57"/>
      <c r="I5" s="57"/>
      <c r="J5" s="57"/>
    </row>
    <row r="6" spans="1:10" x14ac:dyDescent="0.25">
      <c r="A6" s="59" t="s">
        <v>6</v>
      </c>
      <c r="B6" s="59" t="s">
        <v>6</v>
      </c>
      <c r="C6" s="57"/>
      <c r="D6" s="57"/>
      <c r="E6" s="57" t="s">
        <v>60</v>
      </c>
      <c r="F6" s="57" t="b">
        <v>1</v>
      </c>
      <c r="G6" s="57"/>
      <c r="H6" s="57"/>
      <c r="I6" s="57"/>
      <c r="J6" s="57"/>
    </row>
    <row r="7" spans="1:10" x14ac:dyDescent="0.25">
      <c r="A7" s="61" t="s">
        <v>53</v>
      </c>
      <c r="B7" s="61" t="s">
        <v>53</v>
      </c>
      <c r="C7" s="57"/>
      <c r="D7" s="57"/>
      <c r="E7" s="57" t="s">
        <v>61</v>
      </c>
      <c r="F7" s="57" t="b">
        <v>1</v>
      </c>
      <c r="G7" s="57"/>
      <c r="H7" s="57"/>
      <c r="I7" s="57"/>
      <c r="J7" s="57"/>
    </row>
    <row r="8" spans="1:10" x14ac:dyDescent="0.25">
      <c r="A8" s="58"/>
      <c r="B8" s="58"/>
      <c r="C8" s="57"/>
      <c r="D8" s="57"/>
      <c r="E8" s="57"/>
      <c r="F8" s="57"/>
      <c r="G8" s="57"/>
      <c r="H8" s="57"/>
      <c r="I8" s="57"/>
      <c r="J8" s="57"/>
    </row>
    <row r="9" spans="1:10" x14ac:dyDescent="0.25">
      <c r="A9" s="58"/>
      <c r="B9" s="58"/>
      <c r="C9" s="57"/>
      <c r="D9" s="57"/>
      <c r="E9" s="57"/>
      <c r="F9" s="57"/>
      <c r="G9" s="57"/>
      <c r="H9" s="57"/>
      <c r="I9" s="57"/>
      <c r="J9" s="57"/>
    </row>
    <row r="10" spans="1:10" x14ac:dyDescent="0.25">
      <c r="A10" s="58"/>
      <c r="B10" s="58"/>
      <c r="C10" s="57"/>
      <c r="D10" s="57"/>
      <c r="E10" s="57"/>
      <c r="F10" s="57"/>
      <c r="G10" s="57"/>
      <c r="H10" s="57"/>
      <c r="I10" s="57"/>
      <c r="J10" s="5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Planning</vt:lpstr>
      <vt:lpstr>Disponibilités</vt:lpstr>
      <vt:lpstr>Paramètres</vt:lpstr>
      <vt:lpstr>Annee</vt:lpstr>
      <vt:lpstr>Année</vt:lpstr>
      <vt:lpstr>Chef_Agres</vt:lpstr>
      <vt:lpstr>Chef_Equipe</vt:lpstr>
      <vt:lpstr>Conducteur_PL</vt:lpstr>
      <vt:lpstr>Deb_Periode</vt:lpstr>
      <vt:lpstr>DebCycle</vt:lpstr>
      <vt:lpstr>Debu_Periode</vt:lpstr>
      <vt:lpstr>EndCycle</vt:lpstr>
      <vt:lpstr>Equipier</vt:lpstr>
      <vt:lpstr>Paque</vt:lpstr>
      <vt:lpstr>Pâques</vt:lpstr>
      <vt:lpstr>PlageX</vt:lpstr>
      <vt:lpstr>Saisir_Annee</vt:lpstr>
      <vt:lpstr>Saisir_Annèe</vt:lpstr>
      <vt:lpstr>Disponibilités!Zone_d_impression</vt:lpstr>
      <vt:lpstr>Planning!Zone_d_impression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VIGNOT</dc:creator>
  <cp:lastModifiedBy>LOUIS VIGNOT</cp:lastModifiedBy>
  <cp:lastPrinted>2016-10-13T09:54:13Z</cp:lastPrinted>
  <dcterms:created xsi:type="dcterms:W3CDTF">2016-07-22T09:54:40Z</dcterms:created>
  <dcterms:modified xsi:type="dcterms:W3CDTF">2016-10-26T12:27:23Z</dcterms:modified>
</cp:coreProperties>
</file>