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28680" yWindow="-120" windowWidth="29040" windowHeight="15840"/>
  </bookViews>
  <sheets>
    <sheet name="Accueil" sheetId="5" r:id="rId1"/>
    <sheet name="Tableau de suivi" sheetId="3" r:id="rId2"/>
    <sheet name="Calcul de coûts" sheetId="1" r:id="rId3"/>
    <sheet name="Données" sheetId="4" r:id="rId4"/>
  </sheets>
  <externalReferences>
    <externalReference r:id="rId5"/>
  </externalReferences>
  <calcPr calcId="152511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" l="1"/>
  <c r="C6" i="1"/>
  <c r="C5" i="1"/>
  <c r="C4" i="1"/>
  <c r="C3" i="1"/>
  <c r="C2" i="1"/>
  <c r="AG8" i="3" l="1"/>
  <c r="AF8" i="3"/>
  <c r="AE8" i="3"/>
  <c r="AD8" i="3"/>
  <c r="W8" i="3"/>
  <c r="U8" i="3"/>
  <c r="T8" i="3"/>
  <c r="Q8" i="3"/>
  <c r="P8" i="3"/>
  <c r="O8" i="3"/>
  <c r="N8" i="3"/>
  <c r="M8" i="3"/>
  <c r="K8" i="3"/>
  <c r="I8" i="3"/>
  <c r="AF7" i="3"/>
  <c r="AE7" i="3"/>
  <c r="AD7" i="3"/>
  <c r="X7" i="3"/>
  <c r="W7" i="3"/>
  <c r="L7" i="3"/>
  <c r="K7" i="3"/>
  <c r="I7" i="3"/>
  <c r="C22" i="1"/>
  <c r="C19" i="1"/>
  <c r="C11" i="1"/>
  <c r="C25" i="1"/>
  <c r="C23" i="1" l="1"/>
  <c r="C26" i="1" s="1"/>
  <c r="C27" i="1" s="1"/>
</calcChain>
</file>

<file path=xl/sharedStrings.xml><?xml version="1.0" encoding="utf-8"?>
<sst xmlns="http://schemas.openxmlformats.org/spreadsheetml/2006/main" count="146" uniqueCount="121">
  <si>
    <t>TARIF UNITAIRE TTC</t>
  </si>
  <si>
    <t>NOMBRE DE JOUR</t>
  </si>
  <si>
    <t>TOTAL PRESTATION TTC</t>
  </si>
  <si>
    <t>TOTAL PRESTATION HT</t>
  </si>
  <si>
    <t>DONT HEBERGEMENT HT</t>
  </si>
  <si>
    <t>DONT RESTAURATION HT</t>
  </si>
  <si>
    <t>CMC UNITAIRE</t>
  </si>
  <si>
    <t>LOCATION NAPPAGE HT</t>
  </si>
  <si>
    <t>LOCATION VAISSELLE HT</t>
  </si>
  <si>
    <t>LOCATION MATERIEL HT</t>
  </si>
  <si>
    <t>LOCATION MOBILIER HT</t>
  </si>
  <si>
    <t>LIVRAISON HT</t>
  </si>
  <si>
    <t>AUTRE HT</t>
  </si>
  <si>
    <t>TOTAL LOCATION HT</t>
  </si>
  <si>
    <t>EXTRA ADAPTEL CUISINE</t>
  </si>
  <si>
    <t>EXTRA ADAPTEL SALLE</t>
  </si>
  <si>
    <t>TOTAL EXTRA ADAPTEL</t>
  </si>
  <si>
    <t>TOTAL PRESTATIONS EXTERIEURES HT</t>
  </si>
  <si>
    <t>PRODUITS ACCUEIL SEMINAIRES</t>
  </si>
  <si>
    <t>MARCHANDISE CONSOMMEE</t>
  </si>
  <si>
    <t xml:space="preserve">TOTAL FRAIS ANNEXES </t>
  </si>
  <si>
    <t>RATIO/CA HT</t>
  </si>
  <si>
    <t>DOSSIER N°</t>
  </si>
  <si>
    <t>DATE IN</t>
  </si>
  <si>
    <t>CLIENT</t>
  </si>
  <si>
    <t>TYPE DE MANIFESTATION</t>
  </si>
  <si>
    <t>NBRE PAX</t>
  </si>
  <si>
    <t>DEMANDE DU</t>
  </si>
  <si>
    <t>REPONDU LE</t>
  </si>
  <si>
    <t>DATE OUT</t>
  </si>
  <si>
    <t>SEGMENTATION</t>
  </si>
  <si>
    <t>CA TOTAL TTC</t>
  </si>
  <si>
    <t>DATE RDV</t>
  </si>
  <si>
    <t>RDV ACCUEIL</t>
  </si>
  <si>
    <t>NOM DU CONTACT</t>
  </si>
  <si>
    <t>MAIL CONTACT</t>
  </si>
  <si>
    <t>TEL CONTACT</t>
  </si>
  <si>
    <t>COMMISSIONS</t>
  </si>
  <si>
    <t>MENU CHOISI</t>
  </si>
  <si>
    <t>DATE OPTION</t>
  </si>
  <si>
    <t>CONFIRMé O/N</t>
  </si>
  <si>
    <t xml:space="preserve">MONTANT ACOMPTE/ ARRHES </t>
  </si>
  <si>
    <t>ACOMPTE RECU LE</t>
  </si>
  <si>
    <t>MODE DE PAIEMENT</t>
  </si>
  <si>
    <t xml:space="preserve">A SOLDER LE </t>
  </si>
  <si>
    <t>SOLDé LE</t>
  </si>
  <si>
    <t>MONTANT DU SOLDE</t>
  </si>
  <si>
    <t xml:space="preserve">MODE DE PAIEMENT </t>
  </si>
  <si>
    <t>NBE DOSSIERS</t>
  </si>
  <si>
    <t>ABOUTI</t>
  </si>
  <si>
    <t>DOSSIER TRAITE PAR</t>
  </si>
  <si>
    <t>BANQUET</t>
  </si>
  <si>
    <t>SEMINAIRE</t>
  </si>
  <si>
    <t>CA TOTAL TTC NON CONVERTI</t>
  </si>
  <si>
    <t>APPORTEUR D'AFFAIRES O/N</t>
  </si>
  <si>
    <t>NON CONVERTI</t>
  </si>
  <si>
    <t>CA TOTAL TTC JANVIER 2020</t>
  </si>
  <si>
    <t>CA TOTAL TT ANNEE 2020</t>
  </si>
  <si>
    <t xml:space="preserve">SEGMENTATION </t>
  </si>
  <si>
    <t>O/N</t>
  </si>
  <si>
    <t>Anniversaire</t>
  </si>
  <si>
    <t>Oui</t>
  </si>
  <si>
    <t xml:space="preserve">VISA </t>
  </si>
  <si>
    <t>Menu Séminaire</t>
  </si>
  <si>
    <t>Assemblée</t>
  </si>
  <si>
    <t>Non</t>
  </si>
  <si>
    <t>AMEX</t>
  </si>
  <si>
    <t>Menu Découverte 65 €</t>
  </si>
  <si>
    <t>LOCATION SALLE</t>
  </si>
  <si>
    <t xml:space="preserve">Baptême </t>
  </si>
  <si>
    <t>CHEQUE</t>
  </si>
  <si>
    <t>Menu Gourmand 75 €</t>
  </si>
  <si>
    <t>Cocktail</t>
  </si>
  <si>
    <t>VIREMENT</t>
  </si>
  <si>
    <t>Menu Tentation 85 €</t>
  </si>
  <si>
    <t>Défilé</t>
  </si>
  <si>
    <t xml:space="preserve">EN COMPTE </t>
  </si>
  <si>
    <t>Menu Enfant 25 €</t>
  </si>
  <si>
    <t>Déjeuner avec alcool</t>
  </si>
  <si>
    <t>ENVOI DE FACTURE</t>
  </si>
  <si>
    <t>Menu du Chef</t>
  </si>
  <si>
    <t>Déjeuner Banquet Adulte</t>
  </si>
  <si>
    <t>ESPECE</t>
  </si>
  <si>
    <t xml:space="preserve">Menu à la carte </t>
  </si>
  <si>
    <t>Déjeuner Banquet Enfant</t>
  </si>
  <si>
    <t>Déjeuner sans alcool</t>
  </si>
  <si>
    <t>Demi Journée d'étude</t>
  </si>
  <si>
    <t>Diner avec alcool</t>
  </si>
  <si>
    <t>Diner Banquet Adulte</t>
  </si>
  <si>
    <t>Diner Banquet Enfant</t>
  </si>
  <si>
    <t>Diner d'entreprise</t>
  </si>
  <si>
    <t>Diner sans alcool</t>
  </si>
  <si>
    <t>Exposition</t>
  </si>
  <si>
    <t>Forfait séminaire Résidentiel</t>
  </si>
  <si>
    <t>Forfait séminaire Semi-Résidentiel</t>
  </si>
  <si>
    <t>Hébergement avec petit déjeuner</t>
  </si>
  <si>
    <t>Hébergement seul</t>
  </si>
  <si>
    <t>Journée d'étude</t>
  </si>
  <si>
    <t>Location salon seul</t>
  </si>
  <si>
    <t>Mariage</t>
  </si>
  <si>
    <t>Pause Gourmande</t>
  </si>
  <si>
    <t>Petit Déjeuner</t>
  </si>
  <si>
    <t>Pot de départ</t>
  </si>
  <si>
    <t>Retraite</t>
  </si>
  <si>
    <t>Stop Lunch</t>
  </si>
  <si>
    <t>BON JEAN</t>
  </si>
  <si>
    <t>jeanbon@gmail.com</t>
  </si>
  <si>
    <t>date in - 7 J</t>
  </si>
  <si>
    <t>DV</t>
  </si>
  <si>
    <t>SCHNEIDERE</t>
  </si>
  <si>
    <t>18/12/2019</t>
  </si>
  <si>
    <t>08/01/2020</t>
  </si>
  <si>
    <t>8</t>
  </si>
  <si>
    <t>65</t>
  </si>
  <si>
    <t>520</t>
  </si>
  <si>
    <t>0</t>
  </si>
  <si>
    <t>617786345</t>
  </si>
  <si>
    <t>25/12/2019</t>
  </si>
  <si>
    <t>234</t>
  </si>
  <si>
    <t/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</si>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</sst>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rgb="FF008080"/>
      </top>
      <bottom style="thin">
        <color rgb="FF008080"/>
      </bottom>
      <diagonal/>
    </border>
    <border>
      <left/>
      <right/>
      <top style="thin">
        <color rgb="FF00808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76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164" fontId="9" fillId="5" borderId="1" xfId="0" applyNumberFormat="1" applyFont="1" applyFill="1" applyBorder="1" applyAlignment="1">
      <alignment horizontal="center" vertical="center"/>
    </xf>
    <xf numFmtId="14" fontId="9" fillId="5" borderId="1" xfId="0" applyNumberFormat="1" applyFont="1" applyFill="1" applyBorder="1" applyAlignment="1">
      <alignment horizontal="center" vertical="center"/>
    </xf>
    <xf numFmtId="1" fontId="9" fillId="5" borderId="1" xfId="0" applyNumberFormat="1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3" fontId="9" fillId="6" borderId="1" xfId="0" applyNumberFormat="1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center" vertical="center"/>
    </xf>
    <xf numFmtId="164" fontId="10" fillId="6" borderId="1" xfId="0" applyNumberFormat="1" applyFont="1" applyFill="1" applyBorder="1" applyAlignment="1">
      <alignment horizontal="center" vertical="center"/>
    </xf>
    <xf numFmtId="1" fontId="9" fillId="6" borderId="1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0" fillId="0" borderId="5" xfId="0" applyBorder="1"/>
    <xf numFmtId="0" fontId="4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164" fontId="4" fillId="9" borderId="1" xfId="0" applyNumberFormat="1" applyFont="1" applyFill="1" applyBorder="1" applyAlignment="1">
      <alignment horizontal="center" vertical="center"/>
    </xf>
    <xf numFmtId="1" fontId="4" fillId="8" borderId="1" xfId="0" applyNumberFormat="1" applyFont="1" applyFill="1" applyBorder="1" applyAlignment="1">
      <alignment horizontal="center" vertical="center"/>
    </xf>
    <xf numFmtId="44" fontId="4" fillId="8" borderId="1" xfId="1" applyFont="1" applyFill="1" applyBorder="1" applyAlignment="1">
      <alignment horizontal="center" vertical="center"/>
    </xf>
    <xf numFmtId="164" fontId="4" fillId="8" borderId="1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164" fontId="4" fillId="8" borderId="1" xfId="0" applyNumberFormat="1" applyFont="1" applyFill="1" applyBorder="1" applyAlignment="1">
      <alignment vertical="center"/>
    </xf>
    <xf numFmtId="0" fontId="4" fillId="8" borderId="1" xfId="0" applyFont="1" applyFill="1" applyBorder="1" applyAlignment="1">
      <alignment vertical="center"/>
    </xf>
    <xf numFmtId="164" fontId="4" fillId="5" borderId="1" xfId="0" applyNumberFormat="1" applyFont="1" applyFill="1" applyBorder="1" applyAlignment="1">
      <alignment vertical="center"/>
    </xf>
    <xf numFmtId="10" fontId="4" fillId="3" borderId="1" xfId="2" applyNumberFormat="1" applyFont="1" applyFill="1" applyBorder="1" applyAlignment="1">
      <alignment vertical="center"/>
    </xf>
    <xf numFmtId="0" fontId="7" fillId="0" borderId="1" xfId="3" applyBorder="1" applyAlignment="1">
      <alignment horizontal="center" vertical="center"/>
    </xf>
    <xf numFmtId="14" fontId="4" fillId="8" borderId="1" xfId="0" applyNumberFormat="1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vertical="center"/>
    </xf>
    <xf numFmtId="1" fontId="9" fillId="6" borderId="1" xfId="0" applyNumberFormat="1" applyFont="1" applyFill="1" applyBorder="1" applyAlignment="1">
      <alignment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1" fontId="9" fillId="6" borderId="2" xfId="0" applyNumberFormat="1" applyFont="1" applyFill="1" applyBorder="1" applyAlignment="1">
      <alignment horizontal="center" vertical="center"/>
    </xf>
    <xf numFmtId="1" fontId="9" fillId="6" borderId="6" xfId="0" applyNumberFormat="1" applyFont="1" applyFill="1" applyBorder="1" applyAlignment="1">
      <alignment horizontal="center" vertical="center"/>
    </xf>
    <xf numFmtId="1" fontId="9" fillId="6" borderId="3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9" borderId="1" xfId="0" applyFont="1" applyFill="1" applyBorder="1" applyAlignment="1">
      <alignment horizontal="left" vertical="center"/>
    </xf>
    <xf numFmtId="0" fontId="2" fillId="7" borderId="4" xfId="0" applyFont="1" applyFill="1" applyBorder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16"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5" Type="http://schemas.openxmlformats.org/officeDocument/2006/relationships/image" Target="../media/image3.png"/><Relationship Id="rId4" Type="http://schemas.microsoft.com/office/2007/relationships/hdphoto" Target="../media/hdphoto2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14</xdr:row>
      <xdr:rowOff>66675</xdr:rowOff>
    </xdr:from>
    <xdr:to>
      <xdr:col>3</xdr:col>
      <xdr:colOff>342900</xdr:colOff>
      <xdr:row>18</xdr:row>
      <xdr:rowOff>133350</xdr:rowOff>
    </xdr:to>
    <xdr:pic macro="[0]!newData">
      <xdr:nvPicPr>
        <xdr:cNvPr id="3" name="Image 2">
          <a:extLst>
            <a:ext uri="{FF2B5EF4-FFF2-40B4-BE49-F238E27FC236}">
              <a16:creationId xmlns="" xmlns:a16="http://schemas.microsoft.com/office/drawing/2014/main" id="{F24F1396-A4CD-48DA-98D2-749F81EA87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2667" b="93778" l="4000" r="96889">
                      <a14:foregroundMark x1="50667" y1="5333" x2="54667" y2="55556"/>
                      <a14:foregroundMark x1="54667" y1="55556" x2="49333" y2="94222"/>
                      <a14:foregroundMark x1="5333" y1="48444" x2="53778" y2="43556"/>
                      <a14:foregroundMark x1="53778" y1="43556" x2="96889" y2="50667"/>
                      <a14:foregroundMark x1="49778" y1="3111" x2="49778" y2="3111"/>
                      <a14:foregroundMark x1="4000" y1="48889" x2="4000" y2="48889"/>
                      <a14:backgroundMark x1="3556" y1="4889" x2="32444" y2="32444"/>
                      <a14:backgroundMark x1="32444" y1="32444" x2="32000" y2="889"/>
                      <a14:backgroundMark x1="35111" y1="36444" x2="10222" y2="29778"/>
                      <a14:backgroundMark x1="10222" y1="29778" x2="15556" y2="8000"/>
                      <a14:backgroundMark x1="15556" y1="8000" x2="32000" y2="23556"/>
                      <a14:backgroundMark x1="32000" y1="23556" x2="32000" y2="35556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0225" y="2733675"/>
          <a:ext cx="828675" cy="82867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19</xdr:row>
      <xdr:rowOff>161925</xdr:rowOff>
    </xdr:from>
    <xdr:to>
      <xdr:col>3</xdr:col>
      <xdr:colOff>428625</xdr:colOff>
      <xdr:row>25</xdr:row>
      <xdr:rowOff>19050</xdr:rowOff>
    </xdr:to>
    <xdr:pic macro="[0]!costCalcul">
      <xdr:nvPicPr>
        <xdr:cNvPr id="5" name="Image 4">
          <a:extLst>
            <a:ext uri="{FF2B5EF4-FFF2-40B4-BE49-F238E27FC236}">
              <a16:creationId xmlns="" xmlns:a16="http://schemas.microsoft.com/office/drawing/2014/main" id="{0F46A3F8-7D39-41A6-9B28-FCCCBC52A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8444" b="89778" l="9778" r="89778">
                      <a14:foregroundMark x1="43111" y1="21778" x2="43111" y2="21778"/>
                      <a14:foregroundMark x1="54667" y1="46222" x2="54667" y2="46222"/>
                      <a14:foregroundMark x1="43556" y1="51556" x2="43556" y2="51556"/>
                      <a14:foregroundMark x1="26667" y1="17778" x2="26667" y2="17778"/>
                      <a14:foregroundMark x1="44444" y1="8889" x2="44444" y2="8889"/>
                      <a14:foregroundMark x1="57333" y1="8444" x2="57333" y2="844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0" y="3781425"/>
          <a:ext cx="1000125" cy="1000125"/>
        </a:xfrm>
        <a:prstGeom prst="rect">
          <a:avLst/>
        </a:prstGeom>
      </xdr:spPr>
    </xdr:pic>
    <xdr:clientData/>
  </xdr:twoCellAnchor>
  <xdr:twoCellAnchor editAs="oneCell">
    <xdr:from>
      <xdr:col>2</xdr:col>
      <xdr:colOff>242888</xdr:colOff>
      <xdr:row>8</xdr:row>
      <xdr:rowOff>28576</xdr:rowOff>
    </xdr:from>
    <xdr:to>
      <xdr:col>3</xdr:col>
      <xdr:colOff>376237</xdr:colOff>
      <xdr:row>12</xdr:row>
      <xdr:rowOff>161925</xdr:rowOff>
    </xdr:to>
    <xdr:pic macro="[0]!trackingTable">
      <xdr:nvPicPr>
        <xdr:cNvPr id="7" name="Image 6">
          <a:extLst>
            <a:ext uri="{FF2B5EF4-FFF2-40B4-BE49-F238E27FC236}">
              <a16:creationId xmlns="" xmlns:a16="http://schemas.microsoft.com/office/drawing/2014/main" id="{90FCBF76-CC3A-482A-A717-7ED754DADD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6888" y="1552576"/>
          <a:ext cx="895349" cy="895349"/>
        </a:xfrm>
        <a:prstGeom prst="rect">
          <a:avLst/>
        </a:prstGeom>
      </xdr:spPr>
    </xdr:pic>
    <xdr:clientData/>
  </xdr:twoCellAnchor>
  <xdr:twoCellAnchor>
    <xdr:from>
      <xdr:col>1</xdr:col>
      <xdr:colOff>314325</xdr:colOff>
      <xdr:row>1</xdr:row>
      <xdr:rowOff>28575</xdr:rowOff>
    </xdr:from>
    <xdr:to>
      <xdr:col>8</xdr:col>
      <xdr:colOff>552450</xdr:colOff>
      <xdr:row>6</xdr:row>
      <xdr:rowOff>123825</xdr:rowOff>
    </xdr:to>
    <xdr:sp macro="" textlink="">
      <xdr:nvSpPr>
        <xdr:cNvPr id="8" name="Rectangle : coins arrondis 7">
          <a:extLst>
            <a:ext uri="{FF2B5EF4-FFF2-40B4-BE49-F238E27FC236}">
              <a16:creationId xmlns="" xmlns:a16="http://schemas.microsoft.com/office/drawing/2014/main" id="{AE309CC4-0373-448B-B2D6-96C8910648D4}"/>
            </a:ext>
          </a:extLst>
        </xdr:cNvPr>
        <xdr:cNvSpPr/>
      </xdr:nvSpPr>
      <xdr:spPr>
        <a:xfrm>
          <a:off x="1076325" y="219075"/>
          <a:ext cx="5572125" cy="1047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ACCUEIL</a:t>
          </a:r>
          <a:endParaRPr lang="fr-FR" sz="1100"/>
        </a:p>
      </xdr:txBody>
    </xdr:sp>
    <xdr:clientData/>
  </xdr:twoCellAnchor>
  <xdr:twoCellAnchor>
    <xdr:from>
      <xdr:col>4</xdr:col>
      <xdr:colOff>171450</xdr:colOff>
      <xdr:row>8</xdr:row>
      <xdr:rowOff>114300</xdr:rowOff>
    </xdr:from>
    <xdr:to>
      <xdr:col>7</xdr:col>
      <xdr:colOff>504825</xdr:colOff>
      <xdr:row>12</xdr:row>
      <xdr:rowOff>57150</xdr:rowOff>
    </xdr:to>
    <xdr:sp macro="" textlink="">
      <xdr:nvSpPr>
        <xdr:cNvPr id="9" name="Rectangle : coins arrondis 8">
          <a:extLst>
            <a:ext uri="{FF2B5EF4-FFF2-40B4-BE49-F238E27FC236}">
              <a16:creationId xmlns="" xmlns:a16="http://schemas.microsoft.com/office/drawing/2014/main" id="{783876C2-F39B-4377-B392-C4203FACD05A}"/>
            </a:ext>
          </a:extLst>
        </xdr:cNvPr>
        <xdr:cNvSpPr/>
      </xdr:nvSpPr>
      <xdr:spPr>
        <a:xfrm>
          <a:off x="3219450" y="1638300"/>
          <a:ext cx="2619375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TABLEAU DE SUIVI</a:t>
          </a:r>
        </a:p>
      </xdr:txBody>
    </xdr:sp>
    <xdr:clientData/>
  </xdr:twoCellAnchor>
  <xdr:twoCellAnchor>
    <xdr:from>
      <xdr:col>4</xdr:col>
      <xdr:colOff>171450</xdr:colOff>
      <xdr:row>14</xdr:row>
      <xdr:rowOff>152400</xdr:rowOff>
    </xdr:from>
    <xdr:to>
      <xdr:col>7</xdr:col>
      <xdr:colOff>504825</xdr:colOff>
      <xdr:row>18</xdr:row>
      <xdr:rowOff>95250</xdr:rowOff>
    </xdr:to>
    <xdr:sp macro="" textlink="">
      <xdr:nvSpPr>
        <xdr:cNvPr id="10" name="Rectangle : coins arrondis 9">
          <a:extLst>
            <a:ext uri="{FF2B5EF4-FFF2-40B4-BE49-F238E27FC236}">
              <a16:creationId xmlns="" xmlns:a16="http://schemas.microsoft.com/office/drawing/2014/main" id="{8661ED94-3F24-4F8F-8C01-29DF44D379ED}"/>
            </a:ext>
          </a:extLst>
        </xdr:cNvPr>
        <xdr:cNvSpPr/>
      </xdr:nvSpPr>
      <xdr:spPr>
        <a:xfrm>
          <a:off x="3219450" y="2819400"/>
          <a:ext cx="2619375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NOUVELLE</a:t>
          </a:r>
          <a:r>
            <a:rPr lang="fr-FR" sz="2000" baseline="0"/>
            <a:t> ENTREE</a:t>
          </a:r>
          <a:endParaRPr lang="fr-FR" sz="2000"/>
        </a:p>
      </xdr:txBody>
    </xdr:sp>
    <xdr:clientData/>
  </xdr:twoCellAnchor>
  <xdr:twoCellAnchor>
    <xdr:from>
      <xdr:col>4</xdr:col>
      <xdr:colOff>171450</xdr:colOff>
      <xdr:row>20</xdr:row>
      <xdr:rowOff>161925</xdr:rowOff>
    </xdr:from>
    <xdr:to>
      <xdr:col>7</xdr:col>
      <xdr:colOff>504825</xdr:colOff>
      <xdr:row>24</xdr:row>
      <xdr:rowOff>104775</xdr:rowOff>
    </xdr:to>
    <xdr:sp macro="" textlink="">
      <xdr:nvSpPr>
        <xdr:cNvPr id="11" name="Rectangle : coins arrondis 10">
          <a:extLst>
            <a:ext uri="{FF2B5EF4-FFF2-40B4-BE49-F238E27FC236}">
              <a16:creationId xmlns="" xmlns:a16="http://schemas.microsoft.com/office/drawing/2014/main" id="{5CB07782-372B-421E-9655-399A5D60BEA9}"/>
            </a:ext>
          </a:extLst>
        </xdr:cNvPr>
        <xdr:cNvSpPr/>
      </xdr:nvSpPr>
      <xdr:spPr>
        <a:xfrm>
          <a:off x="3219450" y="3971925"/>
          <a:ext cx="2619375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CALCUL DES</a:t>
          </a:r>
          <a:r>
            <a:rPr lang="fr-FR" sz="2000" baseline="0"/>
            <a:t> COUTS</a:t>
          </a:r>
          <a:endParaRPr lang="fr-FR" sz="20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/Desktop/S&#233;minaires%20Cheval%20Blanc/Boite%20&#224;%20outils%20S&#233;minaires%20Banquets%20DV/Dropbox/Tableau%20de%20suivi%20Ev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CE 2019"/>
      <sheetName val="MICE 2020"/>
      <sheetName val="Donné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jeanbon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tabSelected="1" workbookViewId="0">
      <selection activeCell="D35" sqref="D3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8"/>
  <sheetViews>
    <sheetView workbookViewId="0">
      <selection activeCell="B7" sqref="B7:H7"/>
    </sheetView>
  </sheetViews>
  <sheetFormatPr baseColWidth="10" defaultColWidth="11.42578125" defaultRowHeight="11.25" x14ac:dyDescent="0.25"/>
  <cols>
    <col min="1" max="1" width="6.7109375" style="7" customWidth="1"/>
    <col min="2" max="2" width="11.42578125" style="7"/>
    <col min="3" max="6" width="9.7109375" style="17" customWidth="1"/>
    <col min="7" max="7" width="11.42578125" style="7"/>
    <col min="8" max="8" width="11.42578125" style="18"/>
    <col min="9" max="9" width="5.7109375" style="7" customWidth="1"/>
    <col min="10" max="10" width="11.140625" style="7" customWidth="1"/>
    <col min="11" max="11" width="10.7109375" style="19" customWidth="1"/>
    <col min="12" max="12" width="10.7109375" style="20" customWidth="1"/>
    <col min="13" max="13" width="9.7109375" style="7" customWidth="1"/>
    <col min="14" max="14" width="8.7109375" style="7" customWidth="1"/>
    <col min="15" max="15" width="11.42578125" style="7"/>
    <col min="16" max="16" width="23.7109375" style="7" customWidth="1"/>
    <col min="17" max="18" width="11.42578125" style="7"/>
    <col min="19" max="19" width="11.42578125" style="19"/>
    <col min="20" max="20" width="13.85546875" style="7" customWidth="1"/>
    <col min="21" max="21" width="9.7109375" style="17" customWidth="1"/>
    <col min="22" max="22" width="9.85546875" style="17" bestFit="1" customWidth="1"/>
    <col min="23" max="29" width="9.28515625" style="19" customWidth="1"/>
    <col min="30" max="30" width="6.85546875" style="21" customWidth="1"/>
    <col min="31" max="31" width="5.7109375" style="7" customWidth="1"/>
    <col min="32" max="32" width="6.7109375" style="16" customWidth="1"/>
    <col min="33" max="33" width="8.42578125" style="7" customWidth="1"/>
    <col min="34" max="16384" width="11.42578125" style="7"/>
  </cols>
  <sheetData>
    <row r="1" spans="1:33" ht="33.75" x14ac:dyDescent="0.25">
      <c r="A1" s="6" t="s">
        <v>22</v>
      </c>
      <c r="B1" s="22" t="s">
        <v>24</v>
      </c>
      <c r="C1" s="23" t="s">
        <v>27</v>
      </c>
      <c r="D1" s="23" t="s">
        <v>28</v>
      </c>
      <c r="E1" s="24" t="s">
        <v>23</v>
      </c>
      <c r="F1" s="24" t="s">
        <v>29</v>
      </c>
      <c r="G1" s="6" t="s">
        <v>30</v>
      </c>
      <c r="H1" s="6" t="s">
        <v>25</v>
      </c>
      <c r="I1" s="6" t="s">
        <v>26</v>
      </c>
      <c r="J1" s="6" t="s">
        <v>0</v>
      </c>
      <c r="K1" s="25" t="s">
        <v>31</v>
      </c>
      <c r="L1" s="26" t="s">
        <v>53</v>
      </c>
      <c r="M1" s="22" t="s">
        <v>32</v>
      </c>
      <c r="N1" s="6" t="s">
        <v>33</v>
      </c>
      <c r="O1" s="6" t="s">
        <v>34</v>
      </c>
      <c r="P1" s="22" t="s">
        <v>35</v>
      </c>
      <c r="Q1" s="22" t="s">
        <v>36</v>
      </c>
      <c r="R1" s="6" t="s">
        <v>54</v>
      </c>
      <c r="S1" s="25" t="s">
        <v>37</v>
      </c>
      <c r="T1" s="22" t="s">
        <v>38</v>
      </c>
      <c r="U1" s="23" t="s">
        <v>39</v>
      </c>
      <c r="V1" s="23" t="s">
        <v>40</v>
      </c>
      <c r="W1" s="25" t="s">
        <v>41</v>
      </c>
      <c r="X1" s="25" t="s">
        <v>42</v>
      </c>
      <c r="Y1" s="25" t="s">
        <v>43</v>
      </c>
      <c r="Z1" s="25" t="s">
        <v>44</v>
      </c>
      <c r="AA1" s="25" t="s">
        <v>45</v>
      </c>
      <c r="AB1" s="25" t="s">
        <v>46</v>
      </c>
      <c r="AC1" s="25" t="s">
        <v>47</v>
      </c>
      <c r="AD1" s="27" t="s">
        <v>48</v>
      </c>
      <c r="AE1" s="22" t="s">
        <v>49</v>
      </c>
      <c r="AF1" s="28" t="s">
        <v>55</v>
      </c>
      <c r="AG1" s="6" t="s">
        <v>50</v>
      </c>
    </row>
    <row r="2" spans="1:33" ht="22.5" x14ac:dyDescent="0.25">
      <c r="A2" s="8">
        <v>4095</v>
      </c>
      <c r="B2" s="8" t="s">
        <v>109</v>
      </c>
      <c r="C2" s="9" t="s">
        <v>110</v>
      </c>
      <c r="D2" s="9" t="s">
        <v>110</v>
      </c>
      <c r="E2" s="9" t="s">
        <v>111</v>
      </c>
      <c r="F2" s="9" t="s">
        <v>111</v>
      </c>
      <c r="G2" s="29" t="s">
        <v>52</v>
      </c>
      <c r="H2" s="10" t="s">
        <v>97</v>
      </c>
      <c r="I2" s="8" t="s">
        <v>112</v>
      </c>
      <c r="J2" s="8" t="s">
        <v>113</v>
      </c>
      <c r="K2" s="11" t="s">
        <v>114</v>
      </c>
      <c r="L2" s="12" t="s">
        <v>115</v>
      </c>
      <c r="M2" s="9" t="s">
        <v>110</v>
      </c>
      <c r="N2" s="9" t="s">
        <v>110</v>
      </c>
      <c r="O2" s="8" t="s">
        <v>105</v>
      </c>
      <c r="P2" s="52" t="s">
        <v>106</v>
      </c>
      <c r="Q2" s="8" t="s">
        <v>116</v>
      </c>
      <c r="R2" s="8" t="s">
        <v>65</v>
      </c>
      <c r="S2" s="11" t="s">
        <v>115</v>
      </c>
      <c r="T2" s="8" t="s">
        <v>63</v>
      </c>
      <c r="U2" s="9" t="s">
        <v>117</v>
      </c>
      <c r="V2" s="9" t="s">
        <v>61</v>
      </c>
      <c r="W2" s="11" t="s">
        <v>118</v>
      </c>
      <c r="X2" s="11" t="s">
        <v>119</v>
      </c>
      <c r="Y2" s="11" t="s">
        <v>119</v>
      </c>
      <c r="Z2" s="9" t="s">
        <v>107</v>
      </c>
      <c r="AA2" s="11" t="s">
        <v>119</v>
      </c>
      <c r="AB2" s="11" t="s">
        <v>119</v>
      </c>
      <c r="AC2" s="11" t="s">
        <v>119</v>
      </c>
      <c r="AD2" s="13" t="s">
        <v>120</v>
      </c>
      <c r="AE2" s="8" t="s">
        <v>120</v>
      </c>
      <c r="AF2" s="14" t="s">
        <v>119</v>
      </c>
      <c r="AG2" s="8" t="s">
        <v>108</v>
      </c>
    </row>
    <row r="3" spans="1:33" ht="15" x14ac:dyDescent="0.25">
      <c r="A3" s="8"/>
      <c r="B3" s="8"/>
      <c r="C3" s="9"/>
      <c r="D3" s="9"/>
      <c r="E3" s="9"/>
      <c r="F3" s="9"/>
      <c r="G3" s="29"/>
      <c r="H3" s="10"/>
      <c r="I3" s="8"/>
      <c r="J3" s="8"/>
      <c r="K3" s="11"/>
      <c r="L3" s="12"/>
      <c r="M3" s="9"/>
      <c r="N3" s="9"/>
      <c r="O3" s="8"/>
      <c r="P3" s="52"/>
      <c r="Q3" s="8"/>
      <c r="R3" s="8"/>
      <c r="S3" s="11"/>
      <c r="T3" s="8"/>
      <c r="U3" s="9"/>
      <c r="V3" s="9"/>
      <c r="W3" s="11"/>
      <c r="X3" s="11"/>
      <c r="Y3" s="11"/>
      <c r="Z3" s="9"/>
      <c r="AA3" s="11"/>
      <c r="AB3" s="11"/>
      <c r="AC3" s="11"/>
      <c r="AD3" s="13"/>
      <c r="AE3" s="8"/>
      <c r="AF3" s="14"/>
      <c r="AG3" s="8"/>
    </row>
    <row r="4" spans="1:33" x14ac:dyDescent="0.25">
      <c r="A4" s="8"/>
      <c r="B4" s="8"/>
      <c r="C4" s="9"/>
      <c r="D4" s="9"/>
      <c r="E4" s="9"/>
      <c r="F4" s="9"/>
      <c r="G4" s="29"/>
      <c r="H4" s="10"/>
      <c r="I4" s="8"/>
      <c r="J4" s="8"/>
      <c r="K4" s="11"/>
      <c r="L4" s="12"/>
      <c r="M4" s="9"/>
      <c r="N4" s="8"/>
      <c r="O4" s="8"/>
      <c r="P4" s="8"/>
      <c r="Q4" s="8"/>
      <c r="R4" s="8"/>
      <c r="S4" s="11"/>
      <c r="T4" s="8"/>
      <c r="U4" s="9"/>
      <c r="V4" s="9"/>
      <c r="W4" s="11"/>
      <c r="X4" s="11"/>
      <c r="Y4" s="11"/>
      <c r="Z4" s="11"/>
      <c r="AA4" s="11"/>
      <c r="AB4" s="11"/>
      <c r="AC4" s="11"/>
      <c r="AD4" s="13"/>
      <c r="AE4" s="8"/>
      <c r="AF4" s="14"/>
      <c r="AG4" s="8"/>
    </row>
    <row r="5" spans="1:33" x14ac:dyDescent="0.25">
      <c r="A5" s="8"/>
      <c r="B5" s="8"/>
      <c r="C5" s="9"/>
      <c r="D5" s="9"/>
      <c r="E5" s="9"/>
      <c r="F5" s="9"/>
      <c r="G5" s="29"/>
      <c r="H5" s="10"/>
      <c r="I5" s="8"/>
      <c r="J5" s="8"/>
      <c r="K5" s="11"/>
      <c r="L5" s="12"/>
      <c r="M5" s="9"/>
      <c r="N5" s="8"/>
      <c r="O5" s="8"/>
      <c r="P5" s="8"/>
      <c r="Q5" s="8"/>
      <c r="R5" s="8"/>
      <c r="S5" s="11"/>
      <c r="T5" s="8"/>
      <c r="U5" s="9"/>
      <c r="V5" s="9"/>
      <c r="W5" s="11"/>
      <c r="X5" s="11"/>
      <c r="Y5" s="11"/>
      <c r="Z5" s="11"/>
      <c r="AA5" s="11"/>
      <c r="AB5" s="11"/>
      <c r="AC5" s="11"/>
      <c r="AD5" s="13"/>
      <c r="AE5" s="8"/>
      <c r="AF5" s="14"/>
      <c r="AG5" s="8"/>
    </row>
    <row r="6" spans="1:33" x14ac:dyDescent="0.25">
      <c r="A6" s="8"/>
      <c r="B6" s="8"/>
      <c r="C6" s="9"/>
      <c r="D6" s="9"/>
      <c r="E6" s="9"/>
      <c r="F6" s="9"/>
      <c r="G6" s="29"/>
      <c r="H6" s="10"/>
      <c r="I6" s="8"/>
      <c r="J6" s="8"/>
      <c r="K6" s="11"/>
      <c r="L6" s="12"/>
      <c r="M6" s="9"/>
      <c r="N6" s="8"/>
      <c r="O6" s="8"/>
      <c r="P6" s="8"/>
      <c r="Q6" s="8"/>
      <c r="R6" s="8"/>
      <c r="S6" s="11"/>
      <c r="T6" s="8"/>
      <c r="U6" s="9"/>
      <c r="V6" s="9"/>
      <c r="W6" s="11"/>
      <c r="X6" s="11"/>
      <c r="Y6" s="11"/>
      <c r="Z6" s="11"/>
      <c r="AA6" s="11"/>
      <c r="AB6" s="11"/>
      <c r="AC6" s="11"/>
      <c r="AD6" s="13"/>
      <c r="AE6" s="8"/>
      <c r="AF6" s="14"/>
      <c r="AG6" s="8"/>
    </row>
    <row r="7" spans="1:33" s="15" customFormat="1" x14ac:dyDescent="0.25">
      <c r="A7" s="55"/>
      <c r="B7" s="57" t="s">
        <v>56</v>
      </c>
      <c r="C7" s="58"/>
      <c r="D7" s="58"/>
      <c r="E7" s="58"/>
      <c r="F7" s="58"/>
      <c r="G7" s="58"/>
      <c r="H7" s="59"/>
      <c r="I7" s="30">
        <f>SUM(I2:I6)</f>
        <v>0</v>
      </c>
      <c r="J7" s="30"/>
      <c r="K7" s="31">
        <f>SUM(K2:K6)</f>
        <v>0</v>
      </c>
      <c r="L7" s="31">
        <f>SUM(L2:L6)</f>
        <v>0</v>
      </c>
      <c r="M7" s="30"/>
      <c r="N7" s="30"/>
      <c r="O7" s="30"/>
      <c r="P7" s="30"/>
      <c r="Q7" s="30"/>
      <c r="R7" s="30"/>
      <c r="S7" s="31"/>
      <c r="T7" s="30"/>
      <c r="U7" s="32"/>
      <c r="V7" s="32"/>
      <c r="W7" s="31">
        <f>SUM(W1:W6)</f>
        <v>0</v>
      </c>
      <c r="X7" s="31">
        <f>SUM(X1:X6)</f>
        <v>0</v>
      </c>
      <c r="Y7" s="31"/>
      <c r="Z7" s="31"/>
      <c r="AA7" s="31"/>
      <c r="AB7" s="31"/>
      <c r="AC7" s="31"/>
      <c r="AD7" s="33">
        <f>SUM(AD2:AD6)</f>
        <v>0</v>
      </c>
      <c r="AE7" s="30">
        <f>SUM(AE2:AE6)</f>
        <v>0</v>
      </c>
      <c r="AF7" s="34">
        <f>SUM(AF2:AF6)</f>
        <v>0</v>
      </c>
      <c r="AG7" s="30"/>
    </row>
    <row r="8" spans="1:33" s="15" customFormat="1" x14ac:dyDescent="0.25">
      <c r="A8" s="56"/>
      <c r="B8" s="60" t="s">
        <v>57</v>
      </c>
      <c r="C8" s="61"/>
      <c r="D8" s="61"/>
      <c r="E8" s="61"/>
      <c r="F8" s="61"/>
      <c r="G8" s="61"/>
      <c r="H8" s="62"/>
      <c r="I8" s="35" t="e">
        <f>SUM(I7,#REF!,#REF!,#REF!,#REF!,#REF!,#REF!,#REF!,#REF!,#REF!,#REF!,#REF!)</f>
        <v>#REF!</v>
      </c>
      <c r="J8" s="35"/>
      <c r="K8" s="36" t="e">
        <f>SUM(#REF!,#REF!,#REF!,#REF!,#REF!,#REF!,#REF!,#REF!,#REF!,#REF!,#REF!,K7)</f>
        <v>#REF!</v>
      </c>
      <c r="L8" s="37"/>
      <c r="M8" s="36" t="e">
        <f>SUM(M7,#REF!,#REF!,#REF!,#REF!,#REF!,#REF!,#REF!,#REF!,#REF!,#REF!,#REF!)</f>
        <v>#REF!</v>
      </c>
      <c r="N8" s="36" t="e">
        <f>SUM(N7,#REF!,#REF!,#REF!,#REF!,#REF!,#REF!,#REF!,#REF!,#REF!,#REF!,#REF!)</f>
        <v>#REF!</v>
      </c>
      <c r="O8" s="36" t="e">
        <f>SUM(O7,#REF!,#REF!,#REF!,#REF!,#REF!,#REF!,#REF!,#REF!,#REF!,#REF!,#REF!)</f>
        <v>#REF!</v>
      </c>
      <c r="P8" s="36" t="e">
        <f>SUM(P7,#REF!,#REF!,#REF!,#REF!,#REF!,#REF!,#REF!,#REF!,#REF!,#REF!,#REF!)</f>
        <v>#REF!</v>
      </c>
      <c r="Q8" s="36" t="e">
        <f>SUM(Q7,#REF!,#REF!,#REF!,#REF!,#REF!,#REF!,#REF!,#REF!,#REF!,#REF!,#REF!)</f>
        <v>#REF!</v>
      </c>
      <c r="R8" s="36"/>
      <c r="S8" s="36"/>
      <c r="T8" s="36" t="e">
        <f>SUM(T7,#REF!,#REF!,#REF!,#REF!,#REF!,#REF!,#REF!,#REF!,#REF!,#REF!,#REF!)</f>
        <v>#REF!</v>
      </c>
      <c r="U8" s="36" t="e">
        <f>SUM(U7,#REF!,#REF!,#REF!,#REF!,#REF!,#REF!,#REF!,#REF!,#REF!,#REF!,#REF!)</f>
        <v>#REF!</v>
      </c>
      <c r="V8" s="36"/>
      <c r="W8" s="36" t="e">
        <f>SUM(W7,#REF!,#REF!,#REF!,#REF!,#REF!,#REF!,#REF!,#REF!,#REF!,#REF!,#REF!)</f>
        <v>#REF!</v>
      </c>
      <c r="X8" s="36"/>
      <c r="Y8" s="36"/>
      <c r="Z8" s="36"/>
      <c r="AA8" s="36"/>
      <c r="AB8" s="36"/>
      <c r="AC8" s="36"/>
      <c r="AD8" s="38" t="e">
        <f>SUM(AD7,#REF!,#REF!,#REF!,#REF!,#REF!,#REF!,#REF!,#REF!,#REF!,#REF!,#REF!)</f>
        <v>#REF!</v>
      </c>
      <c r="AE8" s="38" t="e">
        <f>SUM(AE7,#REF!,#REF!,#REF!,#REF!,#REF!,#REF!,#REF!,#REF!,#REF!,#REF!,#REF!)</f>
        <v>#REF!</v>
      </c>
      <c r="AF8" s="38" t="e">
        <f>SUM(AF7,#REF!,#REF!,#REF!,#REF!,#REF!,#REF!,#REF!,#REF!,#REF!,#REF!,#REF!)</f>
        <v>#REF!</v>
      </c>
      <c r="AG8" s="36" t="e">
        <f>SUM(AG7,#REF!,#REF!,#REF!,#REF!,#REF!,#REF!,#REF!,#REF!,#REF!,#REF!,#REF!)</f>
        <v>#REF!</v>
      </c>
    </row>
  </sheetData>
  <sheetProtection sheet="1" objects="1" scenarios="1"/>
  <mergeCells count="2">
    <mergeCell ref="B7:H7"/>
    <mergeCell ref="B8:H8"/>
  </mergeCells>
  <conditionalFormatting sqref="G2:G3">
    <cfRule type="expression" dxfId="15" priority="22">
      <formula>IF($G2="LOCATION SALLE",1,0)</formula>
    </cfRule>
    <cfRule type="expression" dxfId="14" priority="23">
      <formula>IF($G2="BANQUET",1,0)</formula>
    </cfRule>
    <cfRule type="expression" dxfId="13" priority="24">
      <formula>IF($G2="SEMINAIRE",1,0)</formula>
    </cfRule>
  </conditionalFormatting>
  <conditionalFormatting sqref="A2:F3 H2:AG6">
    <cfRule type="expression" dxfId="12" priority="21">
      <formula>IF($V2="Non",1,0)</formula>
    </cfRule>
  </conditionalFormatting>
  <conditionalFormatting sqref="G4">
    <cfRule type="expression" dxfId="11" priority="10">
      <formula>IF($G4="LOCATION SALLE",1,0)</formula>
    </cfRule>
    <cfRule type="expression" dxfId="10" priority="11">
      <formula>IF($G4="BANQUET",1,0)</formula>
    </cfRule>
    <cfRule type="expression" dxfId="9" priority="12">
      <formula>IF($G4="SEMINAIRE",1,0)</formula>
    </cfRule>
  </conditionalFormatting>
  <conditionalFormatting sqref="A4:F4">
    <cfRule type="expression" dxfId="8" priority="9">
      <formula>IF($V4="Non",1,0)</formula>
    </cfRule>
  </conditionalFormatting>
  <conditionalFormatting sqref="G5">
    <cfRule type="expression" dxfId="7" priority="6">
      <formula>IF($G5="LOCATION SALLE",1,0)</formula>
    </cfRule>
    <cfRule type="expression" dxfId="6" priority="7">
      <formula>IF($G5="BANQUET",1,0)</formula>
    </cfRule>
    <cfRule type="expression" dxfId="5" priority="8">
      <formula>IF($G5="SEMINAIRE",1,0)</formula>
    </cfRule>
  </conditionalFormatting>
  <conditionalFormatting sqref="A5:F5">
    <cfRule type="expression" dxfId="4" priority="5">
      <formula>IF($V5="Non",1,0)</formula>
    </cfRule>
  </conditionalFormatting>
  <conditionalFormatting sqref="G6">
    <cfRule type="expression" dxfId="3" priority="2">
      <formula>IF($G6="LOCATION SALLE",1,0)</formula>
    </cfRule>
    <cfRule type="expression" dxfId="2" priority="3">
      <formula>IF($G6="BANQUET",1,0)</formula>
    </cfRule>
    <cfRule type="expression" dxfId="1" priority="4">
      <formula>IF($G6="SEMINAIRE",1,0)</formula>
    </cfRule>
  </conditionalFormatting>
  <conditionalFormatting sqref="A6:F6">
    <cfRule type="expression" dxfId="0" priority="1">
      <formula>IF($V6="Non",1,0)</formula>
    </cfRule>
  </conditionalFormatting>
  <hyperlinks>
    <hyperlink ref="P2" r:id="rId1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[1]Données!#REF!</xm:f>
          </x14:formula1>
          <xm:sqref>T4:T6 AC2:AC6 V4:V6 Y4:Y6 G4:H6 R4:R6</xm:sqref>
        </x14:dataValidation>
        <x14:dataValidation type="list" allowBlank="1" showInputMessage="1" showErrorMessage="1">
          <x14:formula1>
            <xm:f>Données!$C$7:$C$10</xm:f>
          </x14:formula1>
          <xm:sqref>G2:G3</xm:sqref>
        </x14:dataValidation>
        <x14:dataValidation type="list" allowBlank="1" showInputMessage="1" showErrorMessage="1">
          <x14:formula1>
            <xm:f>Données!$D$7:$D$35</xm:f>
          </x14:formula1>
          <xm:sqref>H2:H3</xm:sqref>
        </x14:dataValidation>
        <x14:dataValidation type="list" allowBlank="1" showInputMessage="1" showErrorMessage="1">
          <x14:formula1>
            <xm:f>Données!$G$7:$G$9</xm:f>
          </x14:formula1>
          <xm:sqref>V2:V3 R2:R3</xm:sqref>
        </x14:dataValidation>
        <x14:dataValidation type="list" allowBlank="1" showInputMessage="1" showErrorMessage="1">
          <x14:formula1>
            <xm:f>Données!$I$7:$I$14</xm:f>
          </x14:formula1>
          <xm:sqref>T2:T3</xm:sqref>
        </x14:dataValidation>
        <x14:dataValidation type="list" allowBlank="1" showInputMessage="1" showErrorMessage="1">
          <x14:formula1>
            <xm:f>Données!$H$7:$H$14</xm:f>
          </x14:formula1>
          <xm:sqref>Y2:Y3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9"/>
  <sheetViews>
    <sheetView workbookViewId="0">
      <selection activeCell="D1" sqref="D1:D1048576"/>
    </sheetView>
  </sheetViews>
  <sheetFormatPr baseColWidth="10" defaultColWidth="11.42578125" defaultRowHeight="12.75" x14ac:dyDescent="0.2"/>
  <cols>
    <col min="1" max="2" width="11.42578125" style="4"/>
    <col min="3" max="3" width="18.7109375" style="2" bestFit="1" customWidth="1"/>
    <col min="4" max="7" width="11.42578125" style="2"/>
    <col min="8" max="16384" width="11.42578125" style="4"/>
  </cols>
  <sheetData>
    <row r="1" spans="1:12" s="2" customFormat="1" ht="24.95" customHeight="1" x14ac:dyDescent="0.25">
      <c r="A1" s="70" t="s">
        <v>23</v>
      </c>
      <c r="B1" s="70"/>
      <c r="C1" s="53">
        <v>43838</v>
      </c>
      <c r="D1" s="1"/>
      <c r="E1" s="1"/>
      <c r="F1" s="1"/>
      <c r="G1" s="1"/>
      <c r="H1" s="1"/>
      <c r="I1" s="1"/>
      <c r="J1" s="1"/>
      <c r="K1" s="1"/>
      <c r="L1" s="1"/>
    </row>
    <row r="2" spans="1:12" ht="24.95" customHeight="1" x14ac:dyDescent="0.2">
      <c r="A2" s="68" t="s">
        <v>22</v>
      </c>
      <c r="B2" s="68"/>
      <c r="C2" s="54">
        <f>'Tableau de suivi'!A2</f>
        <v>4095</v>
      </c>
      <c r="D2" s="1"/>
      <c r="E2" s="1"/>
      <c r="F2" s="1"/>
      <c r="G2" s="1"/>
      <c r="H2" s="3"/>
      <c r="I2" s="3"/>
      <c r="J2" s="3"/>
      <c r="K2" s="3"/>
      <c r="L2" s="3"/>
    </row>
    <row r="3" spans="1:12" ht="24.95" customHeight="1" x14ac:dyDescent="0.2">
      <c r="A3" s="71" t="s">
        <v>24</v>
      </c>
      <c r="B3" s="72"/>
      <c r="C3" s="41" t="str">
        <f>'Tableau de suivi'!B2</f>
        <v>SCHNEIDERE</v>
      </c>
      <c r="D3" s="1"/>
      <c r="E3" s="1"/>
      <c r="F3" s="1"/>
      <c r="G3" s="1"/>
    </row>
    <row r="4" spans="1:12" ht="24.95" customHeight="1" x14ac:dyDescent="0.2">
      <c r="A4" s="66" t="s">
        <v>25</v>
      </c>
      <c r="B4" s="67"/>
      <c r="C4" s="42" t="str">
        <f>'Tableau de suivi'!H2</f>
        <v>Journée d'étude</v>
      </c>
      <c r="D4" s="1"/>
    </row>
    <row r="5" spans="1:12" ht="24.95" customHeight="1" x14ac:dyDescent="0.2">
      <c r="A5" s="73" t="s">
        <v>26</v>
      </c>
      <c r="B5" s="73"/>
      <c r="C5" s="41" t="str">
        <f>'Tableau de suivi'!I2</f>
        <v>8</v>
      </c>
      <c r="D5" s="1"/>
      <c r="E5" s="1"/>
      <c r="F5" s="1"/>
    </row>
    <row r="6" spans="1:12" ht="24.95" customHeight="1" x14ac:dyDescent="0.2">
      <c r="A6" s="74" t="s">
        <v>0</v>
      </c>
      <c r="B6" s="74"/>
      <c r="C6" s="43" t="str">
        <f>'Tableau de suivi'!J2</f>
        <v>65</v>
      </c>
      <c r="D6" s="1"/>
      <c r="E6" s="1"/>
      <c r="F6" s="1"/>
    </row>
    <row r="7" spans="1:12" ht="24.95" customHeight="1" x14ac:dyDescent="0.2">
      <c r="A7" s="71" t="s">
        <v>1</v>
      </c>
      <c r="B7" s="72"/>
      <c r="C7" s="44">
        <v>1</v>
      </c>
      <c r="D7" s="1"/>
      <c r="E7" s="1"/>
      <c r="F7" s="1"/>
    </row>
    <row r="8" spans="1:12" ht="24.95" customHeight="1" x14ac:dyDescent="0.2">
      <c r="A8" s="74" t="s">
        <v>2</v>
      </c>
      <c r="B8" s="74"/>
      <c r="C8" s="43" t="str">
        <f>'Tableau de suivi'!K2</f>
        <v>520</v>
      </c>
      <c r="D8" s="1"/>
      <c r="E8" s="1"/>
      <c r="F8" s="1"/>
    </row>
    <row r="9" spans="1:12" ht="24.95" customHeight="1" x14ac:dyDescent="0.2">
      <c r="A9" s="74" t="s">
        <v>3</v>
      </c>
      <c r="B9" s="74"/>
      <c r="C9" s="43"/>
      <c r="D9" s="1"/>
      <c r="E9" s="1"/>
      <c r="F9" s="1"/>
    </row>
    <row r="10" spans="1:12" ht="24.95" customHeight="1" x14ac:dyDescent="0.2">
      <c r="A10" s="68" t="s">
        <v>4</v>
      </c>
      <c r="B10" s="68"/>
      <c r="C10" s="45">
        <v>0</v>
      </c>
      <c r="D10" s="1"/>
      <c r="E10" s="1"/>
      <c r="F10" s="1"/>
    </row>
    <row r="11" spans="1:12" ht="24.95" customHeight="1" x14ac:dyDescent="0.2">
      <c r="A11" s="68" t="s">
        <v>5</v>
      </c>
      <c r="B11" s="68"/>
      <c r="C11" s="46">
        <f>SUM(C9+C10)</f>
        <v>0</v>
      </c>
      <c r="D11" s="1"/>
      <c r="E11" s="1"/>
      <c r="F11" s="1"/>
    </row>
    <row r="12" spans="1:12" ht="24.95" customHeight="1" x14ac:dyDescent="0.2">
      <c r="A12" s="69" t="s">
        <v>6</v>
      </c>
      <c r="B12" s="69"/>
      <c r="C12" s="47">
        <v>7.8</v>
      </c>
      <c r="D12" s="1"/>
      <c r="E12" s="1"/>
      <c r="F12" s="1"/>
    </row>
    <row r="13" spans="1:12" ht="24.95" customHeight="1" x14ac:dyDescent="0.2">
      <c r="A13" s="68" t="s">
        <v>7</v>
      </c>
      <c r="B13" s="68"/>
      <c r="C13" s="46">
        <v>0</v>
      </c>
      <c r="D13" s="1"/>
      <c r="E13" s="1"/>
      <c r="F13" s="1"/>
    </row>
    <row r="14" spans="1:12" ht="24.95" customHeight="1" x14ac:dyDescent="0.2">
      <c r="A14" s="68" t="s">
        <v>8</v>
      </c>
      <c r="B14" s="68"/>
      <c r="C14" s="46"/>
      <c r="D14" s="1"/>
      <c r="E14" s="1"/>
      <c r="F14" s="1"/>
    </row>
    <row r="15" spans="1:12" ht="24.95" customHeight="1" x14ac:dyDescent="0.2">
      <c r="A15" s="68" t="s">
        <v>9</v>
      </c>
      <c r="B15" s="68"/>
      <c r="C15" s="46"/>
      <c r="D15" s="1"/>
      <c r="E15" s="1"/>
      <c r="F15" s="1"/>
    </row>
    <row r="16" spans="1:12" ht="24.95" customHeight="1" x14ac:dyDescent="0.2">
      <c r="A16" s="68" t="s">
        <v>10</v>
      </c>
      <c r="B16" s="68"/>
      <c r="C16" s="46"/>
      <c r="D16" s="1"/>
      <c r="E16" s="1"/>
      <c r="F16" s="1"/>
    </row>
    <row r="17" spans="1:6" ht="24.95" customHeight="1" x14ac:dyDescent="0.2">
      <c r="A17" s="68" t="s">
        <v>11</v>
      </c>
      <c r="B17" s="68"/>
      <c r="C17" s="46"/>
      <c r="D17" s="1"/>
      <c r="E17" s="1"/>
      <c r="F17" s="1"/>
    </row>
    <row r="18" spans="1:6" ht="24.95" customHeight="1" x14ac:dyDescent="0.2">
      <c r="A18" s="68" t="s">
        <v>12</v>
      </c>
      <c r="B18" s="68"/>
      <c r="C18" s="46"/>
      <c r="D18" s="1"/>
      <c r="E18" s="1"/>
      <c r="F18" s="1"/>
    </row>
    <row r="19" spans="1:6" ht="24.95" customHeight="1" x14ac:dyDescent="0.2">
      <c r="A19" s="68" t="s">
        <v>13</v>
      </c>
      <c r="B19" s="68"/>
      <c r="C19" s="48">
        <f>SUM(C13:C18)</f>
        <v>0</v>
      </c>
    </row>
    <row r="20" spans="1:6" ht="24.95" customHeight="1" x14ac:dyDescent="0.2">
      <c r="A20" s="68" t="s">
        <v>14</v>
      </c>
      <c r="B20" s="68"/>
      <c r="C20" s="49"/>
    </row>
    <row r="21" spans="1:6" ht="24.95" customHeight="1" x14ac:dyDescent="0.2">
      <c r="A21" s="68" t="s">
        <v>15</v>
      </c>
      <c r="B21" s="68"/>
      <c r="C21" s="49"/>
    </row>
    <row r="22" spans="1:6" ht="24.95" customHeight="1" x14ac:dyDescent="0.2">
      <c r="A22" s="68" t="s">
        <v>16</v>
      </c>
      <c r="B22" s="68"/>
      <c r="C22" s="48">
        <f>SUM(C20:C21)</f>
        <v>0</v>
      </c>
    </row>
    <row r="23" spans="1:6" ht="24.95" customHeight="1" x14ac:dyDescent="0.2">
      <c r="A23" s="64" t="s">
        <v>17</v>
      </c>
      <c r="B23" s="64"/>
      <c r="C23" s="48">
        <f>SUM(C19,C22)</f>
        <v>0</v>
      </c>
    </row>
    <row r="24" spans="1:6" ht="24.95" customHeight="1" x14ac:dyDescent="0.2">
      <c r="A24" s="64" t="s">
        <v>18</v>
      </c>
      <c r="B24" s="64"/>
      <c r="C24" s="49">
        <v>0</v>
      </c>
    </row>
    <row r="25" spans="1:6" ht="24.95" customHeight="1" x14ac:dyDescent="0.2">
      <c r="A25" s="63" t="s">
        <v>19</v>
      </c>
      <c r="B25" s="63"/>
      <c r="C25" s="50" t="e">
        <f>SUM(C12*#REF!)</f>
        <v>#REF!</v>
      </c>
    </row>
    <row r="26" spans="1:6" ht="24.95" customHeight="1" x14ac:dyDescent="0.2">
      <c r="A26" s="64" t="s">
        <v>20</v>
      </c>
      <c r="B26" s="64"/>
      <c r="C26" s="48" t="e">
        <f>SUM(C25,C24,C23)</f>
        <v>#REF!</v>
      </c>
    </row>
    <row r="27" spans="1:6" ht="24.95" customHeight="1" x14ac:dyDescent="0.2">
      <c r="A27" s="65" t="s">
        <v>21</v>
      </c>
      <c r="B27" s="65"/>
      <c r="C27" s="51" t="e">
        <f>SUM(C26/C11)</f>
        <v>#REF!</v>
      </c>
    </row>
    <row r="28" spans="1:6" ht="24.95" customHeight="1" x14ac:dyDescent="0.2">
      <c r="C28" s="5"/>
    </row>
    <row r="29" spans="1:6" ht="24.95" customHeight="1" x14ac:dyDescent="0.2">
      <c r="C29" s="5"/>
    </row>
  </sheetData>
  <mergeCells count="27">
    <mergeCell ref="A12:B12"/>
    <mergeCell ref="A1:B1"/>
    <mergeCell ref="A2:B2"/>
    <mergeCell ref="A3:B3"/>
    <mergeCell ref="A5:B5"/>
    <mergeCell ref="A6:B6"/>
    <mergeCell ref="A7:B7"/>
    <mergeCell ref="A8:B8"/>
    <mergeCell ref="A9:B9"/>
    <mergeCell ref="A10:B10"/>
    <mergeCell ref="A11:B11"/>
    <mergeCell ref="A25:B25"/>
    <mergeCell ref="A26:B26"/>
    <mergeCell ref="A27:B27"/>
    <mergeCell ref="A4:B4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</mergeCells>
  <pageMargins left="0.7" right="0.7" top="0.75" bottom="0.75" header="0.3" footer="0.3"/>
  <pageSetup paperSize="9" orientation="portrait" horizontalDpi="360" verticalDpi="360" r:id="rId1"/>
  <ignoredErrors>
    <ignoredError sqref="C19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6:I35"/>
  <sheetViews>
    <sheetView topLeftCell="B1" workbookViewId="0">
      <selection activeCell="I21" sqref="I21"/>
    </sheetView>
  </sheetViews>
  <sheetFormatPr baseColWidth="10" defaultRowHeight="15" x14ac:dyDescent="0.25"/>
  <cols>
    <col min="3" max="3" width="14.85546875" bestFit="1" customWidth="1"/>
    <col min="8" max="8" width="19.85546875" customWidth="1"/>
    <col min="9" max="9" width="19.7109375" bestFit="1" customWidth="1"/>
  </cols>
  <sheetData>
    <row r="6" spans="3:9" x14ac:dyDescent="0.25">
      <c r="C6" s="39" t="s">
        <v>58</v>
      </c>
      <c r="D6" s="75" t="s">
        <v>25</v>
      </c>
      <c r="E6" s="75"/>
      <c r="F6" s="75"/>
      <c r="G6" s="39" t="s">
        <v>59</v>
      </c>
      <c r="H6" s="39" t="s">
        <v>43</v>
      </c>
      <c r="I6" s="39" t="s">
        <v>38</v>
      </c>
    </row>
    <row r="7" spans="3:9" x14ac:dyDescent="0.25">
      <c r="D7" s="40"/>
      <c r="E7" s="40"/>
      <c r="F7" s="40"/>
    </row>
    <row r="8" spans="3:9" x14ac:dyDescent="0.25">
      <c r="C8" t="s">
        <v>52</v>
      </c>
      <c r="D8" t="s">
        <v>60</v>
      </c>
      <c r="G8" t="s">
        <v>61</v>
      </c>
      <c r="H8" t="s">
        <v>62</v>
      </c>
      <c r="I8" t="s">
        <v>63</v>
      </c>
    </row>
    <row r="9" spans="3:9" x14ac:dyDescent="0.25">
      <c r="C9" t="s">
        <v>51</v>
      </c>
      <c r="D9" t="s">
        <v>64</v>
      </c>
      <c r="G9" t="s">
        <v>65</v>
      </c>
      <c r="H9" t="s">
        <v>66</v>
      </c>
      <c r="I9" t="s">
        <v>67</v>
      </c>
    </row>
    <row r="10" spans="3:9" x14ac:dyDescent="0.25">
      <c r="C10" t="s">
        <v>68</v>
      </c>
      <c r="D10" t="s">
        <v>69</v>
      </c>
      <c r="H10" t="s">
        <v>70</v>
      </c>
      <c r="I10" t="s">
        <v>71</v>
      </c>
    </row>
    <row r="11" spans="3:9" x14ac:dyDescent="0.25">
      <c r="D11" t="s">
        <v>72</v>
      </c>
      <c r="H11" t="s">
        <v>73</v>
      </c>
      <c r="I11" t="s">
        <v>74</v>
      </c>
    </row>
    <row r="12" spans="3:9" x14ac:dyDescent="0.25">
      <c r="D12" t="s">
        <v>75</v>
      </c>
      <c r="H12" t="s">
        <v>76</v>
      </c>
      <c r="I12" t="s">
        <v>77</v>
      </c>
    </row>
    <row r="13" spans="3:9" x14ac:dyDescent="0.25">
      <c r="D13" t="s">
        <v>78</v>
      </c>
      <c r="H13" t="s">
        <v>79</v>
      </c>
      <c r="I13" t="s">
        <v>80</v>
      </c>
    </row>
    <row r="14" spans="3:9" x14ac:dyDescent="0.25">
      <c r="D14" t="s">
        <v>81</v>
      </c>
      <c r="H14" t="s">
        <v>82</v>
      </c>
      <c r="I14" t="s">
        <v>83</v>
      </c>
    </row>
    <row r="15" spans="3:9" x14ac:dyDescent="0.25">
      <c r="D15" t="s">
        <v>84</v>
      </c>
    </row>
    <row r="16" spans="3:9" x14ac:dyDescent="0.25">
      <c r="D16" t="s">
        <v>85</v>
      </c>
    </row>
    <row r="17" spans="4:4" x14ac:dyDescent="0.25">
      <c r="D17" t="s">
        <v>86</v>
      </c>
    </row>
    <row r="18" spans="4:4" x14ac:dyDescent="0.25">
      <c r="D18" t="s">
        <v>87</v>
      </c>
    </row>
    <row r="19" spans="4:4" x14ac:dyDescent="0.25">
      <c r="D19" t="s">
        <v>88</v>
      </c>
    </row>
    <row r="20" spans="4:4" x14ac:dyDescent="0.25">
      <c r="D20" t="s">
        <v>89</v>
      </c>
    </row>
    <row r="21" spans="4:4" x14ac:dyDescent="0.25">
      <c r="D21" t="s">
        <v>90</v>
      </c>
    </row>
    <row r="22" spans="4:4" x14ac:dyDescent="0.25">
      <c r="D22" t="s">
        <v>91</v>
      </c>
    </row>
    <row r="23" spans="4:4" x14ac:dyDescent="0.25">
      <c r="D23" t="s">
        <v>92</v>
      </c>
    </row>
    <row r="24" spans="4:4" x14ac:dyDescent="0.25">
      <c r="D24" t="s">
        <v>93</v>
      </c>
    </row>
    <row r="25" spans="4:4" x14ac:dyDescent="0.25">
      <c r="D25" t="s">
        <v>94</v>
      </c>
    </row>
    <row r="26" spans="4:4" x14ac:dyDescent="0.25">
      <c r="D26" t="s">
        <v>95</v>
      </c>
    </row>
    <row r="27" spans="4:4" x14ac:dyDescent="0.25">
      <c r="D27" t="s">
        <v>96</v>
      </c>
    </row>
    <row r="28" spans="4:4" x14ac:dyDescent="0.25">
      <c r="D28" t="s">
        <v>97</v>
      </c>
    </row>
    <row r="29" spans="4:4" x14ac:dyDescent="0.25">
      <c r="D29" t="s">
        <v>98</v>
      </c>
    </row>
    <row r="30" spans="4:4" x14ac:dyDescent="0.25">
      <c r="D30" t="s">
        <v>99</v>
      </c>
    </row>
    <row r="31" spans="4:4" x14ac:dyDescent="0.25">
      <c r="D31" t="s">
        <v>100</v>
      </c>
    </row>
    <row r="32" spans="4:4" x14ac:dyDescent="0.25">
      <c r="D32" t="s">
        <v>101</v>
      </c>
    </row>
    <row r="33" spans="4:4" x14ac:dyDescent="0.25">
      <c r="D33" t="s">
        <v>102</v>
      </c>
    </row>
    <row r="34" spans="4:4" x14ac:dyDescent="0.25">
      <c r="D34" t="s">
        <v>103</v>
      </c>
    </row>
    <row r="35" spans="4:4" x14ac:dyDescent="0.25">
      <c r="D35" t="s">
        <v>104</v>
      </c>
    </row>
  </sheetData>
  <mergeCells count="1">
    <mergeCell ref="D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Tableau de suivi</vt:lpstr>
      <vt:lpstr>Calcul de coûts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LOUIS VIGNOT</cp:lastModifiedBy>
  <dcterms:created xsi:type="dcterms:W3CDTF">2019-12-18T14:58:26Z</dcterms:created>
  <dcterms:modified xsi:type="dcterms:W3CDTF">2019-12-20T13:10:15Z</dcterms:modified>
</cp:coreProperties>
</file>