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dpw945\Desktop\"/>
    </mc:Choice>
  </mc:AlternateContent>
  <bookViews>
    <workbookView xWindow="0" yWindow="0" windowWidth="28800" windowHeight="12440"/>
  </bookViews>
  <sheets>
    <sheet name="Devis" sheetId="3" r:id="rId1"/>
    <sheet name="Base" sheetId="17" r:id="rId2"/>
    <sheet name="Prix negocié" sheetId="11" r:id="rId3"/>
  </sheets>
  <definedNames>
    <definedName name="_xlnm._FilterDatabase" localSheetId="0" hidden="1">Devis!$H$47:$J$47</definedName>
    <definedName name="_xlnm.Print_Area" localSheetId="0">Devis!#REF!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3" l="1"/>
  <c r="K11" i="3"/>
  <c r="L11" i="3"/>
  <c r="M11" i="3"/>
  <c r="N11" i="3"/>
  <c r="O11" i="3"/>
  <c r="K12" i="3"/>
  <c r="L12" i="3"/>
  <c r="M12" i="3"/>
  <c r="N12" i="3"/>
  <c r="O12" i="3"/>
  <c r="K13" i="3"/>
  <c r="L13" i="3"/>
  <c r="M13" i="3"/>
  <c r="N13" i="3"/>
  <c r="O13" i="3"/>
  <c r="K14" i="3"/>
  <c r="L14" i="3"/>
  <c r="M14" i="3"/>
  <c r="N14" i="3"/>
  <c r="O14" i="3"/>
  <c r="K15" i="3"/>
  <c r="L15" i="3"/>
  <c r="M15" i="3"/>
  <c r="N15" i="3"/>
  <c r="O15" i="3"/>
  <c r="K16" i="3"/>
  <c r="L16" i="3"/>
  <c r="M16" i="3"/>
  <c r="N16" i="3"/>
  <c r="O16" i="3"/>
  <c r="K17" i="3"/>
  <c r="L17" i="3"/>
  <c r="M17" i="3"/>
  <c r="N17" i="3"/>
  <c r="O17" i="3"/>
  <c r="K18" i="3"/>
  <c r="L18" i="3"/>
  <c r="M18" i="3"/>
  <c r="N18" i="3"/>
  <c r="O18" i="3"/>
  <c r="K19" i="3"/>
  <c r="L19" i="3"/>
  <c r="M19" i="3"/>
  <c r="N19" i="3"/>
  <c r="O19" i="3"/>
  <c r="K20" i="3"/>
  <c r="L20" i="3"/>
  <c r="M20" i="3"/>
  <c r="N20" i="3"/>
  <c r="O20" i="3"/>
  <c r="K21" i="3"/>
  <c r="L21" i="3"/>
  <c r="M21" i="3"/>
  <c r="N21" i="3"/>
  <c r="O21" i="3"/>
  <c r="K22" i="3"/>
  <c r="L22" i="3"/>
  <c r="M22" i="3"/>
  <c r="N22" i="3"/>
  <c r="O22" i="3"/>
  <c r="K23" i="3"/>
  <c r="L23" i="3"/>
  <c r="M23" i="3"/>
  <c r="N23" i="3"/>
  <c r="O23" i="3"/>
  <c r="K24" i="3"/>
  <c r="L24" i="3"/>
  <c r="M24" i="3"/>
  <c r="N24" i="3"/>
  <c r="O24" i="3"/>
  <c r="K25" i="3"/>
  <c r="L25" i="3"/>
  <c r="M25" i="3"/>
  <c r="N25" i="3"/>
  <c r="O25" i="3"/>
  <c r="I8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J16" i="17"/>
  <c r="I15" i="17"/>
  <c r="G15" i="17" s="1"/>
  <c r="G8" i="17"/>
  <c r="G9" i="17"/>
  <c r="G10" i="17"/>
  <c r="G11" i="17"/>
  <c r="G12" i="17"/>
  <c r="I7" i="3" s="1"/>
  <c r="G13" i="17"/>
  <c r="I9" i="3" s="1"/>
  <c r="G14" i="17"/>
  <c r="G16" i="17"/>
  <c r="I10" i="3" s="1"/>
  <c r="G17" i="17"/>
  <c r="G18" i="17"/>
  <c r="G19" i="17"/>
  <c r="G20" i="17"/>
  <c r="G21" i="17"/>
  <c r="G22" i="17"/>
  <c r="I7" i="17"/>
  <c r="G7" i="17" s="1"/>
  <c r="J8" i="17"/>
  <c r="I25" i="3" l="1"/>
  <c r="I23" i="3"/>
  <c r="I22" i="3"/>
  <c r="I21" i="3"/>
  <c r="I20" i="3"/>
  <c r="I19" i="3"/>
  <c r="I18" i="3"/>
  <c r="I17" i="3"/>
  <c r="I16" i="3"/>
  <c r="I15" i="3"/>
  <c r="I14" i="3"/>
  <c r="I13" i="3"/>
  <c r="I12" i="3"/>
  <c r="I11" i="3"/>
</calcChain>
</file>

<file path=xl/sharedStrings.xml><?xml version="1.0" encoding="utf-8"?>
<sst xmlns="http://schemas.openxmlformats.org/spreadsheetml/2006/main" count="121" uniqueCount="50">
  <si>
    <t>USINE</t>
  </si>
  <si>
    <t>Autre</t>
  </si>
  <si>
    <t>m2</t>
  </si>
  <si>
    <t>u</t>
  </si>
  <si>
    <t>Produit</t>
  </si>
  <si>
    <t>Hauteur</t>
  </si>
  <si>
    <t>Désignation</t>
  </si>
  <si>
    <t>Prix de revient</t>
  </si>
  <si>
    <t>unité</t>
  </si>
  <si>
    <t>Gamme</t>
  </si>
  <si>
    <t xml:space="preserve">DESIGNATION </t>
  </si>
  <si>
    <t>U</t>
  </si>
  <si>
    <t>QUANT</t>
  </si>
  <si>
    <t>TOTAL € HT</t>
  </si>
  <si>
    <t>Prix Projet</t>
  </si>
  <si>
    <t>Prix Base</t>
  </si>
  <si>
    <t>PRODUIT</t>
  </si>
  <si>
    <t>HAUTEUR</t>
  </si>
  <si>
    <t>GAMME</t>
  </si>
  <si>
    <t>Cas</t>
  </si>
  <si>
    <t>A</t>
  </si>
  <si>
    <t>B</t>
  </si>
  <si>
    <t>C</t>
  </si>
  <si>
    <t>D</t>
  </si>
  <si>
    <t>Alpha</t>
  </si>
  <si>
    <t>Ensemble 1</t>
  </si>
  <si>
    <t>Ensemble 2</t>
  </si>
  <si>
    <t>Ensemble 3</t>
  </si>
  <si>
    <t>Ensemble 4</t>
  </si>
  <si>
    <t>Ensemble 5</t>
  </si>
  <si>
    <t>Ensemble 6</t>
  </si>
  <si>
    <t>Ensemble 7</t>
  </si>
  <si>
    <t>Ensemble 8</t>
  </si>
  <si>
    <t>Ensemble 9</t>
  </si>
  <si>
    <t>Ensemble 10</t>
  </si>
  <si>
    <t>Ensemble 11</t>
  </si>
  <si>
    <t>Ensemble 12</t>
  </si>
  <si>
    <t>Ensemble 13</t>
  </si>
  <si>
    <t>Ensemble 14</t>
  </si>
  <si>
    <t>Ensemble 15</t>
  </si>
  <si>
    <t>Ensemble 16</t>
  </si>
  <si>
    <t>Prod</t>
  </si>
  <si>
    <t>ACHAT</t>
  </si>
  <si>
    <t>Mirroir</t>
  </si>
  <si>
    <t>coef</t>
  </si>
  <si>
    <t>Bois</t>
  </si>
  <si>
    <t>Type 1</t>
  </si>
  <si>
    <t>Type 2</t>
  </si>
  <si>
    <t xml:space="preserve">Ensemble avec mirroir </t>
  </si>
  <si>
    <t>Ensemble avec bois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</si>
</sst>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#,##0.00\ &quot;€&quot;"/>
    <numFmt numFmtId="166" formatCode="0.00&quot; %&quot;"/>
    <numFmt numFmtId="167" formatCode="#,##0.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0"/>
      <name val="Calibri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u/>
      <sz val="10"/>
      <name val="Century Gothic"/>
      <family val="2"/>
    </font>
    <font>
      <b/>
      <u/>
      <sz val="11"/>
      <color theme="8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</cellStyleXfs>
  <cellXfs count="101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/>
    <xf numFmtId="0" fontId="0" fillId="0" borderId="0" xfId="0" applyFill="1"/>
    <xf numFmtId="0" fontId="0" fillId="0" borderId="0" xfId="0"/>
    <xf numFmtId="0" fontId="0" fillId="0" borderId="0" xfId="0"/>
    <xf numFmtId="0" fontId="0" fillId="0" borderId="1" xfId="0" applyBorder="1"/>
    <xf numFmtId="0" fontId="0" fillId="3" borderId="1" xfId="0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4" fillId="0" borderId="9" xfId="0" applyFont="1" applyBorder="1"/>
    <xf numFmtId="0" fontId="4" fillId="0" borderId="1" xfId="0" applyFont="1" applyBorder="1"/>
    <xf numFmtId="166" fontId="8" fillId="5" borderId="1" xfId="0" quotePrefix="1" applyNumberFormat="1" applyFont="1" applyFill="1" applyBorder="1" applyAlignment="1">
      <alignment horizontal="center" vertical="center"/>
    </xf>
    <xf numFmtId="0" fontId="0" fillId="0" borderId="9" xfId="0" applyBorder="1"/>
    <xf numFmtId="164" fontId="2" fillId="0" borderId="1" xfId="1" applyFont="1" applyBorder="1" applyAlignment="1">
      <alignment horizontal="center" vertical="center"/>
    </xf>
    <xf numFmtId="164" fontId="1" fillId="0" borderId="1" xfId="1" applyFont="1" applyBorder="1"/>
    <xf numFmtId="9" fontId="1" fillId="0" borderId="10" xfId="2" applyFont="1" applyBorder="1"/>
    <xf numFmtId="0" fontId="0" fillId="0" borderId="10" xfId="0" applyBorder="1"/>
    <xf numFmtId="0" fontId="0" fillId="0" borderId="11" xfId="0" applyBorder="1"/>
    <xf numFmtId="0" fontId="0" fillId="0" borderId="0" xfId="0" applyFill="1" applyBorder="1" applyAlignment="1">
      <alignment vertical="center"/>
    </xf>
    <xf numFmtId="0" fontId="0" fillId="0" borderId="12" xfId="0" applyBorder="1"/>
    <xf numFmtId="0" fontId="0" fillId="0" borderId="7" xfId="0" applyBorder="1"/>
    <xf numFmtId="0" fontId="0" fillId="0" borderId="7" xfId="0" applyBorder="1" applyAlignment="1">
      <alignment horizontal="center" vertical="center"/>
    </xf>
    <xf numFmtId="0" fontId="0" fillId="0" borderId="13" xfId="0" applyBorder="1"/>
    <xf numFmtId="0" fontId="0" fillId="0" borderId="1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11" xfId="0" applyFill="1" applyBorder="1"/>
    <xf numFmtId="0" fontId="0" fillId="0" borderId="6" xfId="0" applyBorder="1"/>
    <xf numFmtId="0" fontId="6" fillId="6" borderId="4" xfId="0" applyFont="1" applyFill="1" applyBorder="1" applyAlignment="1">
      <alignment horizontal="center" vertical="center"/>
    </xf>
    <xf numFmtId="0" fontId="4" fillId="0" borderId="4" xfId="0" applyFont="1" applyBorder="1"/>
    <xf numFmtId="0" fontId="0" fillId="0" borderId="4" xfId="0" applyBorder="1"/>
    <xf numFmtId="0" fontId="0" fillId="0" borderId="0" xfId="1" applyNumberFormat="1" applyFont="1" applyFill="1" applyBorder="1"/>
    <xf numFmtId="164" fontId="0" fillId="0" borderId="0" xfId="1" applyFont="1" applyFill="1" applyBorder="1"/>
    <xf numFmtId="0" fontId="9" fillId="0" borderId="0" xfId="0" applyFont="1"/>
    <xf numFmtId="167" fontId="9" fillId="0" borderId="0" xfId="0" applyNumberFormat="1" applyFont="1" applyBorder="1"/>
    <xf numFmtId="4" fontId="9" fillId="0" borderId="0" xfId="0" applyNumberFormat="1" applyFont="1" applyBorder="1"/>
    <xf numFmtId="4" fontId="9" fillId="0" borderId="0" xfId="0" applyNumberFormat="1" applyFont="1"/>
    <xf numFmtId="167" fontId="9" fillId="0" borderId="0" xfId="0" applyNumberFormat="1" applyFont="1" applyAlignment="1">
      <alignment horizontal="center"/>
    </xf>
    <xf numFmtId="167" fontId="9" fillId="0" borderId="0" xfId="0" applyNumberFormat="1" applyFont="1"/>
    <xf numFmtId="0" fontId="10" fillId="0" borderId="0" xfId="0" applyFont="1" applyBorder="1" applyAlignment="1">
      <alignment horizontal="left"/>
    </xf>
    <xf numFmtId="167" fontId="10" fillId="0" borderId="2" xfId="0" applyNumberFormat="1" applyFont="1" applyBorder="1" applyAlignment="1">
      <alignment horizontal="center"/>
    </xf>
    <xf numFmtId="167" fontId="11" fillId="0" borderId="3" xfId="0" applyNumberFormat="1" applyFont="1" applyBorder="1" applyAlignment="1">
      <alignment horizontal="center"/>
    </xf>
    <xf numFmtId="0" fontId="13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164" fontId="1" fillId="5" borderId="0" xfId="1" applyFont="1" applyFill="1"/>
    <xf numFmtId="164" fontId="4" fillId="7" borderId="0" xfId="1" applyFont="1" applyFill="1"/>
    <xf numFmtId="164" fontId="1" fillId="7" borderId="0" xfId="1" applyFont="1" applyFill="1"/>
    <xf numFmtId="167" fontId="10" fillId="0" borderId="0" xfId="0" applyNumberFormat="1" applyFont="1" applyBorder="1" applyAlignment="1">
      <alignment horizontal="center"/>
    </xf>
    <xf numFmtId="0" fontId="11" fillId="0" borderId="19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3" xfId="0" applyFont="1" applyBorder="1" applyAlignment="1">
      <alignment horizontal="centerContinuous"/>
    </xf>
    <xf numFmtId="167" fontId="11" fillId="0" borderId="3" xfId="0" applyNumberFormat="1" applyFont="1" applyBorder="1" applyAlignment="1">
      <alignment horizontal="centerContinuous"/>
    </xf>
    <xf numFmtId="167" fontId="10" fillId="0" borderId="5" xfId="0" applyNumberFormat="1" applyFont="1" applyBorder="1" applyAlignment="1">
      <alignment horizontal="center"/>
    </xf>
    <xf numFmtId="4" fontId="10" fillId="0" borderId="5" xfId="0" applyNumberFormat="1" applyFont="1" applyBorder="1" applyAlignment="1">
      <alignment horizontal="right"/>
    </xf>
    <xf numFmtId="4" fontId="10" fillId="0" borderId="0" xfId="0" applyNumberFormat="1" applyFont="1" applyBorder="1" applyAlignment="1">
      <alignment horizontal="right"/>
    </xf>
    <xf numFmtId="0" fontId="10" fillId="0" borderId="5" xfId="0" applyFont="1" applyBorder="1" applyAlignment="1">
      <alignment horizontal="left"/>
    </xf>
    <xf numFmtId="167" fontId="10" fillId="0" borderId="5" xfId="0" applyNumberFormat="1" applyFont="1" applyBorder="1" applyAlignment="1">
      <alignment horizontal="right"/>
    </xf>
    <xf numFmtId="167" fontId="10" fillId="0" borderId="0" xfId="0" applyNumberFormat="1" applyFont="1" applyBorder="1" applyAlignment="1">
      <alignment horizontal="right"/>
    </xf>
    <xf numFmtId="0" fontId="0" fillId="0" borderId="16" xfId="0" applyBorder="1"/>
    <xf numFmtId="1" fontId="0" fillId="0" borderId="0" xfId="0" applyNumberFormat="1"/>
    <xf numFmtId="167" fontId="10" fillId="0" borderId="18" xfId="0" applyNumberFormat="1" applyFont="1" applyBorder="1" applyAlignment="1">
      <alignment horizontal="center"/>
    </xf>
    <xf numFmtId="0" fontId="12" fillId="0" borderId="18" xfId="0" applyFont="1" applyBorder="1" applyAlignment="1">
      <alignment horizontal="left"/>
    </xf>
    <xf numFmtId="0" fontId="11" fillId="0" borderId="2" xfId="0" applyFont="1" applyBorder="1" applyAlignment="1">
      <alignment horizontal="center"/>
    </xf>
    <xf numFmtId="0" fontId="12" fillId="0" borderId="2" xfId="0" applyFont="1" applyBorder="1" applyAlignment="1">
      <alignment horizontal="left"/>
    </xf>
    <xf numFmtId="0" fontId="11" fillId="0" borderId="16" xfId="0" applyFont="1" applyBorder="1" applyAlignment="1">
      <alignment horizontal="center"/>
    </xf>
    <xf numFmtId="0" fontId="12" fillId="0" borderId="16" xfId="0" applyFont="1" applyBorder="1" applyAlignment="1">
      <alignment horizontal="left"/>
    </xf>
    <xf numFmtId="4" fontId="10" fillId="0" borderId="18" xfId="0" applyNumberFormat="1" applyFont="1" applyBorder="1" applyAlignment="1">
      <alignment horizontal="center"/>
    </xf>
    <xf numFmtId="4" fontId="10" fillId="0" borderId="2" xfId="0" applyNumberFormat="1" applyFont="1" applyBorder="1" applyAlignment="1">
      <alignment horizontal="center"/>
    </xf>
    <xf numFmtId="4" fontId="0" fillId="0" borderId="16" xfId="0" applyNumberFormat="1" applyBorder="1"/>
    <xf numFmtId="165" fontId="10" fillId="0" borderId="18" xfId="1" applyNumberFormat="1" applyFont="1" applyBorder="1" applyAlignment="1">
      <alignment horizontal="right"/>
    </xf>
    <xf numFmtId="165" fontId="10" fillId="0" borderId="2" xfId="1" applyNumberFormat="1" applyFont="1" applyBorder="1" applyAlignment="1">
      <alignment horizontal="right"/>
    </xf>
    <xf numFmtId="165" fontId="10" fillId="0" borderId="16" xfId="1" applyNumberFormat="1" applyFont="1" applyBorder="1" applyAlignment="1">
      <alignment horizontal="right"/>
    </xf>
    <xf numFmtId="165" fontId="0" fillId="0" borderId="10" xfId="0" applyNumberFormat="1" applyBorder="1"/>
    <xf numFmtId="164" fontId="7" fillId="0" borderId="0" xfId="1" applyFont="1" applyFill="1"/>
    <xf numFmtId="164" fontId="14" fillId="0" borderId="0" xfId="1" applyFont="1" applyFill="1"/>
    <xf numFmtId="0" fontId="0" fillId="0" borderId="0" xfId="0" applyFont="1"/>
    <xf numFmtId="0" fontId="11" fillId="0" borderId="22" xfId="0" applyFont="1" applyBorder="1" applyAlignment="1">
      <alignment horizontal="center"/>
    </xf>
    <xf numFmtId="0" fontId="11" fillId="0" borderId="23" xfId="0" applyFont="1" applyBorder="1" applyAlignment="1">
      <alignment horizontal="center"/>
    </xf>
    <xf numFmtId="4" fontId="11" fillId="0" borderId="2" xfId="0" applyNumberFormat="1" applyFont="1" applyBorder="1" applyAlignment="1">
      <alignment horizontal="centerContinuous" wrapText="1"/>
    </xf>
    <xf numFmtId="165" fontId="10" fillId="0" borderId="3" xfId="0" applyNumberFormat="1" applyFont="1" applyBorder="1" applyAlignment="1">
      <alignment horizontal="right"/>
    </xf>
    <xf numFmtId="165" fontId="10" fillId="0" borderId="15" xfId="0" applyNumberFormat="1" applyFont="1" applyBorder="1" applyAlignment="1">
      <alignment horizontal="right"/>
    </xf>
    <xf numFmtId="0" fontId="0" fillId="0" borderId="14" xfId="0" applyBorder="1" applyAlignment="1">
      <alignment vertical="center" wrapText="1"/>
    </xf>
    <xf numFmtId="165" fontId="0" fillId="0" borderId="14" xfId="0" applyNumberFormat="1" applyBorder="1" applyAlignment="1"/>
    <xf numFmtId="0" fontId="10" fillId="0" borderId="2" xfId="0" applyFont="1" applyBorder="1" applyAlignment="1">
      <alignment horizontal="left"/>
    </xf>
    <xf numFmtId="165" fontId="0" fillId="0" borderId="17" xfId="1" applyNumberFormat="1" applyFont="1" applyFill="1" applyBorder="1" applyAlignment="1">
      <alignment horizontal="center" vertical="center"/>
    </xf>
    <xf numFmtId="165" fontId="0" fillId="0" borderId="1" xfId="1" applyNumberFormat="1" applyFont="1" applyFill="1" applyBorder="1" applyAlignment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4" fontId="11" fillId="0" borderId="25" xfId="0" applyNumberFormat="1" applyFont="1" applyBorder="1" applyAlignment="1">
      <alignment horizontal="center"/>
    </xf>
    <xf numFmtId="0" fontId="0" fillId="4" borderId="20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</cellXfs>
  <cellStyles count="6">
    <cellStyle name="Euro" xfId="5"/>
    <cellStyle name="Monétaire" xfId="1" builtinId="4"/>
    <cellStyle name="Normal" xfId="0" builtinId="0"/>
    <cellStyle name="Normal 2" xfId="4"/>
    <cellStyle name="Normal 3" xfId="3"/>
    <cellStyle name="Pourcentage" xfId="2" builtinId="5"/>
  </cellStyles>
  <dxfs count="0"/>
  <tableStyles count="0" defaultTableStyle="TableStyleMedium2" defaultPivotStyle="PivotStyleLight16"/>
  <colors>
    <mruColors>
      <color rgb="FFFF33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38100</xdr:rowOff>
        </xdr:from>
        <xdr:to>
          <xdr:col>4</xdr:col>
          <xdr:colOff>209550</xdr:colOff>
          <xdr:row>2</xdr:row>
          <xdr:rowOff>19050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Mettre à jour "Prix de revient"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O153"/>
  <sheetViews>
    <sheetView tabSelected="1" zoomScale="85" zoomScaleNormal="85" zoomScaleSheetLayoutView="70" workbookViewId="0">
      <selection activeCell="E1" sqref="E1"/>
    </sheetView>
  </sheetViews>
  <sheetFormatPr baseColWidth="10" defaultRowHeight="14.5" x14ac:dyDescent="0.35"/>
  <cols>
    <col min="1" max="1" width="4" style="9" customWidth="1"/>
    <col min="2" max="2" width="13" style="9" bestFit="1" customWidth="1"/>
    <col min="3" max="3" width="9" style="9" bestFit="1" customWidth="1"/>
    <col min="4" max="4" width="11.7265625" style="9" bestFit="1" customWidth="1"/>
    <col min="5" max="5" width="56.7265625" style="9" customWidth="1"/>
    <col min="6" max="6" width="5.7265625" style="9" customWidth="1"/>
    <col min="7" max="7" width="7.54296875" style="9" bestFit="1" customWidth="1"/>
    <col min="8" max="8" width="10.7265625" customWidth="1"/>
    <col min="9" max="9" width="13.7265625" style="8" customWidth="1"/>
    <col min="10" max="10" width="10.7265625" customWidth="1"/>
    <col min="11" max="11" width="7.1796875" bestFit="1" customWidth="1"/>
    <col min="12" max="12" width="9.7265625" bestFit="1" customWidth="1"/>
    <col min="13" max="13" width="7.453125" bestFit="1" customWidth="1"/>
    <col min="14" max="14" width="6.1796875" bestFit="1" customWidth="1"/>
    <col min="15" max="15" width="6.1796875" customWidth="1"/>
  </cols>
  <sheetData>
    <row r="1" spans="1:15" x14ac:dyDescent="0.35">
      <c r="B1" s="39"/>
      <c r="C1" s="39"/>
      <c r="D1" s="39"/>
      <c r="E1" s="39"/>
      <c r="F1" s="40"/>
      <c r="G1" s="40"/>
      <c r="H1" s="41"/>
      <c r="I1" s="42"/>
    </row>
    <row r="2" spans="1:15" ht="15" thickBot="1" x14ac:dyDescent="0.4">
      <c r="B2" s="39"/>
      <c r="C2" s="39"/>
      <c r="D2" s="39"/>
      <c r="E2" s="39"/>
      <c r="F2" s="43"/>
      <c r="G2" s="44"/>
      <c r="H2" s="42"/>
      <c r="I2" s="42"/>
    </row>
    <row r="3" spans="1:15" ht="30" customHeight="1" thickBot="1" x14ac:dyDescent="0.4">
      <c r="B3" s="24"/>
      <c r="C3" s="24"/>
      <c r="D3" s="24"/>
      <c r="E3" s="24"/>
      <c r="F3" s="24"/>
      <c r="G3" s="24"/>
      <c r="H3" s="24"/>
      <c r="I3" s="24"/>
      <c r="K3" s="97" t="s">
        <v>0</v>
      </c>
      <c r="L3" s="98"/>
      <c r="M3" s="99" t="s">
        <v>42</v>
      </c>
      <c r="N3" s="99"/>
      <c r="O3" s="95" t="s">
        <v>44</v>
      </c>
    </row>
    <row r="4" spans="1:15" ht="26.25" customHeight="1" thickBot="1" x14ac:dyDescent="0.4">
      <c r="A4" s="9" t="s">
        <v>19</v>
      </c>
      <c r="B4" s="55" t="s">
        <v>16</v>
      </c>
      <c r="C4" s="56" t="s">
        <v>17</v>
      </c>
      <c r="D4" s="56" t="s">
        <v>18</v>
      </c>
      <c r="E4" s="57" t="s">
        <v>10</v>
      </c>
      <c r="F4" s="47" t="s">
        <v>11</v>
      </c>
      <c r="G4" s="58" t="s">
        <v>12</v>
      </c>
      <c r="H4" s="85" t="s">
        <v>7</v>
      </c>
      <c r="I4" s="94" t="s">
        <v>13</v>
      </c>
      <c r="J4" s="88"/>
      <c r="K4" s="15" t="s">
        <v>41</v>
      </c>
      <c r="L4" s="1" t="s">
        <v>45</v>
      </c>
      <c r="M4" s="11" t="s">
        <v>43</v>
      </c>
      <c r="N4" s="11" t="s">
        <v>1</v>
      </c>
      <c r="O4" s="96"/>
    </row>
    <row r="5" spans="1:15" ht="15" customHeight="1" x14ac:dyDescent="0.35">
      <c r="A5" s="9">
        <v>9</v>
      </c>
      <c r="B5" s="55" t="s">
        <v>20</v>
      </c>
      <c r="C5" s="56">
        <v>2000</v>
      </c>
      <c r="D5" s="56" t="s">
        <v>24</v>
      </c>
      <c r="E5" s="68" t="s">
        <v>33</v>
      </c>
      <c r="F5" s="67" t="s">
        <v>2</v>
      </c>
      <c r="G5" s="73">
        <v>25</v>
      </c>
      <c r="H5" s="76">
        <v>2828</v>
      </c>
      <c r="I5" s="86">
        <f t="shared" ref="I5" si="0">IF(F5&lt;&gt;0,G5*H5,IF(G5="",""))</f>
        <v>70700</v>
      </c>
      <c r="J5" s="89"/>
      <c r="K5" s="91">
        <v>18</v>
      </c>
      <c r="L5" s="92">
        <v>2810</v>
      </c>
      <c r="M5" s="93"/>
      <c r="N5" s="93"/>
      <c r="O5" s="79">
        <v>2.81</v>
      </c>
    </row>
    <row r="6" spans="1:15" s="9" customFormat="1" ht="15" customHeight="1" x14ac:dyDescent="0.35">
      <c r="B6" s="83"/>
      <c r="C6" s="69"/>
      <c r="D6" s="69"/>
      <c r="E6" s="90" t="s">
        <v>49</v>
      </c>
      <c r="F6" s="46"/>
      <c r="G6" s="74"/>
      <c r="H6" s="77"/>
      <c r="I6" s="86"/>
      <c r="J6" s="89"/>
      <c r="K6" s="91"/>
      <c r="L6" s="92"/>
      <c r="M6" s="93"/>
      <c r="N6" s="93"/>
      <c r="O6" s="79"/>
    </row>
    <row r="7" spans="1:15" s="9" customFormat="1" ht="15" customHeight="1" x14ac:dyDescent="0.35">
      <c r="A7" s="9">
        <v>2</v>
      </c>
      <c r="B7" s="83" t="s">
        <v>21</v>
      </c>
      <c r="C7" s="69">
        <v>1000</v>
      </c>
      <c r="D7" s="69" t="s">
        <v>24</v>
      </c>
      <c r="E7" s="70" t="s">
        <v>26</v>
      </c>
      <c r="F7" s="46" t="s">
        <v>2</v>
      </c>
      <c r="G7" s="74">
        <v>12</v>
      </c>
      <c r="H7" s="77">
        <v>79.265600000000006</v>
      </c>
      <c r="I7" s="86">
        <f>IF(F7&lt;&gt;0,G7*H7,IF(G7="",""))</f>
        <v>951.18720000000008</v>
      </c>
      <c r="J7" s="89"/>
      <c r="K7" s="91">
        <v>11</v>
      </c>
      <c r="L7" s="92"/>
      <c r="M7" s="93">
        <v>68.265600000000006</v>
      </c>
      <c r="N7" s="93"/>
      <c r="O7" s="79">
        <v>0.04</v>
      </c>
    </row>
    <row r="8" spans="1:15" s="9" customFormat="1" ht="15" customHeight="1" x14ac:dyDescent="0.35">
      <c r="B8" s="83"/>
      <c r="C8" s="69"/>
      <c r="D8" s="69"/>
      <c r="E8" s="90" t="s">
        <v>48</v>
      </c>
      <c r="F8" s="46"/>
      <c r="G8" s="74"/>
      <c r="H8" s="77"/>
      <c r="I8" s="86" t="str">
        <f t="shared" ref="I8:I25" si="1">IF(F8&lt;&gt;0,G8*H8,IF(G8="",""))</f>
        <v/>
      </c>
      <c r="J8" s="89"/>
      <c r="K8" s="91"/>
      <c r="L8" s="92"/>
      <c r="M8" s="93"/>
      <c r="N8" s="93"/>
      <c r="O8" s="79"/>
    </row>
    <row r="9" spans="1:15" s="9" customFormat="1" ht="15" customHeight="1" x14ac:dyDescent="0.35">
      <c r="A9" s="9">
        <v>7</v>
      </c>
      <c r="B9" s="83" t="s">
        <v>23</v>
      </c>
      <c r="C9" s="69">
        <v>1000</v>
      </c>
      <c r="D9" s="69" t="s">
        <v>24</v>
      </c>
      <c r="E9" s="70" t="s">
        <v>31</v>
      </c>
      <c r="F9" s="46" t="s">
        <v>3</v>
      </c>
      <c r="G9" s="74">
        <v>50</v>
      </c>
      <c r="H9" s="77">
        <v>23</v>
      </c>
      <c r="I9" s="86">
        <f t="shared" si="1"/>
        <v>1150</v>
      </c>
      <c r="J9" s="89"/>
      <c r="K9" s="91">
        <v>16</v>
      </c>
      <c r="L9" s="92"/>
      <c r="M9" s="93"/>
      <c r="N9" s="93">
        <v>7</v>
      </c>
      <c r="O9" s="79"/>
    </row>
    <row r="10" spans="1:15" s="9" customFormat="1" ht="15" customHeight="1" x14ac:dyDescent="0.35">
      <c r="A10" s="9">
        <v>10</v>
      </c>
      <c r="B10" s="83" t="s">
        <v>21</v>
      </c>
      <c r="C10" s="69">
        <v>2000</v>
      </c>
      <c r="D10" s="69" t="s">
        <v>24</v>
      </c>
      <c r="E10" s="70" t="s">
        <v>34</v>
      </c>
      <c r="F10" s="46" t="s">
        <v>2</v>
      </c>
      <c r="G10" s="74">
        <v>100</v>
      </c>
      <c r="H10" s="77">
        <v>20.5184</v>
      </c>
      <c r="I10" s="86">
        <f t="shared" si="1"/>
        <v>2051.84</v>
      </c>
      <c r="J10" s="89"/>
      <c r="K10" s="91">
        <v>19</v>
      </c>
      <c r="L10" s="92"/>
      <c r="M10" s="93">
        <v>1.5184</v>
      </c>
      <c r="N10" s="93"/>
      <c r="O10" s="79">
        <v>0.04</v>
      </c>
    </row>
    <row r="11" spans="1:15" s="9" customFormat="1" ht="15" customHeight="1" x14ac:dyDescent="0.35">
      <c r="B11" s="83"/>
      <c r="C11" s="69"/>
      <c r="D11" s="69"/>
      <c r="E11" s="90"/>
      <c r="F11" s="46"/>
      <c r="G11" s="74"/>
      <c r="H11" s="77" t="str">
        <f>IF(A11&lt;&gt;"",VLOOKUP(A11,Base!A13:L28,7,FALSE),"")</f>
        <v/>
      </c>
      <c r="I11" s="86" t="str">
        <f t="shared" si="1"/>
        <v/>
      </c>
      <c r="J11" s="89"/>
      <c r="K11" s="91" t="str">
        <f>IF(A11&lt;&gt;"",VLOOKUP(A11,Base!$A$7:$L$22,8,FALSE),"")</f>
        <v/>
      </c>
      <c r="L11" s="92" t="str">
        <f>IF(A11&lt;&gt;"",VLOOKUP(A11,Base!A12:L28,9,FALSE),"")</f>
        <v/>
      </c>
      <c r="M11" s="93" t="str">
        <f>IF(A11&lt;&gt;"",VLOOKUP(A11,Base!A12:L28,10,FALSE),"")</f>
        <v/>
      </c>
      <c r="N11" s="93" t="str">
        <f>IF(A11&lt;&gt;"",VLOOKUP(A11,Base!A12:L28,11,FALSE),"")</f>
        <v/>
      </c>
      <c r="O11" s="79" t="str">
        <f>IF(A11&lt;&gt;"",VLOOKUP(A11,Base!A12:L28,12,FALSE),"")</f>
        <v/>
      </c>
    </row>
    <row r="12" spans="1:15" s="9" customFormat="1" ht="15" customHeight="1" x14ac:dyDescent="0.35">
      <c r="B12" s="83"/>
      <c r="C12" s="69"/>
      <c r="D12" s="69"/>
      <c r="E12" s="70"/>
      <c r="F12" s="46"/>
      <c r="G12" s="74"/>
      <c r="H12" s="77" t="str">
        <f>IF(A12&lt;&gt;"",VLOOKUP(A12,Base!A14:L29,7,FALSE),"")</f>
        <v/>
      </c>
      <c r="I12" s="86" t="str">
        <f t="shared" si="1"/>
        <v/>
      </c>
      <c r="J12" s="89"/>
      <c r="K12" s="91" t="str">
        <f>IF(A12&lt;&gt;"",VLOOKUP(A12,Base!$A$7:$L$22,8,FALSE),"")</f>
        <v/>
      </c>
      <c r="L12" s="92" t="str">
        <f>IF(A12&lt;&gt;"",VLOOKUP(A12,Base!A13:L29,9,FALSE),"")</f>
        <v/>
      </c>
      <c r="M12" s="93" t="str">
        <f>IF(A12&lt;&gt;"",VLOOKUP(A12,Base!A13:L29,10,FALSE),"")</f>
        <v/>
      </c>
      <c r="N12" s="93" t="str">
        <f>IF(A12&lt;&gt;"",VLOOKUP(A12,Base!A13:L29,11,FALSE),"")</f>
        <v/>
      </c>
      <c r="O12" s="79" t="str">
        <f>IF(A12&lt;&gt;"",VLOOKUP(A12,Base!A13:L29,12,FALSE),"")</f>
        <v/>
      </c>
    </row>
    <row r="13" spans="1:15" s="9" customFormat="1" ht="15" customHeight="1" x14ac:dyDescent="0.35">
      <c r="B13" s="83"/>
      <c r="C13" s="69"/>
      <c r="D13" s="69"/>
      <c r="E13" s="70"/>
      <c r="F13" s="46"/>
      <c r="G13" s="74"/>
      <c r="H13" s="77" t="str">
        <f>IF(A13&lt;&gt;"",VLOOKUP(A13,Base!A15:L30,7,FALSE),"")</f>
        <v/>
      </c>
      <c r="I13" s="86" t="str">
        <f t="shared" si="1"/>
        <v/>
      </c>
      <c r="J13" s="89"/>
      <c r="K13" s="91" t="str">
        <f>IF(A13&lt;&gt;"",VLOOKUP(A13,Base!$A$7:$L$22,8,FALSE),"")</f>
        <v/>
      </c>
      <c r="L13" s="92" t="str">
        <f>IF(A13&lt;&gt;"",VLOOKUP(A13,Base!A14:L30,9,FALSE),"")</f>
        <v/>
      </c>
      <c r="M13" s="93" t="str">
        <f>IF(A13&lt;&gt;"",VLOOKUP(A13,Base!A14:L30,10,FALSE),"")</f>
        <v/>
      </c>
      <c r="N13" s="93" t="str">
        <f>IF(A13&lt;&gt;"",VLOOKUP(A13,Base!A14:L30,11,FALSE),"")</f>
        <v/>
      </c>
      <c r="O13" s="79" t="str">
        <f>IF(A13&lt;&gt;"",VLOOKUP(A13,Base!A14:L30,12,FALSE),"")</f>
        <v/>
      </c>
    </row>
    <row r="14" spans="1:15" s="9" customFormat="1" ht="15" customHeight="1" x14ac:dyDescent="0.35">
      <c r="B14" s="83"/>
      <c r="C14" s="69"/>
      <c r="D14" s="69"/>
      <c r="E14" s="70"/>
      <c r="F14" s="46"/>
      <c r="G14" s="74"/>
      <c r="H14" s="77" t="str">
        <f>IF(A14&lt;&gt;"",VLOOKUP(A14,Base!A16:L31,7,FALSE),"")</f>
        <v/>
      </c>
      <c r="I14" s="86" t="str">
        <f t="shared" si="1"/>
        <v/>
      </c>
      <c r="J14" s="89"/>
      <c r="K14" s="91" t="str">
        <f>IF(A14&lt;&gt;"",VLOOKUP(A14,Base!$A$7:$L$22,8,FALSE),"")</f>
        <v/>
      </c>
      <c r="L14" s="92" t="str">
        <f>IF(A14&lt;&gt;"",VLOOKUP(A14,Base!A15:L31,9,FALSE),"")</f>
        <v/>
      </c>
      <c r="M14" s="93" t="str">
        <f>IF(A14&lt;&gt;"",VLOOKUP(A14,Base!A15:L31,10,FALSE),"")</f>
        <v/>
      </c>
      <c r="N14" s="93" t="str">
        <f>IF(A14&lt;&gt;"",VLOOKUP(A14,Base!A15:L31,11,FALSE),"")</f>
        <v/>
      </c>
      <c r="O14" s="79" t="str">
        <f>IF(A14&lt;&gt;"",VLOOKUP(A14,Base!A15:L31,12,FALSE),"")</f>
        <v/>
      </c>
    </row>
    <row r="15" spans="1:15" s="9" customFormat="1" ht="15" customHeight="1" x14ac:dyDescent="0.35">
      <c r="B15" s="83"/>
      <c r="C15" s="69"/>
      <c r="D15" s="69"/>
      <c r="E15" s="70"/>
      <c r="F15" s="46"/>
      <c r="G15" s="74"/>
      <c r="H15" s="77" t="str">
        <f>IF(A15&lt;&gt;"",VLOOKUP(A15,Base!A17:L32,7,FALSE),"")</f>
        <v/>
      </c>
      <c r="I15" s="86" t="str">
        <f t="shared" si="1"/>
        <v/>
      </c>
      <c r="J15" s="89"/>
      <c r="K15" s="91" t="str">
        <f>IF(A15&lt;&gt;"",VLOOKUP(A15,Base!$A$7:$L$22,8,FALSE),"")</f>
        <v/>
      </c>
      <c r="L15" s="92" t="str">
        <f>IF(A15&lt;&gt;"",VLOOKUP(A15,Base!A16:L32,9,FALSE),"")</f>
        <v/>
      </c>
      <c r="M15" s="93" t="str">
        <f>IF(A15&lt;&gt;"",VLOOKUP(A15,Base!A16:L32,10,FALSE),"")</f>
        <v/>
      </c>
      <c r="N15" s="93" t="str">
        <f>IF(A15&lt;&gt;"",VLOOKUP(A15,Base!A16:L32,11,FALSE),"")</f>
        <v/>
      </c>
      <c r="O15" s="79" t="str">
        <f>IF(A15&lt;&gt;"",VLOOKUP(A15,Base!A16:L32,12,FALSE),"")</f>
        <v/>
      </c>
    </row>
    <row r="16" spans="1:15" s="9" customFormat="1" ht="15" customHeight="1" x14ac:dyDescent="0.35">
      <c r="B16" s="83"/>
      <c r="C16" s="69"/>
      <c r="D16" s="69"/>
      <c r="E16" s="70"/>
      <c r="F16" s="46"/>
      <c r="G16" s="74"/>
      <c r="H16" s="77" t="str">
        <f>IF(A16&lt;&gt;"",VLOOKUP(A16,Base!A18:L33,7,FALSE),"")</f>
        <v/>
      </c>
      <c r="I16" s="86" t="str">
        <f t="shared" si="1"/>
        <v/>
      </c>
      <c r="J16" s="89"/>
      <c r="K16" s="91" t="str">
        <f>IF(A16&lt;&gt;"",VLOOKUP(A16,Base!$A$7:$L$22,8,FALSE),"")</f>
        <v/>
      </c>
      <c r="L16" s="92" t="str">
        <f>IF(A16&lt;&gt;"",VLOOKUP(A16,Base!A17:L33,9,FALSE),"")</f>
        <v/>
      </c>
      <c r="M16" s="93" t="str">
        <f>IF(A16&lt;&gt;"",VLOOKUP(A16,Base!A17:L33,10,FALSE),"")</f>
        <v/>
      </c>
      <c r="N16" s="93" t="str">
        <f>IF(A16&lt;&gt;"",VLOOKUP(A16,Base!A17:L33,11,FALSE),"")</f>
        <v/>
      </c>
      <c r="O16" s="79" t="str">
        <f>IF(A16&lt;&gt;"",VLOOKUP(A16,Base!A17:L33,12,FALSE),"")</f>
        <v/>
      </c>
    </row>
    <row r="17" spans="2:15" s="9" customFormat="1" ht="15" customHeight="1" x14ac:dyDescent="0.35">
      <c r="B17" s="83"/>
      <c r="C17" s="69"/>
      <c r="D17" s="69"/>
      <c r="E17" s="70"/>
      <c r="F17" s="46"/>
      <c r="G17" s="74"/>
      <c r="H17" s="77" t="str">
        <f>IF(A17&lt;&gt;"",VLOOKUP(A17,Base!A19:L34,7,FALSE),"")</f>
        <v/>
      </c>
      <c r="I17" s="86" t="str">
        <f t="shared" si="1"/>
        <v/>
      </c>
      <c r="J17" s="89"/>
      <c r="K17" s="91" t="str">
        <f>IF(A17&lt;&gt;"",VLOOKUP(A17,Base!$A$7:$L$22,8,FALSE),"")</f>
        <v/>
      </c>
      <c r="L17" s="92" t="str">
        <f>IF(A17&lt;&gt;"",VLOOKUP(A17,Base!A18:L34,9,FALSE),"")</f>
        <v/>
      </c>
      <c r="M17" s="93" t="str">
        <f>IF(A17&lt;&gt;"",VLOOKUP(A17,Base!A18:L34,10,FALSE),"")</f>
        <v/>
      </c>
      <c r="N17" s="93" t="str">
        <f>IF(A17&lt;&gt;"",VLOOKUP(A17,Base!A18:L34,11,FALSE),"")</f>
        <v/>
      </c>
      <c r="O17" s="79" t="str">
        <f>IF(A17&lt;&gt;"",VLOOKUP(A17,Base!A18:L34,12,FALSE),"")</f>
        <v/>
      </c>
    </row>
    <row r="18" spans="2:15" s="9" customFormat="1" ht="15" customHeight="1" x14ac:dyDescent="0.35">
      <c r="B18" s="83"/>
      <c r="C18" s="69"/>
      <c r="D18" s="69"/>
      <c r="E18" s="70"/>
      <c r="F18" s="46"/>
      <c r="G18" s="74"/>
      <c r="H18" s="77" t="str">
        <f>IF(A18&lt;&gt;"",VLOOKUP(A18,Base!A20:L35,7,FALSE),"")</f>
        <v/>
      </c>
      <c r="I18" s="86" t="str">
        <f t="shared" si="1"/>
        <v/>
      </c>
      <c r="J18" s="89"/>
      <c r="K18" s="91" t="str">
        <f>IF(A18&lt;&gt;"",VLOOKUP(A18,Base!$A$7:$L$22,8,FALSE),"")</f>
        <v/>
      </c>
      <c r="L18" s="92" t="str">
        <f>IF(A18&lt;&gt;"",VLOOKUP(A18,Base!A19:L35,9,FALSE),"")</f>
        <v/>
      </c>
      <c r="M18" s="93" t="str">
        <f>IF(A18&lt;&gt;"",VLOOKUP(A18,Base!A19:L35,10,FALSE),"")</f>
        <v/>
      </c>
      <c r="N18" s="93" t="str">
        <f>IF(A18&lt;&gt;"",VLOOKUP(A18,Base!A19:L35,11,FALSE),"")</f>
        <v/>
      </c>
      <c r="O18" s="79" t="str">
        <f>IF(A18&lt;&gt;"",VLOOKUP(A18,Base!A19:L35,12,FALSE),"")</f>
        <v/>
      </c>
    </row>
    <row r="19" spans="2:15" s="9" customFormat="1" ht="15" customHeight="1" x14ac:dyDescent="0.35">
      <c r="B19" s="83"/>
      <c r="C19" s="69"/>
      <c r="D19" s="69"/>
      <c r="E19" s="70"/>
      <c r="F19" s="46"/>
      <c r="G19" s="74"/>
      <c r="H19" s="77" t="str">
        <f>IF(A19&lt;&gt;"",VLOOKUP(A19,Base!A21:L36,7,FALSE),"")</f>
        <v/>
      </c>
      <c r="I19" s="86" t="str">
        <f t="shared" si="1"/>
        <v/>
      </c>
      <c r="J19" s="89"/>
      <c r="K19" s="91" t="str">
        <f>IF(A19&lt;&gt;"",VLOOKUP(A19,Base!$A$7:$L$22,8,FALSE),"")</f>
        <v/>
      </c>
      <c r="L19" s="92" t="str">
        <f>IF(A19&lt;&gt;"",VLOOKUP(A19,Base!A20:L36,9,FALSE),"")</f>
        <v/>
      </c>
      <c r="M19" s="93" t="str">
        <f>IF(A19&lt;&gt;"",VLOOKUP(A19,Base!A20:L36,10,FALSE),"")</f>
        <v/>
      </c>
      <c r="N19" s="93" t="str">
        <f>IF(A19&lt;&gt;"",VLOOKUP(A19,Base!A20:L36,11,FALSE),"")</f>
        <v/>
      </c>
      <c r="O19" s="79" t="str">
        <f>IF(A19&lt;&gt;"",VLOOKUP(A19,Base!A20:L36,12,FALSE),"")</f>
        <v/>
      </c>
    </row>
    <row r="20" spans="2:15" s="9" customFormat="1" ht="15" customHeight="1" x14ac:dyDescent="0.35">
      <c r="B20" s="83"/>
      <c r="C20" s="69"/>
      <c r="D20" s="69"/>
      <c r="E20" s="70"/>
      <c r="F20" s="46"/>
      <c r="G20" s="74"/>
      <c r="H20" s="77" t="str">
        <f>IF(A20&lt;&gt;"",VLOOKUP(A20,Base!A22:L37,7,FALSE),"")</f>
        <v/>
      </c>
      <c r="I20" s="86" t="str">
        <f t="shared" si="1"/>
        <v/>
      </c>
      <c r="J20" s="89"/>
      <c r="K20" s="91" t="str">
        <f>IF(A20&lt;&gt;"",VLOOKUP(A20,Base!$A$7:$L$22,8,FALSE),"")</f>
        <v/>
      </c>
      <c r="L20" s="92" t="str">
        <f>IF(A20&lt;&gt;"",VLOOKUP(A20,Base!A21:L37,9,FALSE),"")</f>
        <v/>
      </c>
      <c r="M20" s="93" t="str">
        <f>IF(A20&lt;&gt;"",VLOOKUP(A20,Base!A21:L37,10,FALSE),"")</f>
        <v/>
      </c>
      <c r="N20" s="93" t="str">
        <f>IF(A20&lt;&gt;"",VLOOKUP(A20,Base!A21:L37,11,FALSE),"")</f>
        <v/>
      </c>
      <c r="O20" s="79" t="str">
        <f>IF(A20&lt;&gt;"",VLOOKUP(A20,Base!A21:L37,12,FALSE),"")</f>
        <v/>
      </c>
    </row>
    <row r="21" spans="2:15" s="9" customFormat="1" ht="15" customHeight="1" x14ac:dyDescent="0.35">
      <c r="B21" s="83"/>
      <c r="C21" s="69"/>
      <c r="D21" s="69"/>
      <c r="E21" s="70"/>
      <c r="F21" s="46"/>
      <c r="G21" s="74"/>
      <c r="H21" s="77" t="str">
        <f>IF(A21&lt;&gt;"",VLOOKUP(A21,Base!A23:L38,7,FALSE),"")</f>
        <v/>
      </c>
      <c r="I21" s="86" t="str">
        <f t="shared" si="1"/>
        <v/>
      </c>
      <c r="J21" s="89"/>
      <c r="K21" s="91" t="str">
        <f>IF(A21&lt;&gt;"",VLOOKUP(A21,Base!$A$7:$L$22,8,FALSE),"")</f>
        <v/>
      </c>
      <c r="L21" s="92" t="str">
        <f>IF(A21&lt;&gt;"",VLOOKUP(A21,Base!A22:L38,9,FALSE),"")</f>
        <v/>
      </c>
      <c r="M21" s="93" t="str">
        <f>IF(A21&lt;&gt;"",VLOOKUP(A21,Base!A22:L38,10,FALSE),"")</f>
        <v/>
      </c>
      <c r="N21" s="93" t="str">
        <f>IF(A21&lt;&gt;"",VLOOKUP(A21,Base!A22:L38,11,FALSE),"")</f>
        <v/>
      </c>
      <c r="O21" s="79" t="str">
        <f>IF(A21&lt;&gt;"",VLOOKUP(A21,Base!A22:L38,12,FALSE),"")</f>
        <v/>
      </c>
    </row>
    <row r="22" spans="2:15" s="9" customFormat="1" ht="15" customHeight="1" x14ac:dyDescent="0.35">
      <c r="B22" s="83"/>
      <c r="C22" s="69"/>
      <c r="D22" s="69"/>
      <c r="E22" s="70"/>
      <c r="F22" s="46"/>
      <c r="G22" s="74"/>
      <c r="H22" s="77" t="str">
        <f>IF(A22&lt;&gt;"",VLOOKUP(A22,Base!A24:L39,7,FALSE),"")</f>
        <v/>
      </c>
      <c r="I22" s="86" t="str">
        <f t="shared" si="1"/>
        <v/>
      </c>
      <c r="J22" s="89"/>
      <c r="K22" s="91" t="str">
        <f>IF(A22&lt;&gt;"",VLOOKUP(A22,Base!$A$7:$L$22,8,FALSE),"")</f>
        <v/>
      </c>
      <c r="L22" s="92" t="str">
        <f>IF(A22&lt;&gt;"",VLOOKUP(A22,Base!A23:L39,9,FALSE),"")</f>
        <v/>
      </c>
      <c r="M22" s="93" t="str">
        <f>IF(A22&lt;&gt;"",VLOOKUP(A22,Base!A23:L39,10,FALSE),"")</f>
        <v/>
      </c>
      <c r="N22" s="93" t="str">
        <f>IF(A22&lt;&gt;"",VLOOKUP(A22,Base!A23:L39,11,FALSE),"")</f>
        <v/>
      </c>
      <c r="O22" s="79" t="str">
        <f>IF(A22&lt;&gt;"",VLOOKUP(A22,Base!A23:L39,12,FALSE),"")</f>
        <v/>
      </c>
    </row>
    <row r="23" spans="2:15" s="9" customFormat="1" ht="15" customHeight="1" x14ac:dyDescent="0.35">
      <c r="B23" s="83"/>
      <c r="C23" s="69"/>
      <c r="D23" s="69"/>
      <c r="E23" s="70"/>
      <c r="F23" s="46"/>
      <c r="G23" s="74"/>
      <c r="H23" s="77" t="str">
        <f>IF(A23&lt;&gt;"",VLOOKUP(A23,Base!A25:L40,7,FALSE),"")</f>
        <v/>
      </c>
      <c r="I23" s="86" t="str">
        <f t="shared" si="1"/>
        <v/>
      </c>
      <c r="J23" s="89"/>
      <c r="K23" s="91" t="str">
        <f>IF(A23&lt;&gt;"",VLOOKUP(A23,Base!$A$7:$L$22,8,FALSE),"")</f>
        <v/>
      </c>
      <c r="L23" s="92" t="str">
        <f>IF(A23&lt;&gt;"",VLOOKUP(A23,Base!A24:L40,9,FALSE),"")</f>
        <v/>
      </c>
      <c r="M23" s="93" t="str">
        <f>IF(A23&lt;&gt;"",VLOOKUP(A23,Base!A24:L40,10,FALSE),"")</f>
        <v/>
      </c>
      <c r="N23" s="93" t="str">
        <f>IF(A23&lt;&gt;"",VLOOKUP(A23,Base!A24:L40,11,FALSE),"")</f>
        <v/>
      </c>
      <c r="O23" s="79" t="str">
        <f>IF(A23&lt;&gt;"",VLOOKUP(A23,Base!A24:L40,12,FALSE),"")</f>
        <v/>
      </c>
    </row>
    <row r="24" spans="2:15" s="9" customFormat="1" ht="15" customHeight="1" x14ac:dyDescent="0.35">
      <c r="B24" s="83"/>
      <c r="C24" s="69"/>
      <c r="D24" s="69"/>
      <c r="E24" s="70"/>
      <c r="F24" s="46"/>
      <c r="G24" s="74"/>
      <c r="H24" s="77" t="str">
        <f>IF(A24&lt;&gt;"",VLOOKUP(A24,Base!A26:L41,7,FALSE),"")</f>
        <v/>
      </c>
      <c r="I24" s="86"/>
      <c r="J24" s="89"/>
      <c r="K24" s="91" t="str">
        <f>IF(A24&lt;&gt;"",VLOOKUP(A24,Base!$A$7:$L$22,8,FALSE),"")</f>
        <v/>
      </c>
      <c r="L24" s="92" t="str">
        <f>IF(A24&lt;&gt;"",VLOOKUP(A24,Base!A25:L41,9,FALSE),"")</f>
        <v/>
      </c>
      <c r="M24" s="93" t="str">
        <f>IF(A24&lt;&gt;"",VLOOKUP(A24,Base!A25:L41,10,FALSE),"")</f>
        <v/>
      </c>
      <c r="N24" s="93" t="str">
        <f>IF(A24&lt;&gt;"",VLOOKUP(A24,Base!A25:L41,11,FALSE),"")</f>
        <v/>
      </c>
      <c r="O24" s="79" t="str">
        <f>IF(A24&lt;&gt;"",VLOOKUP(A24,Base!A25:L41,12,FALSE),"")</f>
        <v/>
      </c>
    </row>
    <row r="25" spans="2:15" ht="15" customHeight="1" thickBot="1" x14ac:dyDescent="0.4">
      <c r="B25" s="84"/>
      <c r="C25" s="71"/>
      <c r="D25" s="71"/>
      <c r="E25" s="72"/>
      <c r="F25" s="65"/>
      <c r="G25" s="75"/>
      <c r="H25" s="78" t="str">
        <f>IF(A25&lt;&gt;"",VLOOKUP(A25,Base!A27:L42,7,FALSE),"")</f>
        <v/>
      </c>
      <c r="I25" s="87" t="str">
        <f t="shared" si="1"/>
        <v/>
      </c>
      <c r="J25" s="89"/>
      <c r="K25" s="91" t="str">
        <f>IF(A25&lt;&gt;"",VLOOKUP(A25,Base!$A$7:$L$22,8,FALSE),"")</f>
        <v/>
      </c>
      <c r="L25" s="92" t="str">
        <f>IF(A25&lt;&gt;"",VLOOKUP(A25,Base!A26:L42,9,FALSE),"")</f>
        <v/>
      </c>
      <c r="M25" s="93" t="str">
        <f>IF(A25&lt;&gt;"",VLOOKUP(A25,Base!A26:L42,10,FALSE),"")</f>
        <v/>
      </c>
      <c r="N25" s="93" t="str">
        <f>IF(A25&lt;&gt;"",VLOOKUP(A25,Base!A26:L42,11,FALSE),"")</f>
        <v/>
      </c>
      <c r="O25" s="79" t="str">
        <f>IF(A25&lt;&gt;"",VLOOKUP(A25,Base!A26:L42,12,FALSE),"")</f>
        <v/>
      </c>
    </row>
    <row r="26" spans="2:15" s="9" customFormat="1" ht="15" customHeight="1" x14ac:dyDescent="0.35">
      <c r="B26" s="62"/>
      <c r="C26" s="62"/>
      <c r="D26" s="59"/>
      <c r="E26" s="63"/>
      <c r="F26" s="60"/>
    </row>
    <row r="27" spans="2:15" ht="15" customHeight="1" x14ac:dyDescent="0.35">
      <c r="B27" s="45"/>
      <c r="C27" s="45"/>
      <c r="D27" s="54"/>
      <c r="E27" s="64"/>
      <c r="F27" s="61"/>
      <c r="H27" s="9"/>
      <c r="I27" s="9"/>
    </row>
    <row r="28" spans="2:15" ht="15" customHeight="1" x14ac:dyDescent="0.35">
      <c r="B28" s="45"/>
      <c r="C28" s="45"/>
      <c r="D28" s="54"/>
      <c r="E28" s="64"/>
      <c r="F28" s="61"/>
      <c r="H28" s="9"/>
      <c r="I28" s="9"/>
    </row>
    <row r="29" spans="2:15" ht="15" customHeight="1" x14ac:dyDescent="0.35">
      <c r="H29" s="9"/>
      <c r="I29" s="9"/>
    </row>
    <row r="30" spans="2:15" ht="15" customHeight="1" x14ac:dyDescent="0.35"/>
    <row r="31" spans="2:15" ht="15" customHeight="1" x14ac:dyDescent="0.35"/>
    <row r="32" spans="2:15" ht="15" customHeight="1" x14ac:dyDescent="0.35"/>
    <row r="33" spans="8:10" ht="15" customHeight="1" x14ac:dyDescent="0.35"/>
    <row r="34" spans="8:10" ht="15" customHeight="1" x14ac:dyDescent="0.35"/>
    <row r="35" spans="8:10" ht="15" customHeight="1" x14ac:dyDescent="0.35"/>
    <row r="36" spans="8:10" ht="15" customHeight="1" x14ac:dyDescent="0.35"/>
    <row r="37" spans="8:10" ht="15" customHeight="1" x14ac:dyDescent="0.35"/>
    <row r="38" spans="8:10" ht="15" customHeight="1" x14ac:dyDescent="0.35"/>
    <row r="39" spans="8:10" ht="15" customHeight="1" x14ac:dyDescent="0.35">
      <c r="H39" s="9"/>
      <c r="I39" s="9"/>
    </row>
    <row r="40" spans="8:10" ht="15" customHeight="1" x14ac:dyDescent="0.35">
      <c r="H40" s="9"/>
      <c r="I40" s="9"/>
    </row>
    <row r="41" spans="8:10" ht="15" customHeight="1" x14ac:dyDescent="0.35">
      <c r="H41" s="9"/>
      <c r="I41" s="9"/>
    </row>
    <row r="42" spans="8:10" ht="15" customHeight="1" x14ac:dyDescent="0.35">
      <c r="H42" s="5"/>
      <c r="I42" s="5"/>
    </row>
    <row r="43" spans="8:10" ht="15" customHeight="1" x14ac:dyDescent="0.35">
      <c r="H43" s="6"/>
      <c r="I43" s="6"/>
      <c r="J43" s="25"/>
    </row>
    <row r="44" spans="8:10" ht="15" customHeight="1" x14ac:dyDescent="0.35">
      <c r="H44" s="6"/>
      <c r="I44" s="6"/>
      <c r="J44" s="37"/>
    </row>
    <row r="45" spans="8:10" ht="15" customHeight="1" x14ac:dyDescent="0.35">
      <c r="H45" s="6"/>
      <c r="I45" s="6"/>
      <c r="J45" s="38"/>
    </row>
    <row r="46" spans="8:10" ht="15" customHeight="1" x14ac:dyDescent="0.35">
      <c r="H46" s="4"/>
      <c r="I46" s="4"/>
      <c r="J46" s="38"/>
    </row>
    <row r="47" spans="8:10" ht="15" customHeight="1" x14ac:dyDescent="0.35">
      <c r="H47" s="6"/>
      <c r="I47" s="6"/>
      <c r="J47" s="38"/>
    </row>
    <row r="48" spans="8:10" ht="15" customHeight="1" x14ac:dyDescent="0.35">
      <c r="H48" s="6"/>
      <c r="I48" s="6"/>
      <c r="J48" s="38"/>
    </row>
    <row r="49" spans="8:10" ht="15" customHeight="1" x14ac:dyDescent="0.35">
      <c r="H49" s="6"/>
      <c r="I49" s="6"/>
      <c r="J49" s="38"/>
    </row>
    <row r="50" spans="8:10" ht="15" customHeight="1" x14ac:dyDescent="0.35">
      <c r="H50" s="6"/>
      <c r="I50" s="6"/>
      <c r="J50" s="38"/>
    </row>
    <row r="51" spans="8:10" ht="15" customHeight="1" x14ac:dyDescent="0.35">
      <c r="H51" s="6"/>
      <c r="I51" s="6"/>
      <c r="J51" s="38"/>
    </row>
    <row r="52" spans="8:10" ht="15" customHeight="1" x14ac:dyDescent="0.35">
      <c r="H52" s="6"/>
      <c r="I52" s="6"/>
      <c r="J52" s="38"/>
    </row>
    <row r="53" spans="8:10" ht="15" customHeight="1" x14ac:dyDescent="0.35">
      <c r="H53" s="6"/>
      <c r="I53" s="6"/>
      <c r="J53" s="38"/>
    </row>
    <row r="54" spans="8:10" ht="15" customHeight="1" x14ac:dyDescent="0.35">
      <c r="H54" s="6"/>
      <c r="I54" s="6"/>
      <c r="J54" s="38"/>
    </row>
    <row r="55" spans="8:10" ht="15" customHeight="1" x14ac:dyDescent="0.35">
      <c r="H55" s="6"/>
      <c r="I55" s="6"/>
      <c r="J55" s="38"/>
    </row>
    <row r="56" spans="8:10" ht="15" customHeight="1" x14ac:dyDescent="0.35">
      <c r="H56" s="6"/>
      <c r="I56" s="6"/>
      <c r="J56" s="38"/>
    </row>
    <row r="57" spans="8:10" ht="15" customHeight="1" x14ac:dyDescent="0.35">
      <c r="H57" s="6"/>
      <c r="I57" s="6"/>
      <c r="J57" s="38"/>
    </row>
    <row r="58" spans="8:10" ht="15" customHeight="1" x14ac:dyDescent="0.35">
      <c r="H58" s="6"/>
      <c r="I58" s="6"/>
      <c r="J58" s="38"/>
    </row>
    <row r="59" spans="8:10" ht="15" customHeight="1" x14ac:dyDescent="0.35">
      <c r="H59" s="6"/>
      <c r="I59" s="6"/>
      <c r="J59" s="38"/>
    </row>
    <row r="60" spans="8:10" ht="15" customHeight="1" x14ac:dyDescent="0.35">
      <c r="H60" s="6"/>
      <c r="I60" s="6"/>
      <c r="J60" s="38"/>
    </row>
    <row r="61" spans="8:10" ht="15" customHeight="1" x14ac:dyDescent="0.35">
      <c r="H61" s="6"/>
      <c r="I61" s="6"/>
      <c r="J61" s="38"/>
    </row>
    <row r="62" spans="8:10" ht="15" customHeight="1" x14ac:dyDescent="0.35">
      <c r="H62" s="6"/>
      <c r="I62" s="6"/>
      <c r="J62" s="38"/>
    </row>
    <row r="63" spans="8:10" ht="15" customHeight="1" x14ac:dyDescent="0.35">
      <c r="H63" s="6"/>
      <c r="I63" s="6"/>
      <c r="J63" s="38"/>
    </row>
    <row r="64" spans="8:10" ht="15" customHeight="1" x14ac:dyDescent="0.35">
      <c r="H64" s="6"/>
      <c r="I64" s="6"/>
      <c r="J64" s="38"/>
    </row>
    <row r="65" spans="8:10" ht="15" customHeight="1" x14ac:dyDescent="0.35">
      <c r="H65" s="6"/>
      <c r="I65" s="6"/>
      <c r="J65" s="38"/>
    </row>
    <row r="66" spans="8:10" ht="15" customHeight="1" x14ac:dyDescent="0.35">
      <c r="H66" s="6"/>
      <c r="I66" s="6"/>
      <c r="J66" s="38"/>
    </row>
    <row r="67" spans="8:10" ht="15" customHeight="1" x14ac:dyDescent="0.35">
      <c r="H67" s="6"/>
      <c r="I67" s="6"/>
      <c r="J67" s="38"/>
    </row>
    <row r="68" spans="8:10" ht="15" customHeight="1" x14ac:dyDescent="0.35">
      <c r="H68" s="6"/>
      <c r="I68" s="6"/>
      <c r="J68" s="38"/>
    </row>
    <row r="69" spans="8:10" ht="15" customHeight="1" x14ac:dyDescent="0.35">
      <c r="H69" s="6"/>
      <c r="I69" s="6"/>
      <c r="J69" s="6"/>
    </row>
    <row r="70" spans="8:10" ht="15" customHeight="1" x14ac:dyDescent="0.35">
      <c r="H70" s="6"/>
      <c r="I70" s="6"/>
      <c r="J70" s="6"/>
    </row>
    <row r="71" spans="8:10" ht="15" customHeight="1" x14ac:dyDescent="0.35">
      <c r="H71" s="6"/>
      <c r="I71" s="6"/>
      <c r="J71" s="6"/>
    </row>
    <row r="72" spans="8:10" ht="15" customHeight="1" x14ac:dyDescent="0.35">
      <c r="H72" s="6"/>
      <c r="I72" s="6"/>
      <c r="J72" s="6"/>
    </row>
    <row r="73" spans="8:10" ht="15" customHeight="1" x14ac:dyDescent="0.35">
      <c r="H73" s="6"/>
      <c r="I73" s="6"/>
      <c r="J73" s="6"/>
    </row>
    <row r="74" spans="8:10" ht="15" customHeight="1" x14ac:dyDescent="0.35">
      <c r="H74" s="6"/>
      <c r="I74" s="6"/>
      <c r="J74" s="6"/>
    </row>
    <row r="75" spans="8:10" ht="15" customHeight="1" x14ac:dyDescent="0.35">
      <c r="H75" s="6"/>
      <c r="I75" s="6"/>
      <c r="J75" s="6"/>
    </row>
    <row r="76" spans="8:10" ht="15" customHeight="1" x14ac:dyDescent="0.35">
      <c r="H76" s="6"/>
      <c r="I76" s="6"/>
      <c r="J76" s="6"/>
    </row>
    <row r="77" spans="8:10" ht="15" customHeight="1" x14ac:dyDescent="0.35">
      <c r="H77" s="6"/>
      <c r="I77" s="6"/>
      <c r="J77" s="6"/>
    </row>
    <row r="78" spans="8:10" ht="15" customHeight="1" x14ac:dyDescent="0.35">
      <c r="H78" s="6"/>
      <c r="I78" s="6"/>
      <c r="J78" s="6"/>
    </row>
    <row r="79" spans="8:10" ht="15" customHeight="1" x14ac:dyDescent="0.35">
      <c r="H79" s="6"/>
      <c r="I79" s="6"/>
      <c r="J79" s="6"/>
    </row>
    <row r="80" spans="8:10" ht="15" customHeight="1" x14ac:dyDescent="0.35">
      <c r="H80" s="6"/>
      <c r="I80" s="6"/>
      <c r="J80" s="6"/>
    </row>
    <row r="81" spans="8:10" ht="15" customHeight="1" x14ac:dyDescent="0.35">
      <c r="H81" s="6"/>
      <c r="I81" s="6"/>
      <c r="J81" s="6"/>
    </row>
    <row r="82" spans="8:10" ht="15" customHeight="1" x14ac:dyDescent="0.35">
      <c r="H82" s="6"/>
      <c r="I82" s="6"/>
      <c r="J82" s="6"/>
    </row>
    <row r="83" spans="8:10" ht="15" customHeight="1" x14ac:dyDescent="0.35">
      <c r="H83" s="6"/>
      <c r="I83" s="6"/>
      <c r="J83" s="6"/>
    </row>
    <row r="84" spans="8:10" ht="15" customHeight="1" x14ac:dyDescent="0.35">
      <c r="H84" s="6"/>
      <c r="I84" s="6"/>
      <c r="J84" s="6"/>
    </row>
    <row r="85" spans="8:10" ht="15" customHeight="1" x14ac:dyDescent="0.35">
      <c r="H85" s="6"/>
      <c r="I85" s="6"/>
      <c r="J85" s="6"/>
    </row>
    <row r="86" spans="8:10" ht="15" customHeight="1" x14ac:dyDescent="0.35">
      <c r="H86" s="6"/>
      <c r="I86" s="6"/>
      <c r="J86" s="6"/>
    </row>
    <row r="87" spans="8:10" ht="15" customHeight="1" x14ac:dyDescent="0.35">
      <c r="H87" s="6"/>
      <c r="I87" s="6"/>
      <c r="J87" s="6"/>
    </row>
    <row r="88" spans="8:10" ht="15" customHeight="1" x14ac:dyDescent="0.35">
      <c r="H88" s="6"/>
      <c r="I88" s="6"/>
      <c r="J88" s="6"/>
    </row>
    <row r="89" spans="8:10" ht="15" customHeight="1" x14ac:dyDescent="0.35">
      <c r="H89" s="6"/>
      <c r="I89" s="6"/>
      <c r="J89" s="6"/>
    </row>
    <row r="90" spans="8:10" ht="15" customHeight="1" x14ac:dyDescent="0.35">
      <c r="H90" s="6"/>
      <c r="I90" s="6"/>
      <c r="J90" s="6"/>
    </row>
    <row r="91" spans="8:10" ht="15" customHeight="1" x14ac:dyDescent="0.35">
      <c r="H91" s="6"/>
      <c r="I91" s="6"/>
      <c r="J91" s="6"/>
    </row>
    <row r="92" spans="8:10" ht="15" customHeight="1" x14ac:dyDescent="0.35">
      <c r="H92" s="6"/>
      <c r="I92" s="6"/>
      <c r="J92" s="6"/>
    </row>
    <row r="93" spans="8:10" ht="15" customHeight="1" x14ac:dyDescent="0.35">
      <c r="H93" s="6"/>
      <c r="I93" s="6"/>
      <c r="J93" s="6"/>
    </row>
    <row r="94" spans="8:10" ht="15" customHeight="1" x14ac:dyDescent="0.35">
      <c r="H94" s="6"/>
      <c r="I94" s="6"/>
      <c r="J94" s="6"/>
    </row>
    <row r="95" spans="8:10" ht="15" customHeight="1" x14ac:dyDescent="0.35">
      <c r="H95" s="6"/>
      <c r="I95" s="6"/>
      <c r="J95" s="6"/>
    </row>
    <row r="96" spans="8:10" ht="15" customHeight="1" x14ac:dyDescent="0.35">
      <c r="H96" s="6"/>
      <c r="I96" s="6"/>
      <c r="J96" s="6"/>
    </row>
    <row r="97" spans="8:10" ht="15" customHeight="1" x14ac:dyDescent="0.35">
      <c r="H97" s="6"/>
      <c r="I97" s="6"/>
      <c r="J97" s="6"/>
    </row>
    <row r="98" spans="8:10" ht="15" customHeight="1" x14ac:dyDescent="0.35">
      <c r="H98" s="6"/>
      <c r="I98" s="6"/>
      <c r="J98" s="6"/>
    </row>
    <row r="99" spans="8:10" ht="15" customHeight="1" x14ac:dyDescent="0.35">
      <c r="H99" s="6"/>
      <c r="I99" s="6"/>
      <c r="J99" s="6"/>
    </row>
    <row r="100" spans="8:10" ht="15" customHeight="1" x14ac:dyDescent="0.35">
      <c r="H100" s="6"/>
      <c r="I100" s="6"/>
      <c r="J100" s="6"/>
    </row>
    <row r="101" spans="8:10" ht="15" customHeight="1" x14ac:dyDescent="0.35">
      <c r="H101" s="6"/>
      <c r="I101" s="6"/>
      <c r="J101" s="6"/>
    </row>
    <row r="102" spans="8:10" ht="15" customHeight="1" x14ac:dyDescent="0.35">
      <c r="H102" s="6"/>
      <c r="I102" s="6"/>
      <c r="J102" s="6"/>
    </row>
    <row r="103" spans="8:10" ht="15" customHeight="1" x14ac:dyDescent="0.35">
      <c r="H103" s="6"/>
      <c r="I103" s="6"/>
      <c r="J103" s="6"/>
    </row>
    <row r="104" spans="8:10" ht="15" customHeight="1" x14ac:dyDescent="0.35">
      <c r="H104" s="6"/>
      <c r="I104" s="6"/>
      <c r="J104" s="6"/>
    </row>
    <row r="105" spans="8:10" ht="15" customHeight="1" x14ac:dyDescent="0.35">
      <c r="H105" s="6"/>
      <c r="I105" s="6"/>
      <c r="J105" s="6"/>
    </row>
    <row r="106" spans="8:10" ht="15" customHeight="1" x14ac:dyDescent="0.35">
      <c r="H106" s="6"/>
      <c r="I106" s="6"/>
      <c r="J106" s="6"/>
    </row>
    <row r="107" spans="8:10" ht="15" customHeight="1" x14ac:dyDescent="0.35">
      <c r="H107" s="6"/>
      <c r="I107" s="6"/>
      <c r="J107" s="6"/>
    </row>
    <row r="108" spans="8:10" ht="15" customHeight="1" x14ac:dyDescent="0.35">
      <c r="H108" s="6"/>
      <c r="I108" s="6"/>
      <c r="J108" s="7"/>
    </row>
    <row r="109" spans="8:10" ht="15" customHeight="1" x14ac:dyDescent="0.35">
      <c r="H109" s="7"/>
      <c r="I109" s="7"/>
      <c r="J109" s="7"/>
    </row>
    <row r="110" spans="8:10" ht="15" customHeight="1" x14ac:dyDescent="0.35">
      <c r="H110" s="7"/>
      <c r="I110" s="7"/>
      <c r="J110" s="7"/>
    </row>
    <row r="111" spans="8:10" ht="15" customHeight="1" x14ac:dyDescent="0.35">
      <c r="H111" s="7"/>
      <c r="I111" s="7"/>
      <c r="J111" s="7"/>
    </row>
    <row r="112" spans="8:10" ht="15" customHeight="1" x14ac:dyDescent="0.35">
      <c r="H112" s="7"/>
      <c r="I112" s="7"/>
      <c r="J112" s="7"/>
    </row>
    <row r="113" spans="8:10" ht="15" customHeight="1" x14ac:dyDescent="0.35">
      <c r="H113" s="7"/>
      <c r="I113" s="7"/>
      <c r="J113" s="7"/>
    </row>
    <row r="114" spans="8:10" ht="15" customHeight="1" x14ac:dyDescent="0.35">
      <c r="H114" s="7"/>
      <c r="I114" s="7"/>
      <c r="J114" s="7"/>
    </row>
    <row r="115" spans="8:10" ht="15" customHeight="1" x14ac:dyDescent="0.35">
      <c r="H115" s="7"/>
      <c r="I115" s="7"/>
      <c r="J115" s="7"/>
    </row>
    <row r="116" spans="8:10" ht="15" customHeight="1" x14ac:dyDescent="0.35">
      <c r="H116" s="7"/>
      <c r="I116" s="7"/>
      <c r="J116" s="7"/>
    </row>
    <row r="117" spans="8:10" ht="15" customHeight="1" x14ac:dyDescent="0.35">
      <c r="H117" s="7"/>
      <c r="I117" s="7"/>
      <c r="J117" s="7"/>
    </row>
    <row r="118" spans="8:10" ht="15" customHeight="1" x14ac:dyDescent="0.35">
      <c r="H118" s="7"/>
      <c r="I118" s="7"/>
      <c r="J118" s="7"/>
    </row>
    <row r="119" spans="8:10" ht="15" customHeight="1" x14ac:dyDescent="0.35">
      <c r="H119" s="7"/>
      <c r="I119" s="7"/>
      <c r="J119" s="7"/>
    </row>
    <row r="120" spans="8:10" ht="15" customHeight="1" x14ac:dyDescent="0.35">
      <c r="H120" s="7"/>
      <c r="I120" s="7"/>
      <c r="J120" s="7"/>
    </row>
    <row r="121" spans="8:10" ht="15" customHeight="1" x14ac:dyDescent="0.35">
      <c r="H121" s="7"/>
      <c r="I121" s="7"/>
      <c r="J121" s="7"/>
    </row>
    <row r="122" spans="8:10" ht="15" customHeight="1" x14ac:dyDescent="0.35">
      <c r="H122" s="7"/>
      <c r="I122" s="7"/>
      <c r="J122" s="7"/>
    </row>
    <row r="123" spans="8:10" ht="15" customHeight="1" x14ac:dyDescent="0.35">
      <c r="H123" s="7"/>
      <c r="I123" s="7"/>
      <c r="J123" s="7"/>
    </row>
    <row r="124" spans="8:10" ht="15" customHeight="1" x14ac:dyDescent="0.35">
      <c r="H124" s="7"/>
      <c r="I124" s="7"/>
      <c r="J124" s="7"/>
    </row>
    <row r="125" spans="8:10" ht="15" customHeight="1" x14ac:dyDescent="0.35">
      <c r="H125" s="7"/>
      <c r="I125" s="7"/>
      <c r="J125" s="7"/>
    </row>
    <row r="126" spans="8:10" ht="15" customHeight="1" x14ac:dyDescent="0.35">
      <c r="H126" s="7"/>
      <c r="I126" s="7"/>
      <c r="J126" s="7"/>
    </row>
    <row r="127" spans="8:10" ht="15" customHeight="1" x14ac:dyDescent="0.35">
      <c r="H127" s="7"/>
      <c r="I127" s="7"/>
      <c r="J127" s="7"/>
    </row>
    <row r="128" spans="8:10" ht="15" customHeight="1" x14ac:dyDescent="0.35">
      <c r="H128" s="7"/>
      <c r="I128" s="7"/>
      <c r="J128" s="7"/>
    </row>
    <row r="129" spans="8:10" ht="15" customHeight="1" x14ac:dyDescent="0.35">
      <c r="H129" s="7"/>
      <c r="I129" s="7"/>
      <c r="J129" s="7"/>
    </row>
    <row r="130" spans="8:10" ht="15" customHeight="1" x14ac:dyDescent="0.35">
      <c r="H130" s="7"/>
      <c r="I130" s="7"/>
      <c r="J130" s="7"/>
    </row>
    <row r="131" spans="8:10" ht="15" customHeight="1" x14ac:dyDescent="0.35">
      <c r="H131" s="7"/>
      <c r="I131" s="7"/>
      <c r="J131" s="7"/>
    </row>
    <row r="132" spans="8:10" ht="15" customHeight="1" x14ac:dyDescent="0.35">
      <c r="H132" s="7"/>
      <c r="I132" s="7"/>
      <c r="J132" s="7"/>
    </row>
    <row r="133" spans="8:10" ht="15" customHeight="1" x14ac:dyDescent="0.35">
      <c r="H133" s="7"/>
      <c r="I133" s="7"/>
      <c r="J133" s="7"/>
    </row>
    <row r="134" spans="8:10" ht="15" customHeight="1" x14ac:dyDescent="0.35">
      <c r="H134" s="7"/>
      <c r="I134" s="7"/>
      <c r="J134" s="7"/>
    </row>
    <row r="135" spans="8:10" ht="15" customHeight="1" x14ac:dyDescent="0.35">
      <c r="H135" s="7"/>
      <c r="I135" s="7"/>
      <c r="J135" s="7"/>
    </row>
    <row r="136" spans="8:10" ht="15" customHeight="1" x14ac:dyDescent="0.35">
      <c r="H136" s="7"/>
      <c r="I136" s="7"/>
      <c r="J136" s="7"/>
    </row>
    <row r="137" spans="8:10" ht="15" customHeight="1" x14ac:dyDescent="0.35">
      <c r="H137" s="7"/>
      <c r="I137" s="7"/>
      <c r="J137" s="7"/>
    </row>
    <row r="138" spans="8:10" ht="15" customHeight="1" x14ac:dyDescent="0.35">
      <c r="H138" s="7"/>
      <c r="I138" s="7"/>
      <c r="J138" s="7"/>
    </row>
    <row r="139" spans="8:10" ht="15" customHeight="1" x14ac:dyDescent="0.35">
      <c r="H139" s="7"/>
      <c r="I139" s="7"/>
      <c r="J139" s="7"/>
    </row>
    <row r="140" spans="8:10" ht="15" customHeight="1" x14ac:dyDescent="0.35">
      <c r="H140" s="7"/>
      <c r="I140" s="7"/>
      <c r="J140" s="7"/>
    </row>
    <row r="141" spans="8:10" ht="15" customHeight="1" x14ac:dyDescent="0.35">
      <c r="H141" s="7"/>
      <c r="I141" s="7"/>
      <c r="J141" s="7"/>
    </row>
    <row r="142" spans="8:10" ht="15" customHeight="1" x14ac:dyDescent="0.35">
      <c r="H142" s="7"/>
      <c r="I142" s="7"/>
      <c r="J142" s="7"/>
    </row>
    <row r="143" spans="8:10" ht="15" customHeight="1" x14ac:dyDescent="0.35">
      <c r="H143" s="7"/>
      <c r="I143" s="7"/>
      <c r="J143" s="7"/>
    </row>
    <row r="144" spans="8:10" ht="15" customHeight="1" x14ac:dyDescent="0.35">
      <c r="H144" s="7"/>
      <c r="I144" s="7"/>
      <c r="J144" s="7"/>
    </row>
    <row r="145" spans="8:10" ht="15" customHeight="1" x14ac:dyDescent="0.35">
      <c r="H145" s="7"/>
      <c r="I145" s="7"/>
      <c r="J145" s="7"/>
    </row>
    <row r="146" spans="8:10" ht="15" customHeight="1" x14ac:dyDescent="0.35">
      <c r="H146" s="7"/>
      <c r="I146" s="7"/>
      <c r="J146" s="7"/>
    </row>
    <row r="147" spans="8:10" ht="15" customHeight="1" x14ac:dyDescent="0.35">
      <c r="H147" s="7"/>
      <c r="I147" s="7"/>
      <c r="J147" s="7"/>
    </row>
    <row r="148" spans="8:10" ht="15" customHeight="1" x14ac:dyDescent="0.35">
      <c r="H148" s="7"/>
      <c r="I148" s="7"/>
      <c r="J148" s="7"/>
    </row>
    <row r="149" spans="8:10" ht="15" customHeight="1" x14ac:dyDescent="0.35"/>
    <row r="150" spans="8:10" ht="15" customHeight="1" x14ac:dyDescent="0.35"/>
    <row r="151" spans="8:10" ht="15" customHeight="1" x14ac:dyDescent="0.35"/>
    <row r="152" spans="8:10" ht="15" customHeight="1" x14ac:dyDescent="0.35"/>
    <row r="153" spans="8:10" ht="15" customHeight="1" x14ac:dyDescent="0.35"/>
  </sheetData>
  <dataConsolidate link="1"/>
  <mergeCells count="3">
    <mergeCell ref="O3:O4"/>
    <mergeCell ref="K3:L3"/>
    <mergeCell ref="M3:N3"/>
  </mergeCells>
  <pageMargins left="0.70866141732283472" right="0.70866141732283472" top="0.74803149606299213" bottom="0.74803149606299213" header="0.31496062992125984" footer="0.31496062992125984"/>
  <pageSetup paperSize="9" scale="5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Button 9">
              <controlPr defaultSize="0" print="0" autoFill="0" autoPict="0" macro="[0]!update_price">
                <anchor moveWithCells="1" sizeWithCells="1">
                  <from>
                    <xdr:col>1</xdr:col>
                    <xdr:colOff>0</xdr:colOff>
                    <xdr:row>1</xdr:row>
                    <xdr:rowOff>38100</xdr:rowOff>
                  </from>
                  <to>
                    <xdr:col>4</xdr:col>
                    <xdr:colOff>209550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L22"/>
  <sheetViews>
    <sheetView workbookViewId="0">
      <selection activeCell="C37" sqref="C37"/>
    </sheetView>
  </sheetViews>
  <sheetFormatPr baseColWidth="10" defaultRowHeight="14.5" x14ac:dyDescent="0.35"/>
  <cols>
    <col min="1" max="1" width="3.81640625" customWidth="1"/>
    <col min="2" max="2" width="8.453125" bestFit="1" customWidth="1"/>
    <col min="3" max="3" width="9" bestFit="1" customWidth="1"/>
    <col min="4" max="4" width="8.453125" bestFit="1" customWidth="1"/>
    <col min="5" max="5" width="12.54296875" bestFit="1" customWidth="1"/>
    <col min="7" max="7" width="15.26953125" bestFit="1" customWidth="1"/>
  </cols>
  <sheetData>
    <row r="1" spans="1:12" s="9" customFormat="1" x14ac:dyDescent="0.35">
      <c r="C1" s="6"/>
      <c r="D1" s="6"/>
      <c r="E1" s="6"/>
      <c r="F1" s="2"/>
      <c r="G1" s="2"/>
    </row>
    <row r="2" spans="1:12" s="9" customFormat="1" ht="23.5" x14ac:dyDescent="0.35">
      <c r="C2" s="6"/>
      <c r="D2" s="6"/>
      <c r="E2" s="31"/>
      <c r="F2" s="2"/>
      <c r="G2" s="2"/>
    </row>
    <row r="3" spans="1:12" s="9" customFormat="1" ht="15" thickBot="1" x14ac:dyDescent="0.4">
      <c r="C3" s="32"/>
      <c r="D3" s="32"/>
      <c r="E3" s="32"/>
      <c r="F3" s="2"/>
      <c r="G3" s="2"/>
    </row>
    <row r="4" spans="1:12" s="9" customFormat="1" x14ac:dyDescent="0.35">
      <c r="B4" s="26"/>
      <c r="C4" s="33"/>
      <c r="D4" s="33"/>
      <c r="E4" s="27"/>
      <c r="F4" s="28"/>
      <c r="G4" s="28"/>
      <c r="H4" s="100" t="s">
        <v>0</v>
      </c>
      <c r="I4" s="98"/>
      <c r="J4" s="99" t="s">
        <v>42</v>
      </c>
      <c r="K4" s="99"/>
      <c r="L4" s="29"/>
    </row>
    <row r="5" spans="1:12" s="9" customFormat="1" ht="15.5" x14ac:dyDescent="0.35">
      <c r="A5" s="9" t="s">
        <v>19</v>
      </c>
      <c r="B5" s="12" t="s">
        <v>4</v>
      </c>
      <c r="C5" s="34" t="s">
        <v>5</v>
      </c>
      <c r="D5" s="34" t="s">
        <v>9</v>
      </c>
      <c r="E5" s="13" t="s">
        <v>6</v>
      </c>
      <c r="F5" s="13" t="s">
        <v>8</v>
      </c>
      <c r="G5" s="13" t="s">
        <v>7</v>
      </c>
      <c r="H5" s="1" t="s">
        <v>41</v>
      </c>
      <c r="I5" s="1" t="s">
        <v>45</v>
      </c>
      <c r="J5" s="11" t="s">
        <v>43</v>
      </c>
      <c r="K5" s="11" t="s">
        <v>1</v>
      </c>
      <c r="L5" s="14" t="s">
        <v>44</v>
      </c>
    </row>
    <row r="6" spans="1:12" s="9" customFormat="1" x14ac:dyDescent="0.35">
      <c r="B6" s="16"/>
      <c r="C6" s="35"/>
      <c r="D6" s="35"/>
      <c r="E6" s="17"/>
      <c r="F6" s="3"/>
      <c r="G6" s="18">
        <v>15</v>
      </c>
      <c r="H6" s="30"/>
      <c r="I6" s="4"/>
      <c r="J6" s="30"/>
      <c r="K6" s="30"/>
      <c r="L6" s="23"/>
    </row>
    <row r="7" spans="1:12" s="9" customFormat="1" x14ac:dyDescent="0.35">
      <c r="A7" s="66">
        <v>1</v>
      </c>
      <c r="B7" s="19" t="s">
        <v>20</v>
      </c>
      <c r="C7" s="36">
        <v>1000</v>
      </c>
      <c r="D7" s="10" t="s">
        <v>24</v>
      </c>
      <c r="E7" s="10" t="s">
        <v>25</v>
      </c>
      <c r="F7" s="3" t="s">
        <v>2</v>
      </c>
      <c r="G7" s="20">
        <f>SUM(H7:K7)</f>
        <v>1010</v>
      </c>
      <c r="H7" s="21">
        <v>10</v>
      </c>
      <c r="I7" s="21">
        <f>'Prix negocié'!B2</f>
        <v>1000</v>
      </c>
      <c r="J7" s="21"/>
      <c r="K7" s="21"/>
      <c r="L7" s="23">
        <v>3.16</v>
      </c>
    </row>
    <row r="8" spans="1:12" s="9" customFormat="1" x14ac:dyDescent="0.35">
      <c r="A8" s="66">
        <v>2</v>
      </c>
      <c r="B8" s="19" t="s">
        <v>21</v>
      </c>
      <c r="C8" s="36">
        <v>1000</v>
      </c>
      <c r="D8" s="10" t="s">
        <v>24</v>
      </c>
      <c r="E8" s="10" t="s">
        <v>26</v>
      </c>
      <c r="F8" s="3" t="s">
        <v>2</v>
      </c>
      <c r="G8" s="20">
        <f t="shared" ref="G8:G22" si="0">SUM(H8:K8)</f>
        <v>79.265599999999992</v>
      </c>
      <c r="H8" s="21">
        <v>11</v>
      </c>
      <c r="I8" s="21"/>
      <c r="J8" s="21">
        <f>('Prix negocié'!$B$5+'Prix negocié'!$B$6)*(1-L8)</f>
        <v>68.265599999999992</v>
      </c>
      <c r="K8" s="21"/>
      <c r="L8" s="22">
        <v>0.04</v>
      </c>
    </row>
    <row r="9" spans="1:12" s="9" customFormat="1" x14ac:dyDescent="0.35">
      <c r="A9" s="66">
        <v>3</v>
      </c>
      <c r="B9" s="19" t="s">
        <v>22</v>
      </c>
      <c r="C9" s="36">
        <v>1000</v>
      </c>
      <c r="D9" s="10" t="s">
        <v>24</v>
      </c>
      <c r="E9" s="10" t="s">
        <v>27</v>
      </c>
      <c r="F9" s="3" t="s">
        <v>3</v>
      </c>
      <c r="G9" s="20">
        <f t="shared" si="0"/>
        <v>15</v>
      </c>
      <c r="H9" s="21">
        <v>12</v>
      </c>
      <c r="I9" s="21"/>
      <c r="J9" s="21"/>
      <c r="K9" s="21">
        <v>3</v>
      </c>
      <c r="L9" s="23"/>
    </row>
    <row r="10" spans="1:12" s="9" customFormat="1" x14ac:dyDescent="0.35">
      <c r="A10" s="66">
        <v>4</v>
      </c>
      <c r="B10" s="19" t="s">
        <v>22</v>
      </c>
      <c r="C10" s="36">
        <v>1000</v>
      </c>
      <c r="D10" s="10" t="s">
        <v>24</v>
      </c>
      <c r="E10" s="10" t="s">
        <v>28</v>
      </c>
      <c r="F10" s="3" t="s">
        <v>3</v>
      </c>
      <c r="G10" s="20">
        <f t="shared" si="0"/>
        <v>17</v>
      </c>
      <c r="H10" s="21">
        <v>13</v>
      </c>
      <c r="I10" s="21"/>
      <c r="J10" s="21"/>
      <c r="K10" s="21">
        <v>4</v>
      </c>
      <c r="L10" s="23"/>
    </row>
    <row r="11" spans="1:12" s="9" customFormat="1" x14ac:dyDescent="0.35">
      <c r="A11" s="66">
        <v>5</v>
      </c>
      <c r="B11" s="19" t="s">
        <v>22</v>
      </c>
      <c r="C11" s="36">
        <v>1000</v>
      </c>
      <c r="D11" s="10" t="s">
        <v>24</v>
      </c>
      <c r="E11" s="10" t="s">
        <v>29</v>
      </c>
      <c r="F11" s="3" t="s">
        <v>3</v>
      </c>
      <c r="G11" s="20">
        <f t="shared" si="0"/>
        <v>19.259999999999998</v>
      </c>
      <c r="H11" s="21">
        <v>14</v>
      </c>
      <c r="I11" s="21"/>
      <c r="J11" s="21"/>
      <c r="K11" s="21">
        <v>5.26</v>
      </c>
      <c r="L11" s="23"/>
    </row>
    <row r="12" spans="1:12" s="9" customFormat="1" x14ac:dyDescent="0.35">
      <c r="A12" s="66">
        <v>6</v>
      </c>
      <c r="B12" s="19" t="s">
        <v>23</v>
      </c>
      <c r="C12" s="36">
        <v>1000</v>
      </c>
      <c r="D12" s="10" t="s">
        <v>24</v>
      </c>
      <c r="E12" s="10" t="s">
        <v>30</v>
      </c>
      <c r="F12" s="3" t="s">
        <v>3</v>
      </c>
      <c r="G12" s="20">
        <f t="shared" si="0"/>
        <v>21</v>
      </c>
      <c r="H12" s="21">
        <v>15</v>
      </c>
      <c r="I12" s="21"/>
      <c r="J12" s="21"/>
      <c r="K12" s="21">
        <v>6</v>
      </c>
      <c r="L12" s="23"/>
    </row>
    <row r="13" spans="1:12" s="9" customFormat="1" x14ac:dyDescent="0.35">
      <c r="A13" s="66">
        <v>7</v>
      </c>
      <c r="B13" s="19" t="s">
        <v>23</v>
      </c>
      <c r="C13" s="36">
        <v>1000</v>
      </c>
      <c r="D13" s="10" t="s">
        <v>24</v>
      </c>
      <c r="E13" s="10" t="s">
        <v>31</v>
      </c>
      <c r="F13" s="3" t="s">
        <v>3</v>
      </c>
      <c r="G13" s="20">
        <f t="shared" si="0"/>
        <v>23</v>
      </c>
      <c r="H13" s="21">
        <v>16</v>
      </c>
      <c r="I13" s="21"/>
      <c r="J13" s="21"/>
      <c r="K13" s="21">
        <v>7</v>
      </c>
      <c r="L13" s="23"/>
    </row>
    <row r="14" spans="1:12" s="9" customFormat="1" x14ac:dyDescent="0.35">
      <c r="A14" s="66">
        <v>8</v>
      </c>
      <c r="B14" s="19" t="s">
        <v>23</v>
      </c>
      <c r="C14" s="36">
        <v>1000</v>
      </c>
      <c r="D14" s="10" t="s">
        <v>24</v>
      </c>
      <c r="E14" s="10" t="s">
        <v>32</v>
      </c>
      <c r="F14" s="3" t="s">
        <v>3</v>
      </c>
      <c r="G14" s="20">
        <f t="shared" si="0"/>
        <v>25.119999999999997</v>
      </c>
      <c r="H14" s="21">
        <v>17</v>
      </c>
      <c r="I14" s="21"/>
      <c r="J14" s="21"/>
      <c r="K14" s="21">
        <v>8.1199999999999992</v>
      </c>
      <c r="L14" s="23"/>
    </row>
    <row r="15" spans="1:12" s="9" customFormat="1" x14ac:dyDescent="0.35">
      <c r="A15" s="66">
        <v>9</v>
      </c>
      <c r="B15" s="19" t="s">
        <v>20</v>
      </c>
      <c r="C15" s="36">
        <v>2000</v>
      </c>
      <c r="D15" s="10" t="s">
        <v>24</v>
      </c>
      <c r="E15" s="10" t="s">
        <v>33</v>
      </c>
      <c r="F15" s="3" t="s">
        <v>2</v>
      </c>
      <c r="G15" s="20">
        <f t="shared" si="0"/>
        <v>2828</v>
      </c>
      <c r="H15" s="21">
        <v>18</v>
      </c>
      <c r="I15" s="21">
        <f>'Prix negocié'!B2*L15</f>
        <v>2810</v>
      </c>
      <c r="J15" s="21"/>
      <c r="K15" s="21"/>
      <c r="L15" s="23">
        <v>2.81</v>
      </c>
    </row>
    <row r="16" spans="1:12" s="9" customFormat="1" x14ac:dyDescent="0.35">
      <c r="A16" s="66">
        <v>10</v>
      </c>
      <c r="B16" s="19" t="s">
        <v>21</v>
      </c>
      <c r="C16" s="36">
        <v>2000</v>
      </c>
      <c r="D16" s="10" t="s">
        <v>24</v>
      </c>
      <c r="E16" s="10" t="s">
        <v>34</v>
      </c>
      <c r="F16" s="3" t="s">
        <v>2</v>
      </c>
      <c r="G16" s="20">
        <f t="shared" si="0"/>
        <v>20.5184</v>
      </c>
      <c r="H16" s="21">
        <v>19</v>
      </c>
      <c r="I16" s="21"/>
      <c r="J16" s="21">
        <f>'Prix negocié'!B6*L16</f>
        <v>1.5184</v>
      </c>
      <c r="K16" s="21"/>
      <c r="L16" s="22">
        <v>0.04</v>
      </c>
    </row>
    <row r="17" spans="1:12" s="9" customFormat="1" x14ac:dyDescent="0.35">
      <c r="A17" s="66">
        <v>11</v>
      </c>
      <c r="B17" s="19" t="s">
        <v>22</v>
      </c>
      <c r="C17" s="36">
        <v>2000</v>
      </c>
      <c r="D17" s="10" t="s">
        <v>24</v>
      </c>
      <c r="E17" s="10" t="s">
        <v>35</v>
      </c>
      <c r="F17" s="3" t="s">
        <v>3</v>
      </c>
      <c r="G17" s="20">
        <f t="shared" si="0"/>
        <v>29</v>
      </c>
      <c r="H17" s="21">
        <v>20</v>
      </c>
      <c r="I17" s="21"/>
      <c r="J17" s="21"/>
      <c r="K17" s="21">
        <v>9</v>
      </c>
      <c r="L17" s="23"/>
    </row>
    <row r="18" spans="1:12" s="9" customFormat="1" x14ac:dyDescent="0.35">
      <c r="A18" s="66">
        <v>12</v>
      </c>
      <c r="B18" s="19" t="s">
        <v>22</v>
      </c>
      <c r="C18" s="36">
        <v>2000</v>
      </c>
      <c r="D18" s="10" t="s">
        <v>24</v>
      </c>
      <c r="E18" s="10" t="s">
        <v>36</v>
      </c>
      <c r="F18" s="3" t="s">
        <v>3</v>
      </c>
      <c r="G18" s="20">
        <f t="shared" si="0"/>
        <v>31</v>
      </c>
      <c r="H18" s="21">
        <v>21</v>
      </c>
      <c r="I18" s="21"/>
      <c r="J18" s="21"/>
      <c r="K18" s="21">
        <v>10</v>
      </c>
      <c r="L18" s="23"/>
    </row>
    <row r="19" spans="1:12" s="9" customFormat="1" x14ac:dyDescent="0.35">
      <c r="A19" s="66">
        <v>13</v>
      </c>
      <c r="B19" s="19" t="s">
        <v>22</v>
      </c>
      <c r="C19" s="36">
        <v>2000</v>
      </c>
      <c r="D19" s="10" t="s">
        <v>24</v>
      </c>
      <c r="E19" s="10" t="s">
        <v>37</v>
      </c>
      <c r="F19" s="3" t="s">
        <v>3</v>
      </c>
      <c r="G19" s="20">
        <f t="shared" si="0"/>
        <v>33</v>
      </c>
      <c r="H19" s="21">
        <v>22</v>
      </c>
      <c r="I19" s="21"/>
      <c r="J19" s="21"/>
      <c r="K19" s="21">
        <v>11</v>
      </c>
      <c r="L19" s="23"/>
    </row>
    <row r="20" spans="1:12" s="9" customFormat="1" x14ac:dyDescent="0.35">
      <c r="A20" s="66">
        <v>14</v>
      </c>
      <c r="B20" s="19" t="s">
        <v>23</v>
      </c>
      <c r="C20" s="36">
        <v>2000</v>
      </c>
      <c r="D20" s="10" t="s">
        <v>24</v>
      </c>
      <c r="E20" s="10" t="s">
        <v>38</v>
      </c>
      <c r="F20" s="3" t="s">
        <v>3</v>
      </c>
      <c r="G20" s="20">
        <f t="shared" si="0"/>
        <v>35</v>
      </c>
      <c r="H20" s="21">
        <v>23</v>
      </c>
      <c r="I20" s="21"/>
      <c r="J20" s="21"/>
      <c r="K20" s="21">
        <v>12</v>
      </c>
      <c r="L20" s="23"/>
    </row>
    <row r="21" spans="1:12" s="9" customFormat="1" x14ac:dyDescent="0.35">
      <c r="A21" s="66">
        <v>15</v>
      </c>
      <c r="B21" s="19" t="s">
        <v>23</v>
      </c>
      <c r="C21" s="36">
        <v>2000</v>
      </c>
      <c r="D21" s="10" t="s">
        <v>24</v>
      </c>
      <c r="E21" s="10" t="s">
        <v>39</v>
      </c>
      <c r="F21" s="3" t="s">
        <v>3</v>
      </c>
      <c r="G21" s="20">
        <f t="shared" si="0"/>
        <v>37</v>
      </c>
      <c r="H21" s="21">
        <v>24</v>
      </c>
      <c r="I21" s="21"/>
      <c r="J21" s="21"/>
      <c r="K21" s="21">
        <v>13</v>
      </c>
      <c r="L21" s="23"/>
    </row>
    <row r="22" spans="1:12" s="9" customFormat="1" x14ac:dyDescent="0.35">
      <c r="A22" s="66">
        <v>16</v>
      </c>
      <c r="B22" s="19" t="s">
        <v>23</v>
      </c>
      <c r="C22" s="36">
        <v>2000</v>
      </c>
      <c r="D22" s="10" t="s">
        <v>24</v>
      </c>
      <c r="E22" s="10" t="s">
        <v>40</v>
      </c>
      <c r="F22" s="3" t="s">
        <v>3</v>
      </c>
      <c r="G22" s="20">
        <f t="shared" si="0"/>
        <v>39</v>
      </c>
      <c r="H22" s="21">
        <v>25</v>
      </c>
      <c r="I22" s="21"/>
      <c r="J22" s="21"/>
      <c r="K22" s="21">
        <v>14</v>
      </c>
      <c r="L22" s="23"/>
    </row>
  </sheetData>
  <mergeCells count="2">
    <mergeCell ref="J4:K4"/>
    <mergeCell ref="H4:I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6"/>
  <sheetViews>
    <sheetView workbookViewId="0">
      <selection activeCell="B2" sqref="B2"/>
    </sheetView>
  </sheetViews>
  <sheetFormatPr baseColWidth="10" defaultRowHeight="14.5" x14ac:dyDescent="0.35"/>
  <cols>
    <col min="1" max="1" width="11.7265625" style="9" customWidth="1"/>
    <col min="2" max="3" width="11.453125" style="9"/>
    <col min="4" max="4" width="31.81640625" style="9" bestFit="1" customWidth="1"/>
    <col min="5" max="6" width="11.453125" style="9"/>
    <col min="7" max="7" width="4.81640625" style="9" customWidth="1"/>
    <col min="8" max="244" width="11.453125" style="9"/>
    <col min="245" max="245" width="11.7265625" style="9" customWidth="1"/>
    <col min="246" max="247" width="11.453125" style="9"/>
    <col min="248" max="248" width="9.81640625" style="9" bestFit="1" customWidth="1"/>
    <col min="249" max="249" width="20.26953125" style="9" bestFit="1" customWidth="1"/>
    <col min="250" max="250" width="19" style="9" bestFit="1" customWidth="1"/>
    <col min="251" max="251" width="31.81640625" style="9" bestFit="1" customWidth="1"/>
    <col min="252" max="253" width="11.453125" style="9"/>
    <col min="254" max="254" width="4.81640625" style="9" customWidth="1"/>
    <col min="255" max="255" width="19.453125" style="9" bestFit="1" customWidth="1"/>
    <col min="256" max="256" width="11.453125" style="9"/>
    <col min="257" max="257" width="9.7265625" style="9" bestFit="1" customWidth="1"/>
    <col min="258" max="258" width="4.453125" style="9" customWidth="1"/>
    <col min="259" max="259" width="11.81640625" style="9" customWidth="1"/>
    <col min="260" max="260" width="12" style="9" bestFit="1" customWidth="1"/>
    <col min="261" max="261" width="8.453125" style="9" bestFit="1" customWidth="1"/>
    <col min="262" max="262" width="21.26953125" style="9" bestFit="1" customWidth="1"/>
    <col min="263" max="263" width="22.26953125" style="9" bestFit="1" customWidth="1"/>
    <col min="264" max="500" width="11.453125" style="9"/>
    <col min="501" max="501" width="11.7265625" style="9" customWidth="1"/>
    <col min="502" max="503" width="11.453125" style="9"/>
    <col min="504" max="504" width="9.81640625" style="9" bestFit="1" customWidth="1"/>
    <col min="505" max="505" width="20.26953125" style="9" bestFit="1" customWidth="1"/>
    <col min="506" max="506" width="19" style="9" bestFit="1" customWidth="1"/>
    <col min="507" max="507" width="31.81640625" style="9" bestFit="1" customWidth="1"/>
    <col min="508" max="509" width="11.453125" style="9"/>
    <col min="510" max="510" width="4.81640625" style="9" customWidth="1"/>
    <col min="511" max="511" width="19.453125" style="9" bestFit="1" customWidth="1"/>
    <col min="512" max="512" width="11.453125" style="9"/>
    <col min="513" max="513" width="9.7265625" style="9" bestFit="1" customWidth="1"/>
    <col min="514" max="514" width="4.453125" style="9" customWidth="1"/>
    <col min="515" max="515" width="11.81640625" style="9" customWidth="1"/>
    <col min="516" max="516" width="12" style="9" bestFit="1" customWidth="1"/>
    <col min="517" max="517" width="8.453125" style="9" bestFit="1" customWidth="1"/>
    <col min="518" max="518" width="21.26953125" style="9" bestFit="1" customWidth="1"/>
    <col min="519" max="519" width="22.26953125" style="9" bestFit="1" customWidth="1"/>
    <col min="520" max="756" width="11.453125" style="9"/>
    <col min="757" max="757" width="11.7265625" style="9" customWidth="1"/>
    <col min="758" max="759" width="11.453125" style="9"/>
    <col min="760" max="760" width="9.81640625" style="9" bestFit="1" customWidth="1"/>
    <col min="761" max="761" width="20.26953125" style="9" bestFit="1" customWidth="1"/>
    <col min="762" max="762" width="19" style="9" bestFit="1" customWidth="1"/>
    <col min="763" max="763" width="31.81640625" style="9" bestFit="1" customWidth="1"/>
    <col min="764" max="765" width="11.453125" style="9"/>
    <col min="766" max="766" width="4.81640625" style="9" customWidth="1"/>
    <col min="767" max="767" width="19.453125" style="9" bestFit="1" customWidth="1"/>
    <col min="768" max="768" width="11.453125" style="9"/>
    <col min="769" max="769" width="9.7265625" style="9" bestFit="1" customWidth="1"/>
    <col min="770" max="770" width="4.453125" style="9" customWidth="1"/>
    <col min="771" max="771" width="11.81640625" style="9" customWidth="1"/>
    <col min="772" max="772" width="12" style="9" bestFit="1" customWidth="1"/>
    <col min="773" max="773" width="8.453125" style="9" bestFit="1" customWidth="1"/>
    <col min="774" max="774" width="21.26953125" style="9" bestFit="1" customWidth="1"/>
    <col min="775" max="775" width="22.26953125" style="9" bestFit="1" customWidth="1"/>
    <col min="776" max="1012" width="11.453125" style="9"/>
    <col min="1013" max="1013" width="11.7265625" style="9" customWidth="1"/>
    <col min="1014" max="1015" width="11.453125" style="9"/>
    <col min="1016" max="1016" width="9.81640625" style="9" bestFit="1" customWidth="1"/>
    <col min="1017" max="1017" width="20.26953125" style="9" bestFit="1" customWidth="1"/>
    <col min="1018" max="1018" width="19" style="9" bestFit="1" customWidth="1"/>
    <col min="1019" max="1019" width="31.81640625" style="9" bestFit="1" customWidth="1"/>
    <col min="1020" max="1021" width="11.453125" style="9"/>
    <col min="1022" max="1022" width="4.81640625" style="9" customWidth="1"/>
    <col min="1023" max="1023" width="19.453125" style="9" bestFit="1" customWidth="1"/>
    <col min="1024" max="1024" width="11.453125" style="9"/>
    <col min="1025" max="1025" width="9.7265625" style="9" bestFit="1" customWidth="1"/>
    <col min="1026" max="1026" width="4.453125" style="9" customWidth="1"/>
    <col min="1027" max="1027" width="11.81640625" style="9" customWidth="1"/>
    <col min="1028" max="1028" width="12" style="9" bestFit="1" customWidth="1"/>
    <col min="1029" max="1029" width="8.453125" style="9" bestFit="1" customWidth="1"/>
    <col min="1030" max="1030" width="21.26953125" style="9" bestFit="1" customWidth="1"/>
    <col min="1031" max="1031" width="22.26953125" style="9" bestFit="1" customWidth="1"/>
    <col min="1032" max="1268" width="11.453125" style="9"/>
    <col min="1269" max="1269" width="11.7265625" style="9" customWidth="1"/>
    <col min="1270" max="1271" width="11.453125" style="9"/>
    <col min="1272" max="1272" width="9.81640625" style="9" bestFit="1" customWidth="1"/>
    <col min="1273" max="1273" width="20.26953125" style="9" bestFit="1" customWidth="1"/>
    <col min="1274" max="1274" width="19" style="9" bestFit="1" customWidth="1"/>
    <col min="1275" max="1275" width="31.81640625" style="9" bestFit="1" customWidth="1"/>
    <col min="1276" max="1277" width="11.453125" style="9"/>
    <col min="1278" max="1278" width="4.81640625" style="9" customWidth="1"/>
    <col min="1279" max="1279" width="19.453125" style="9" bestFit="1" customWidth="1"/>
    <col min="1280" max="1280" width="11.453125" style="9"/>
    <col min="1281" max="1281" width="9.7265625" style="9" bestFit="1" customWidth="1"/>
    <col min="1282" max="1282" width="4.453125" style="9" customWidth="1"/>
    <col min="1283" max="1283" width="11.81640625" style="9" customWidth="1"/>
    <col min="1284" max="1284" width="12" style="9" bestFit="1" customWidth="1"/>
    <col min="1285" max="1285" width="8.453125" style="9" bestFit="1" customWidth="1"/>
    <col min="1286" max="1286" width="21.26953125" style="9" bestFit="1" customWidth="1"/>
    <col min="1287" max="1287" width="22.26953125" style="9" bestFit="1" customWidth="1"/>
    <col min="1288" max="1524" width="11.453125" style="9"/>
    <col min="1525" max="1525" width="11.7265625" style="9" customWidth="1"/>
    <col min="1526" max="1527" width="11.453125" style="9"/>
    <col min="1528" max="1528" width="9.81640625" style="9" bestFit="1" customWidth="1"/>
    <col min="1529" max="1529" width="20.26953125" style="9" bestFit="1" customWidth="1"/>
    <col min="1530" max="1530" width="19" style="9" bestFit="1" customWidth="1"/>
    <col min="1531" max="1531" width="31.81640625" style="9" bestFit="1" customWidth="1"/>
    <col min="1532" max="1533" width="11.453125" style="9"/>
    <col min="1534" max="1534" width="4.81640625" style="9" customWidth="1"/>
    <col min="1535" max="1535" width="19.453125" style="9" bestFit="1" customWidth="1"/>
    <col min="1536" max="1536" width="11.453125" style="9"/>
    <col min="1537" max="1537" width="9.7265625" style="9" bestFit="1" customWidth="1"/>
    <col min="1538" max="1538" width="4.453125" style="9" customWidth="1"/>
    <col min="1539" max="1539" width="11.81640625" style="9" customWidth="1"/>
    <col min="1540" max="1540" width="12" style="9" bestFit="1" customWidth="1"/>
    <col min="1541" max="1541" width="8.453125" style="9" bestFit="1" customWidth="1"/>
    <col min="1542" max="1542" width="21.26953125" style="9" bestFit="1" customWidth="1"/>
    <col min="1543" max="1543" width="22.26953125" style="9" bestFit="1" customWidth="1"/>
    <col min="1544" max="1780" width="11.453125" style="9"/>
    <col min="1781" max="1781" width="11.7265625" style="9" customWidth="1"/>
    <col min="1782" max="1783" width="11.453125" style="9"/>
    <col min="1784" max="1784" width="9.81640625" style="9" bestFit="1" customWidth="1"/>
    <col min="1785" max="1785" width="20.26953125" style="9" bestFit="1" customWidth="1"/>
    <col min="1786" max="1786" width="19" style="9" bestFit="1" customWidth="1"/>
    <col min="1787" max="1787" width="31.81640625" style="9" bestFit="1" customWidth="1"/>
    <col min="1788" max="1789" width="11.453125" style="9"/>
    <col min="1790" max="1790" width="4.81640625" style="9" customWidth="1"/>
    <col min="1791" max="1791" width="19.453125" style="9" bestFit="1" customWidth="1"/>
    <col min="1792" max="1792" width="11.453125" style="9"/>
    <col min="1793" max="1793" width="9.7265625" style="9" bestFit="1" customWidth="1"/>
    <col min="1794" max="1794" width="4.453125" style="9" customWidth="1"/>
    <col min="1795" max="1795" width="11.81640625" style="9" customWidth="1"/>
    <col min="1796" max="1796" width="12" style="9" bestFit="1" customWidth="1"/>
    <col min="1797" max="1797" width="8.453125" style="9" bestFit="1" customWidth="1"/>
    <col min="1798" max="1798" width="21.26953125" style="9" bestFit="1" customWidth="1"/>
    <col min="1799" max="1799" width="22.26953125" style="9" bestFit="1" customWidth="1"/>
    <col min="1800" max="2036" width="11.453125" style="9"/>
    <col min="2037" max="2037" width="11.7265625" style="9" customWidth="1"/>
    <col min="2038" max="2039" width="11.453125" style="9"/>
    <col min="2040" max="2040" width="9.81640625" style="9" bestFit="1" customWidth="1"/>
    <col min="2041" max="2041" width="20.26953125" style="9" bestFit="1" customWidth="1"/>
    <col min="2042" max="2042" width="19" style="9" bestFit="1" customWidth="1"/>
    <col min="2043" max="2043" width="31.81640625" style="9" bestFit="1" customWidth="1"/>
    <col min="2044" max="2045" width="11.453125" style="9"/>
    <col min="2046" max="2046" width="4.81640625" style="9" customWidth="1"/>
    <col min="2047" max="2047" width="19.453125" style="9" bestFit="1" customWidth="1"/>
    <col min="2048" max="2048" width="11.453125" style="9"/>
    <col min="2049" max="2049" width="9.7265625" style="9" bestFit="1" customWidth="1"/>
    <col min="2050" max="2050" width="4.453125" style="9" customWidth="1"/>
    <col min="2051" max="2051" width="11.81640625" style="9" customWidth="1"/>
    <col min="2052" max="2052" width="12" style="9" bestFit="1" customWidth="1"/>
    <col min="2053" max="2053" width="8.453125" style="9" bestFit="1" customWidth="1"/>
    <col min="2054" max="2054" width="21.26953125" style="9" bestFit="1" customWidth="1"/>
    <col min="2055" max="2055" width="22.26953125" style="9" bestFit="1" customWidth="1"/>
    <col min="2056" max="2292" width="11.453125" style="9"/>
    <col min="2293" max="2293" width="11.7265625" style="9" customWidth="1"/>
    <col min="2294" max="2295" width="11.453125" style="9"/>
    <col min="2296" max="2296" width="9.81640625" style="9" bestFit="1" customWidth="1"/>
    <col min="2297" max="2297" width="20.26953125" style="9" bestFit="1" customWidth="1"/>
    <col min="2298" max="2298" width="19" style="9" bestFit="1" customWidth="1"/>
    <col min="2299" max="2299" width="31.81640625" style="9" bestFit="1" customWidth="1"/>
    <col min="2300" max="2301" width="11.453125" style="9"/>
    <col min="2302" max="2302" width="4.81640625" style="9" customWidth="1"/>
    <col min="2303" max="2303" width="19.453125" style="9" bestFit="1" customWidth="1"/>
    <col min="2304" max="2304" width="11.453125" style="9"/>
    <col min="2305" max="2305" width="9.7265625" style="9" bestFit="1" customWidth="1"/>
    <col min="2306" max="2306" width="4.453125" style="9" customWidth="1"/>
    <col min="2307" max="2307" width="11.81640625" style="9" customWidth="1"/>
    <col min="2308" max="2308" width="12" style="9" bestFit="1" customWidth="1"/>
    <col min="2309" max="2309" width="8.453125" style="9" bestFit="1" customWidth="1"/>
    <col min="2310" max="2310" width="21.26953125" style="9" bestFit="1" customWidth="1"/>
    <col min="2311" max="2311" width="22.26953125" style="9" bestFit="1" customWidth="1"/>
    <col min="2312" max="2548" width="11.453125" style="9"/>
    <col min="2549" max="2549" width="11.7265625" style="9" customWidth="1"/>
    <col min="2550" max="2551" width="11.453125" style="9"/>
    <col min="2552" max="2552" width="9.81640625" style="9" bestFit="1" customWidth="1"/>
    <col min="2553" max="2553" width="20.26953125" style="9" bestFit="1" customWidth="1"/>
    <col min="2554" max="2554" width="19" style="9" bestFit="1" customWidth="1"/>
    <col min="2555" max="2555" width="31.81640625" style="9" bestFit="1" customWidth="1"/>
    <col min="2556" max="2557" width="11.453125" style="9"/>
    <col min="2558" max="2558" width="4.81640625" style="9" customWidth="1"/>
    <col min="2559" max="2559" width="19.453125" style="9" bestFit="1" customWidth="1"/>
    <col min="2560" max="2560" width="11.453125" style="9"/>
    <col min="2561" max="2561" width="9.7265625" style="9" bestFit="1" customWidth="1"/>
    <col min="2562" max="2562" width="4.453125" style="9" customWidth="1"/>
    <col min="2563" max="2563" width="11.81640625" style="9" customWidth="1"/>
    <col min="2564" max="2564" width="12" style="9" bestFit="1" customWidth="1"/>
    <col min="2565" max="2565" width="8.453125" style="9" bestFit="1" customWidth="1"/>
    <col min="2566" max="2566" width="21.26953125" style="9" bestFit="1" customWidth="1"/>
    <col min="2567" max="2567" width="22.26953125" style="9" bestFit="1" customWidth="1"/>
    <col min="2568" max="2804" width="11.453125" style="9"/>
    <col min="2805" max="2805" width="11.7265625" style="9" customWidth="1"/>
    <col min="2806" max="2807" width="11.453125" style="9"/>
    <col min="2808" max="2808" width="9.81640625" style="9" bestFit="1" customWidth="1"/>
    <col min="2809" max="2809" width="20.26953125" style="9" bestFit="1" customWidth="1"/>
    <col min="2810" max="2810" width="19" style="9" bestFit="1" customWidth="1"/>
    <col min="2811" max="2811" width="31.81640625" style="9" bestFit="1" customWidth="1"/>
    <col min="2812" max="2813" width="11.453125" style="9"/>
    <col min="2814" max="2814" width="4.81640625" style="9" customWidth="1"/>
    <col min="2815" max="2815" width="19.453125" style="9" bestFit="1" customWidth="1"/>
    <col min="2816" max="2816" width="11.453125" style="9"/>
    <col min="2817" max="2817" width="9.7265625" style="9" bestFit="1" customWidth="1"/>
    <col min="2818" max="2818" width="4.453125" style="9" customWidth="1"/>
    <col min="2819" max="2819" width="11.81640625" style="9" customWidth="1"/>
    <col min="2820" max="2820" width="12" style="9" bestFit="1" customWidth="1"/>
    <col min="2821" max="2821" width="8.453125" style="9" bestFit="1" customWidth="1"/>
    <col min="2822" max="2822" width="21.26953125" style="9" bestFit="1" customWidth="1"/>
    <col min="2823" max="2823" width="22.26953125" style="9" bestFit="1" customWidth="1"/>
    <col min="2824" max="3060" width="11.453125" style="9"/>
    <col min="3061" max="3061" width="11.7265625" style="9" customWidth="1"/>
    <col min="3062" max="3063" width="11.453125" style="9"/>
    <col min="3064" max="3064" width="9.81640625" style="9" bestFit="1" customWidth="1"/>
    <col min="3065" max="3065" width="20.26953125" style="9" bestFit="1" customWidth="1"/>
    <col min="3066" max="3066" width="19" style="9" bestFit="1" customWidth="1"/>
    <col min="3067" max="3067" width="31.81640625" style="9" bestFit="1" customWidth="1"/>
    <col min="3068" max="3069" width="11.453125" style="9"/>
    <col min="3070" max="3070" width="4.81640625" style="9" customWidth="1"/>
    <col min="3071" max="3071" width="19.453125" style="9" bestFit="1" customWidth="1"/>
    <col min="3072" max="3072" width="11.453125" style="9"/>
    <col min="3073" max="3073" width="9.7265625" style="9" bestFit="1" customWidth="1"/>
    <col min="3074" max="3074" width="4.453125" style="9" customWidth="1"/>
    <col min="3075" max="3075" width="11.81640625" style="9" customWidth="1"/>
    <col min="3076" max="3076" width="12" style="9" bestFit="1" customWidth="1"/>
    <col min="3077" max="3077" width="8.453125" style="9" bestFit="1" customWidth="1"/>
    <col min="3078" max="3078" width="21.26953125" style="9" bestFit="1" customWidth="1"/>
    <col min="3079" max="3079" width="22.26953125" style="9" bestFit="1" customWidth="1"/>
    <col min="3080" max="3316" width="11.453125" style="9"/>
    <col min="3317" max="3317" width="11.7265625" style="9" customWidth="1"/>
    <col min="3318" max="3319" width="11.453125" style="9"/>
    <col min="3320" max="3320" width="9.81640625" style="9" bestFit="1" customWidth="1"/>
    <col min="3321" max="3321" width="20.26953125" style="9" bestFit="1" customWidth="1"/>
    <col min="3322" max="3322" width="19" style="9" bestFit="1" customWidth="1"/>
    <col min="3323" max="3323" width="31.81640625" style="9" bestFit="1" customWidth="1"/>
    <col min="3324" max="3325" width="11.453125" style="9"/>
    <col min="3326" max="3326" width="4.81640625" style="9" customWidth="1"/>
    <col min="3327" max="3327" width="19.453125" style="9" bestFit="1" customWidth="1"/>
    <col min="3328" max="3328" width="11.453125" style="9"/>
    <col min="3329" max="3329" width="9.7265625" style="9" bestFit="1" customWidth="1"/>
    <col min="3330" max="3330" width="4.453125" style="9" customWidth="1"/>
    <col min="3331" max="3331" width="11.81640625" style="9" customWidth="1"/>
    <col min="3332" max="3332" width="12" style="9" bestFit="1" customWidth="1"/>
    <col min="3333" max="3333" width="8.453125" style="9" bestFit="1" customWidth="1"/>
    <col min="3334" max="3334" width="21.26953125" style="9" bestFit="1" customWidth="1"/>
    <col min="3335" max="3335" width="22.26953125" style="9" bestFit="1" customWidth="1"/>
    <col min="3336" max="3572" width="11.453125" style="9"/>
    <col min="3573" max="3573" width="11.7265625" style="9" customWidth="1"/>
    <col min="3574" max="3575" width="11.453125" style="9"/>
    <col min="3576" max="3576" width="9.81640625" style="9" bestFit="1" customWidth="1"/>
    <col min="3577" max="3577" width="20.26953125" style="9" bestFit="1" customWidth="1"/>
    <col min="3578" max="3578" width="19" style="9" bestFit="1" customWidth="1"/>
    <col min="3579" max="3579" width="31.81640625" style="9" bestFit="1" customWidth="1"/>
    <col min="3580" max="3581" width="11.453125" style="9"/>
    <col min="3582" max="3582" width="4.81640625" style="9" customWidth="1"/>
    <col min="3583" max="3583" width="19.453125" style="9" bestFit="1" customWidth="1"/>
    <col min="3584" max="3584" width="11.453125" style="9"/>
    <col min="3585" max="3585" width="9.7265625" style="9" bestFit="1" customWidth="1"/>
    <col min="3586" max="3586" width="4.453125" style="9" customWidth="1"/>
    <col min="3587" max="3587" width="11.81640625" style="9" customWidth="1"/>
    <col min="3588" max="3588" width="12" style="9" bestFit="1" customWidth="1"/>
    <col min="3589" max="3589" width="8.453125" style="9" bestFit="1" customWidth="1"/>
    <col min="3590" max="3590" width="21.26953125" style="9" bestFit="1" customWidth="1"/>
    <col min="3591" max="3591" width="22.26953125" style="9" bestFit="1" customWidth="1"/>
    <col min="3592" max="3828" width="11.453125" style="9"/>
    <col min="3829" max="3829" width="11.7265625" style="9" customWidth="1"/>
    <col min="3830" max="3831" width="11.453125" style="9"/>
    <col min="3832" max="3832" width="9.81640625" style="9" bestFit="1" customWidth="1"/>
    <col min="3833" max="3833" width="20.26953125" style="9" bestFit="1" customWidth="1"/>
    <col min="3834" max="3834" width="19" style="9" bestFit="1" customWidth="1"/>
    <col min="3835" max="3835" width="31.81640625" style="9" bestFit="1" customWidth="1"/>
    <col min="3836" max="3837" width="11.453125" style="9"/>
    <col min="3838" max="3838" width="4.81640625" style="9" customWidth="1"/>
    <col min="3839" max="3839" width="19.453125" style="9" bestFit="1" customWidth="1"/>
    <col min="3840" max="3840" width="11.453125" style="9"/>
    <col min="3841" max="3841" width="9.7265625" style="9" bestFit="1" customWidth="1"/>
    <col min="3842" max="3842" width="4.453125" style="9" customWidth="1"/>
    <col min="3843" max="3843" width="11.81640625" style="9" customWidth="1"/>
    <col min="3844" max="3844" width="12" style="9" bestFit="1" customWidth="1"/>
    <col min="3845" max="3845" width="8.453125" style="9" bestFit="1" customWidth="1"/>
    <col min="3846" max="3846" width="21.26953125" style="9" bestFit="1" customWidth="1"/>
    <col min="3847" max="3847" width="22.26953125" style="9" bestFit="1" customWidth="1"/>
    <col min="3848" max="4084" width="11.453125" style="9"/>
    <col min="4085" max="4085" width="11.7265625" style="9" customWidth="1"/>
    <col min="4086" max="4087" width="11.453125" style="9"/>
    <col min="4088" max="4088" width="9.81640625" style="9" bestFit="1" customWidth="1"/>
    <col min="4089" max="4089" width="20.26953125" style="9" bestFit="1" customWidth="1"/>
    <col min="4090" max="4090" width="19" style="9" bestFit="1" customWidth="1"/>
    <col min="4091" max="4091" width="31.81640625" style="9" bestFit="1" customWidth="1"/>
    <col min="4092" max="4093" width="11.453125" style="9"/>
    <col min="4094" max="4094" width="4.81640625" style="9" customWidth="1"/>
    <col min="4095" max="4095" width="19.453125" style="9" bestFit="1" customWidth="1"/>
    <col min="4096" max="4096" width="11.453125" style="9"/>
    <col min="4097" max="4097" width="9.7265625" style="9" bestFit="1" customWidth="1"/>
    <col min="4098" max="4098" width="4.453125" style="9" customWidth="1"/>
    <col min="4099" max="4099" width="11.81640625" style="9" customWidth="1"/>
    <col min="4100" max="4100" width="12" style="9" bestFit="1" customWidth="1"/>
    <col min="4101" max="4101" width="8.453125" style="9" bestFit="1" customWidth="1"/>
    <col min="4102" max="4102" width="21.26953125" style="9" bestFit="1" customWidth="1"/>
    <col min="4103" max="4103" width="22.26953125" style="9" bestFit="1" customWidth="1"/>
    <col min="4104" max="4340" width="11.453125" style="9"/>
    <col min="4341" max="4341" width="11.7265625" style="9" customWidth="1"/>
    <col min="4342" max="4343" width="11.453125" style="9"/>
    <col min="4344" max="4344" width="9.81640625" style="9" bestFit="1" customWidth="1"/>
    <col min="4345" max="4345" width="20.26953125" style="9" bestFit="1" customWidth="1"/>
    <col min="4346" max="4346" width="19" style="9" bestFit="1" customWidth="1"/>
    <col min="4347" max="4347" width="31.81640625" style="9" bestFit="1" customWidth="1"/>
    <col min="4348" max="4349" width="11.453125" style="9"/>
    <col min="4350" max="4350" width="4.81640625" style="9" customWidth="1"/>
    <col min="4351" max="4351" width="19.453125" style="9" bestFit="1" customWidth="1"/>
    <col min="4352" max="4352" width="11.453125" style="9"/>
    <col min="4353" max="4353" width="9.7265625" style="9" bestFit="1" customWidth="1"/>
    <col min="4354" max="4354" width="4.453125" style="9" customWidth="1"/>
    <col min="4355" max="4355" width="11.81640625" style="9" customWidth="1"/>
    <col min="4356" max="4356" width="12" style="9" bestFit="1" customWidth="1"/>
    <col min="4357" max="4357" width="8.453125" style="9" bestFit="1" customWidth="1"/>
    <col min="4358" max="4358" width="21.26953125" style="9" bestFit="1" customWidth="1"/>
    <col min="4359" max="4359" width="22.26953125" style="9" bestFit="1" customWidth="1"/>
    <col min="4360" max="4596" width="11.453125" style="9"/>
    <col min="4597" max="4597" width="11.7265625" style="9" customWidth="1"/>
    <col min="4598" max="4599" width="11.453125" style="9"/>
    <col min="4600" max="4600" width="9.81640625" style="9" bestFit="1" customWidth="1"/>
    <col min="4601" max="4601" width="20.26953125" style="9" bestFit="1" customWidth="1"/>
    <col min="4602" max="4602" width="19" style="9" bestFit="1" customWidth="1"/>
    <col min="4603" max="4603" width="31.81640625" style="9" bestFit="1" customWidth="1"/>
    <col min="4604" max="4605" width="11.453125" style="9"/>
    <col min="4606" max="4606" width="4.81640625" style="9" customWidth="1"/>
    <col min="4607" max="4607" width="19.453125" style="9" bestFit="1" customWidth="1"/>
    <col min="4608" max="4608" width="11.453125" style="9"/>
    <col min="4609" max="4609" width="9.7265625" style="9" bestFit="1" customWidth="1"/>
    <col min="4610" max="4610" width="4.453125" style="9" customWidth="1"/>
    <col min="4611" max="4611" width="11.81640625" style="9" customWidth="1"/>
    <col min="4612" max="4612" width="12" style="9" bestFit="1" customWidth="1"/>
    <col min="4613" max="4613" width="8.453125" style="9" bestFit="1" customWidth="1"/>
    <col min="4614" max="4614" width="21.26953125" style="9" bestFit="1" customWidth="1"/>
    <col min="4615" max="4615" width="22.26953125" style="9" bestFit="1" customWidth="1"/>
    <col min="4616" max="4852" width="11.453125" style="9"/>
    <col min="4853" max="4853" width="11.7265625" style="9" customWidth="1"/>
    <col min="4854" max="4855" width="11.453125" style="9"/>
    <col min="4856" max="4856" width="9.81640625" style="9" bestFit="1" customWidth="1"/>
    <col min="4857" max="4857" width="20.26953125" style="9" bestFit="1" customWidth="1"/>
    <col min="4858" max="4858" width="19" style="9" bestFit="1" customWidth="1"/>
    <col min="4859" max="4859" width="31.81640625" style="9" bestFit="1" customWidth="1"/>
    <col min="4860" max="4861" width="11.453125" style="9"/>
    <col min="4862" max="4862" width="4.81640625" style="9" customWidth="1"/>
    <col min="4863" max="4863" width="19.453125" style="9" bestFit="1" customWidth="1"/>
    <col min="4864" max="4864" width="11.453125" style="9"/>
    <col min="4865" max="4865" width="9.7265625" style="9" bestFit="1" customWidth="1"/>
    <col min="4866" max="4866" width="4.453125" style="9" customWidth="1"/>
    <col min="4867" max="4867" width="11.81640625" style="9" customWidth="1"/>
    <col min="4868" max="4868" width="12" style="9" bestFit="1" customWidth="1"/>
    <col min="4869" max="4869" width="8.453125" style="9" bestFit="1" customWidth="1"/>
    <col min="4870" max="4870" width="21.26953125" style="9" bestFit="1" customWidth="1"/>
    <col min="4871" max="4871" width="22.26953125" style="9" bestFit="1" customWidth="1"/>
    <col min="4872" max="5108" width="11.453125" style="9"/>
    <col min="5109" max="5109" width="11.7265625" style="9" customWidth="1"/>
    <col min="5110" max="5111" width="11.453125" style="9"/>
    <col min="5112" max="5112" width="9.81640625" style="9" bestFit="1" customWidth="1"/>
    <col min="5113" max="5113" width="20.26953125" style="9" bestFit="1" customWidth="1"/>
    <col min="5114" max="5114" width="19" style="9" bestFit="1" customWidth="1"/>
    <col min="5115" max="5115" width="31.81640625" style="9" bestFit="1" customWidth="1"/>
    <col min="5116" max="5117" width="11.453125" style="9"/>
    <col min="5118" max="5118" width="4.81640625" style="9" customWidth="1"/>
    <col min="5119" max="5119" width="19.453125" style="9" bestFit="1" customWidth="1"/>
    <col min="5120" max="5120" width="11.453125" style="9"/>
    <col min="5121" max="5121" width="9.7265625" style="9" bestFit="1" customWidth="1"/>
    <col min="5122" max="5122" width="4.453125" style="9" customWidth="1"/>
    <col min="5123" max="5123" width="11.81640625" style="9" customWidth="1"/>
    <col min="5124" max="5124" width="12" style="9" bestFit="1" customWidth="1"/>
    <col min="5125" max="5125" width="8.453125" style="9" bestFit="1" customWidth="1"/>
    <col min="5126" max="5126" width="21.26953125" style="9" bestFit="1" customWidth="1"/>
    <col min="5127" max="5127" width="22.26953125" style="9" bestFit="1" customWidth="1"/>
    <col min="5128" max="5364" width="11.453125" style="9"/>
    <col min="5365" max="5365" width="11.7265625" style="9" customWidth="1"/>
    <col min="5366" max="5367" width="11.453125" style="9"/>
    <col min="5368" max="5368" width="9.81640625" style="9" bestFit="1" customWidth="1"/>
    <col min="5369" max="5369" width="20.26953125" style="9" bestFit="1" customWidth="1"/>
    <col min="5370" max="5370" width="19" style="9" bestFit="1" customWidth="1"/>
    <col min="5371" max="5371" width="31.81640625" style="9" bestFit="1" customWidth="1"/>
    <col min="5372" max="5373" width="11.453125" style="9"/>
    <col min="5374" max="5374" width="4.81640625" style="9" customWidth="1"/>
    <col min="5375" max="5375" width="19.453125" style="9" bestFit="1" customWidth="1"/>
    <col min="5376" max="5376" width="11.453125" style="9"/>
    <col min="5377" max="5377" width="9.7265625" style="9" bestFit="1" customWidth="1"/>
    <col min="5378" max="5378" width="4.453125" style="9" customWidth="1"/>
    <col min="5379" max="5379" width="11.81640625" style="9" customWidth="1"/>
    <col min="5380" max="5380" width="12" style="9" bestFit="1" customWidth="1"/>
    <col min="5381" max="5381" width="8.453125" style="9" bestFit="1" customWidth="1"/>
    <col min="5382" max="5382" width="21.26953125" style="9" bestFit="1" customWidth="1"/>
    <col min="5383" max="5383" width="22.26953125" style="9" bestFit="1" customWidth="1"/>
    <col min="5384" max="5620" width="11.453125" style="9"/>
    <col min="5621" max="5621" width="11.7265625" style="9" customWidth="1"/>
    <col min="5622" max="5623" width="11.453125" style="9"/>
    <col min="5624" max="5624" width="9.81640625" style="9" bestFit="1" customWidth="1"/>
    <col min="5625" max="5625" width="20.26953125" style="9" bestFit="1" customWidth="1"/>
    <col min="5626" max="5626" width="19" style="9" bestFit="1" customWidth="1"/>
    <col min="5627" max="5627" width="31.81640625" style="9" bestFit="1" customWidth="1"/>
    <col min="5628" max="5629" width="11.453125" style="9"/>
    <col min="5630" max="5630" width="4.81640625" style="9" customWidth="1"/>
    <col min="5631" max="5631" width="19.453125" style="9" bestFit="1" customWidth="1"/>
    <col min="5632" max="5632" width="11.453125" style="9"/>
    <col min="5633" max="5633" width="9.7265625" style="9" bestFit="1" customWidth="1"/>
    <col min="5634" max="5634" width="4.453125" style="9" customWidth="1"/>
    <col min="5635" max="5635" width="11.81640625" style="9" customWidth="1"/>
    <col min="5636" max="5636" width="12" style="9" bestFit="1" customWidth="1"/>
    <col min="5637" max="5637" width="8.453125" style="9" bestFit="1" customWidth="1"/>
    <col min="5638" max="5638" width="21.26953125" style="9" bestFit="1" customWidth="1"/>
    <col min="5639" max="5639" width="22.26953125" style="9" bestFit="1" customWidth="1"/>
    <col min="5640" max="5876" width="11.453125" style="9"/>
    <col min="5877" max="5877" width="11.7265625" style="9" customWidth="1"/>
    <col min="5878" max="5879" width="11.453125" style="9"/>
    <col min="5880" max="5880" width="9.81640625" style="9" bestFit="1" customWidth="1"/>
    <col min="5881" max="5881" width="20.26953125" style="9" bestFit="1" customWidth="1"/>
    <col min="5882" max="5882" width="19" style="9" bestFit="1" customWidth="1"/>
    <col min="5883" max="5883" width="31.81640625" style="9" bestFit="1" customWidth="1"/>
    <col min="5884" max="5885" width="11.453125" style="9"/>
    <col min="5886" max="5886" width="4.81640625" style="9" customWidth="1"/>
    <col min="5887" max="5887" width="19.453125" style="9" bestFit="1" customWidth="1"/>
    <col min="5888" max="5888" width="11.453125" style="9"/>
    <col min="5889" max="5889" width="9.7265625" style="9" bestFit="1" customWidth="1"/>
    <col min="5890" max="5890" width="4.453125" style="9" customWidth="1"/>
    <col min="5891" max="5891" width="11.81640625" style="9" customWidth="1"/>
    <col min="5892" max="5892" width="12" style="9" bestFit="1" customWidth="1"/>
    <col min="5893" max="5893" width="8.453125" style="9" bestFit="1" customWidth="1"/>
    <col min="5894" max="5894" width="21.26953125" style="9" bestFit="1" customWidth="1"/>
    <col min="5895" max="5895" width="22.26953125" style="9" bestFit="1" customWidth="1"/>
    <col min="5896" max="6132" width="11.453125" style="9"/>
    <col min="6133" max="6133" width="11.7265625" style="9" customWidth="1"/>
    <col min="6134" max="6135" width="11.453125" style="9"/>
    <col min="6136" max="6136" width="9.81640625" style="9" bestFit="1" customWidth="1"/>
    <col min="6137" max="6137" width="20.26953125" style="9" bestFit="1" customWidth="1"/>
    <col min="6138" max="6138" width="19" style="9" bestFit="1" customWidth="1"/>
    <col min="6139" max="6139" width="31.81640625" style="9" bestFit="1" customWidth="1"/>
    <col min="6140" max="6141" width="11.453125" style="9"/>
    <col min="6142" max="6142" width="4.81640625" style="9" customWidth="1"/>
    <col min="6143" max="6143" width="19.453125" style="9" bestFit="1" customWidth="1"/>
    <col min="6144" max="6144" width="11.453125" style="9"/>
    <col min="6145" max="6145" width="9.7265625" style="9" bestFit="1" customWidth="1"/>
    <col min="6146" max="6146" width="4.453125" style="9" customWidth="1"/>
    <col min="6147" max="6147" width="11.81640625" style="9" customWidth="1"/>
    <col min="6148" max="6148" width="12" style="9" bestFit="1" customWidth="1"/>
    <col min="6149" max="6149" width="8.453125" style="9" bestFit="1" customWidth="1"/>
    <col min="6150" max="6150" width="21.26953125" style="9" bestFit="1" customWidth="1"/>
    <col min="6151" max="6151" width="22.26953125" style="9" bestFit="1" customWidth="1"/>
    <col min="6152" max="6388" width="11.453125" style="9"/>
    <col min="6389" max="6389" width="11.7265625" style="9" customWidth="1"/>
    <col min="6390" max="6391" width="11.453125" style="9"/>
    <col min="6392" max="6392" width="9.81640625" style="9" bestFit="1" customWidth="1"/>
    <col min="6393" max="6393" width="20.26953125" style="9" bestFit="1" customWidth="1"/>
    <col min="6394" max="6394" width="19" style="9" bestFit="1" customWidth="1"/>
    <col min="6395" max="6395" width="31.81640625" style="9" bestFit="1" customWidth="1"/>
    <col min="6396" max="6397" width="11.453125" style="9"/>
    <col min="6398" max="6398" width="4.81640625" style="9" customWidth="1"/>
    <col min="6399" max="6399" width="19.453125" style="9" bestFit="1" customWidth="1"/>
    <col min="6400" max="6400" width="11.453125" style="9"/>
    <col min="6401" max="6401" width="9.7265625" style="9" bestFit="1" customWidth="1"/>
    <col min="6402" max="6402" width="4.453125" style="9" customWidth="1"/>
    <col min="6403" max="6403" width="11.81640625" style="9" customWidth="1"/>
    <col min="6404" max="6404" width="12" style="9" bestFit="1" customWidth="1"/>
    <col min="6405" max="6405" width="8.453125" style="9" bestFit="1" customWidth="1"/>
    <col min="6406" max="6406" width="21.26953125" style="9" bestFit="1" customWidth="1"/>
    <col min="6407" max="6407" width="22.26953125" style="9" bestFit="1" customWidth="1"/>
    <col min="6408" max="6644" width="11.453125" style="9"/>
    <col min="6645" max="6645" width="11.7265625" style="9" customWidth="1"/>
    <col min="6646" max="6647" width="11.453125" style="9"/>
    <col min="6648" max="6648" width="9.81640625" style="9" bestFit="1" customWidth="1"/>
    <col min="6649" max="6649" width="20.26953125" style="9" bestFit="1" customWidth="1"/>
    <col min="6650" max="6650" width="19" style="9" bestFit="1" customWidth="1"/>
    <col min="6651" max="6651" width="31.81640625" style="9" bestFit="1" customWidth="1"/>
    <col min="6652" max="6653" width="11.453125" style="9"/>
    <col min="6654" max="6654" width="4.81640625" style="9" customWidth="1"/>
    <col min="6655" max="6655" width="19.453125" style="9" bestFit="1" customWidth="1"/>
    <col min="6656" max="6656" width="11.453125" style="9"/>
    <col min="6657" max="6657" width="9.7265625" style="9" bestFit="1" customWidth="1"/>
    <col min="6658" max="6658" width="4.453125" style="9" customWidth="1"/>
    <col min="6659" max="6659" width="11.81640625" style="9" customWidth="1"/>
    <col min="6660" max="6660" width="12" style="9" bestFit="1" customWidth="1"/>
    <col min="6661" max="6661" width="8.453125" style="9" bestFit="1" customWidth="1"/>
    <col min="6662" max="6662" width="21.26953125" style="9" bestFit="1" customWidth="1"/>
    <col min="6663" max="6663" width="22.26953125" style="9" bestFit="1" customWidth="1"/>
    <col min="6664" max="6900" width="11.453125" style="9"/>
    <col min="6901" max="6901" width="11.7265625" style="9" customWidth="1"/>
    <col min="6902" max="6903" width="11.453125" style="9"/>
    <col min="6904" max="6904" width="9.81640625" style="9" bestFit="1" customWidth="1"/>
    <col min="6905" max="6905" width="20.26953125" style="9" bestFit="1" customWidth="1"/>
    <col min="6906" max="6906" width="19" style="9" bestFit="1" customWidth="1"/>
    <col min="6907" max="6907" width="31.81640625" style="9" bestFit="1" customWidth="1"/>
    <col min="6908" max="6909" width="11.453125" style="9"/>
    <col min="6910" max="6910" width="4.81640625" style="9" customWidth="1"/>
    <col min="6911" max="6911" width="19.453125" style="9" bestFit="1" customWidth="1"/>
    <col min="6912" max="6912" width="11.453125" style="9"/>
    <col min="6913" max="6913" width="9.7265625" style="9" bestFit="1" customWidth="1"/>
    <col min="6914" max="6914" width="4.453125" style="9" customWidth="1"/>
    <col min="6915" max="6915" width="11.81640625" style="9" customWidth="1"/>
    <col min="6916" max="6916" width="12" style="9" bestFit="1" customWidth="1"/>
    <col min="6917" max="6917" width="8.453125" style="9" bestFit="1" customWidth="1"/>
    <col min="6918" max="6918" width="21.26953125" style="9" bestFit="1" customWidth="1"/>
    <col min="6919" max="6919" width="22.26953125" style="9" bestFit="1" customWidth="1"/>
    <col min="6920" max="7156" width="11.453125" style="9"/>
    <col min="7157" max="7157" width="11.7265625" style="9" customWidth="1"/>
    <col min="7158" max="7159" width="11.453125" style="9"/>
    <col min="7160" max="7160" width="9.81640625" style="9" bestFit="1" customWidth="1"/>
    <col min="7161" max="7161" width="20.26953125" style="9" bestFit="1" customWidth="1"/>
    <col min="7162" max="7162" width="19" style="9" bestFit="1" customWidth="1"/>
    <col min="7163" max="7163" width="31.81640625" style="9" bestFit="1" customWidth="1"/>
    <col min="7164" max="7165" width="11.453125" style="9"/>
    <col min="7166" max="7166" width="4.81640625" style="9" customWidth="1"/>
    <col min="7167" max="7167" width="19.453125" style="9" bestFit="1" customWidth="1"/>
    <col min="7168" max="7168" width="11.453125" style="9"/>
    <col min="7169" max="7169" width="9.7265625" style="9" bestFit="1" customWidth="1"/>
    <col min="7170" max="7170" width="4.453125" style="9" customWidth="1"/>
    <col min="7171" max="7171" width="11.81640625" style="9" customWidth="1"/>
    <col min="7172" max="7172" width="12" style="9" bestFit="1" customWidth="1"/>
    <col min="7173" max="7173" width="8.453125" style="9" bestFit="1" customWidth="1"/>
    <col min="7174" max="7174" width="21.26953125" style="9" bestFit="1" customWidth="1"/>
    <col min="7175" max="7175" width="22.26953125" style="9" bestFit="1" customWidth="1"/>
    <col min="7176" max="7412" width="11.453125" style="9"/>
    <col min="7413" max="7413" width="11.7265625" style="9" customWidth="1"/>
    <col min="7414" max="7415" width="11.453125" style="9"/>
    <col min="7416" max="7416" width="9.81640625" style="9" bestFit="1" customWidth="1"/>
    <col min="7417" max="7417" width="20.26953125" style="9" bestFit="1" customWidth="1"/>
    <col min="7418" max="7418" width="19" style="9" bestFit="1" customWidth="1"/>
    <col min="7419" max="7419" width="31.81640625" style="9" bestFit="1" customWidth="1"/>
    <col min="7420" max="7421" width="11.453125" style="9"/>
    <col min="7422" max="7422" width="4.81640625" style="9" customWidth="1"/>
    <col min="7423" max="7423" width="19.453125" style="9" bestFit="1" customWidth="1"/>
    <col min="7424" max="7424" width="11.453125" style="9"/>
    <col min="7425" max="7425" width="9.7265625" style="9" bestFit="1" customWidth="1"/>
    <col min="7426" max="7426" width="4.453125" style="9" customWidth="1"/>
    <col min="7427" max="7427" width="11.81640625" style="9" customWidth="1"/>
    <col min="7428" max="7428" width="12" style="9" bestFit="1" customWidth="1"/>
    <col min="7429" max="7429" width="8.453125" style="9" bestFit="1" customWidth="1"/>
    <col min="7430" max="7430" width="21.26953125" style="9" bestFit="1" customWidth="1"/>
    <col min="7431" max="7431" width="22.26953125" style="9" bestFit="1" customWidth="1"/>
    <col min="7432" max="7668" width="11.453125" style="9"/>
    <col min="7669" max="7669" width="11.7265625" style="9" customWidth="1"/>
    <col min="7670" max="7671" width="11.453125" style="9"/>
    <col min="7672" max="7672" width="9.81640625" style="9" bestFit="1" customWidth="1"/>
    <col min="7673" max="7673" width="20.26953125" style="9" bestFit="1" customWidth="1"/>
    <col min="7674" max="7674" width="19" style="9" bestFit="1" customWidth="1"/>
    <col min="7675" max="7675" width="31.81640625" style="9" bestFit="1" customWidth="1"/>
    <col min="7676" max="7677" width="11.453125" style="9"/>
    <col min="7678" max="7678" width="4.81640625" style="9" customWidth="1"/>
    <col min="7679" max="7679" width="19.453125" style="9" bestFit="1" customWidth="1"/>
    <col min="7680" max="7680" width="11.453125" style="9"/>
    <col min="7681" max="7681" width="9.7265625" style="9" bestFit="1" customWidth="1"/>
    <col min="7682" max="7682" width="4.453125" style="9" customWidth="1"/>
    <col min="7683" max="7683" width="11.81640625" style="9" customWidth="1"/>
    <col min="7684" max="7684" width="12" style="9" bestFit="1" customWidth="1"/>
    <col min="7685" max="7685" width="8.453125" style="9" bestFit="1" customWidth="1"/>
    <col min="7686" max="7686" width="21.26953125" style="9" bestFit="1" customWidth="1"/>
    <col min="7687" max="7687" width="22.26953125" style="9" bestFit="1" customWidth="1"/>
    <col min="7688" max="7924" width="11.453125" style="9"/>
    <col min="7925" max="7925" width="11.7265625" style="9" customWidth="1"/>
    <col min="7926" max="7927" width="11.453125" style="9"/>
    <col min="7928" max="7928" width="9.81640625" style="9" bestFit="1" customWidth="1"/>
    <col min="7929" max="7929" width="20.26953125" style="9" bestFit="1" customWidth="1"/>
    <col min="7930" max="7930" width="19" style="9" bestFit="1" customWidth="1"/>
    <col min="7931" max="7931" width="31.81640625" style="9" bestFit="1" customWidth="1"/>
    <col min="7932" max="7933" width="11.453125" style="9"/>
    <col min="7934" max="7934" width="4.81640625" style="9" customWidth="1"/>
    <col min="7935" max="7935" width="19.453125" style="9" bestFit="1" customWidth="1"/>
    <col min="7936" max="7936" width="11.453125" style="9"/>
    <col min="7937" max="7937" width="9.7265625" style="9" bestFit="1" customWidth="1"/>
    <col min="7938" max="7938" width="4.453125" style="9" customWidth="1"/>
    <col min="7939" max="7939" width="11.81640625" style="9" customWidth="1"/>
    <col min="7940" max="7940" width="12" style="9" bestFit="1" customWidth="1"/>
    <col min="7941" max="7941" width="8.453125" style="9" bestFit="1" customWidth="1"/>
    <col min="7942" max="7942" width="21.26953125" style="9" bestFit="1" customWidth="1"/>
    <col min="7943" max="7943" width="22.26953125" style="9" bestFit="1" customWidth="1"/>
    <col min="7944" max="8180" width="11.453125" style="9"/>
    <col min="8181" max="8181" width="11.7265625" style="9" customWidth="1"/>
    <col min="8182" max="8183" width="11.453125" style="9"/>
    <col min="8184" max="8184" width="9.81640625" style="9" bestFit="1" customWidth="1"/>
    <col min="8185" max="8185" width="20.26953125" style="9" bestFit="1" customWidth="1"/>
    <col min="8186" max="8186" width="19" style="9" bestFit="1" customWidth="1"/>
    <col min="8187" max="8187" width="31.81640625" style="9" bestFit="1" customWidth="1"/>
    <col min="8188" max="8189" width="11.453125" style="9"/>
    <col min="8190" max="8190" width="4.81640625" style="9" customWidth="1"/>
    <col min="8191" max="8191" width="19.453125" style="9" bestFit="1" customWidth="1"/>
    <col min="8192" max="8192" width="11.453125" style="9"/>
    <col min="8193" max="8193" width="9.7265625" style="9" bestFit="1" customWidth="1"/>
    <col min="8194" max="8194" width="4.453125" style="9" customWidth="1"/>
    <col min="8195" max="8195" width="11.81640625" style="9" customWidth="1"/>
    <col min="8196" max="8196" width="12" style="9" bestFit="1" customWidth="1"/>
    <col min="8197" max="8197" width="8.453125" style="9" bestFit="1" customWidth="1"/>
    <col min="8198" max="8198" width="21.26953125" style="9" bestFit="1" customWidth="1"/>
    <col min="8199" max="8199" width="22.26953125" style="9" bestFit="1" customWidth="1"/>
    <col min="8200" max="8436" width="11.453125" style="9"/>
    <col min="8437" max="8437" width="11.7265625" style="9" customWidth="1"/>
    <col min="8438" max="8439" width="11.453125" style="9"/>
    <col min="8440" max="8440" width="9.81640625" style="9" bestFit="1" customWidth="1"/>
    <col min="8441" max="8441" width="20.26953125" style="9" bestFit="1" customWidth="1"/>
    <col min="8442" max="8442" width="19" style="9" bestFit="1" customWidth="1"/>
    <col min="8443" max="8443" width="31.81640625" style="9" bestFit="1" customWidth="1"/>
    <col min="8444" max="8445" width="11.453125" style="9"/>
    <col min="8446" max="8446" width="4.81640625" style="9" customWidth="1"/>
    <col min="8447" max="8447" width="19.453125" style="9" bestFit="1" customWidth="1"/>
    <col min="8448" max="8448" width="11.453125" style="9"/>
    <col min="8449" max="8449" width="9.7265625" style="9" bestFit="1" customWidth="1"/>
    <col min="8450" max="8450" width="4.453125" style="9" customWidth="1"/>
    <col min="8451" max="8451" width="11.81640625" style="9" customWidth="1"/>
    <col min="8452" max="8452" width="12" style="9" bestFit="1" customWidth="1"/>
    <col min="8453" max="8453" width="8.453125" style="9" bestFit="1" customWidth="1"/>
    <col min="8454" max="8454" width="21.26953125" style="9" bestFit="1" customWidth="1"/>
    <col min="8455" max="8455" width="22.26953125" style="9" bestFit="1" customWidth="1"/>
    <col min="8456" max="8692" width="11.453125" style="9"/>
    <col min="8693" max="8693" width="11.7265625" style="9" customWidth="1"/>
    <col min="8694" max="8695" width="11.453125" style="9"/>
    <col min="8696" max="8696" width="9.81640625" style="9" bestFit="1" customWidth="1"/>
    <col min="8697" max="8697" width="20.26953125" style="9" bestFit="1" customWidth="1"/>
    <col min="8698" max="8698" width="19" style="9" bestFit="1" customWidth="1"/>
    <col min="8699" max="8699" width="31.81640625" style="9" bestFit="1" customWidth="1"/>
    <col min="8700" max="8701" width="11.453125" style="9"/>
    <col min="8702" max="8702" width="4.81640625" style="9" customWidth="1"/>
    <col min="8703" max="8703" width="19.453125" style="9" bestFit="1" customWidth="1"/>
    <col min="8704" max="8704" width="11.453125" style="9"/>
    <col min="8705" max="8705" width="9.7265625" style="9" bestFit="1" customWidth="1"/>
    <col min="8706" max="8706" width="4.453125" style="9" customWidth="1"/>
    <col min="8707" max="8707" width="11.81640625" style="9" customWidth="1"/>
    <col min="8708" max="8708" width="12" style="9" bestFit="1" customWidth="1"/>
    <col min="8709" max="8709" width="8.453125" style="9" bestFit="1" customWidth="1"/>
    <col min="8710" max="8710" width="21.26953125" style="9" bestFit="1" customWidth="1"/>
    <col min="8711" max="8711" width="22.26953125" style="9" bestFit="1" customWidth="1"/>
    <col min="8712" max="8948" width="11.453125" style="9"/>
    <col min="8949" max="8949" width="11.7265625" style="9" customWidth="1"/>
    <col min="8950" max="8951" width="11.453125" style="9"/>
    <col min="8952" max="8952" width="9.81640625" style="9" bestFit="1" customWidth="1"/>
    <col min="8953" max="8953" width="20.26953125" style="9" bestFit="1" customWidth="1"/>
    <col min="8954" max="8954" width="19" style="9" bestFit="1" customWidth="1"/>
    <col min="8955" max="8955" width="31.81640625" style="9" bestFit="1" customWidth="1"/>
    <col min="8956" max="8957" width="11.453125" style="9"/>
    <col min="8958" max="8958" width="4.81640625" style="9" customWidth="1"/>
    <col min="8959" max="8959" width="19.453125" style="9" bestFit="1" customWidth="1"/>
    <col min="8960" max="8960" width="11.453125" style="9"/>
    <col min="8961" max="8961" width="9.7265625" style="9" bestFit="1" customWidth="1"/>
    <col min="8962" max="8962" width="4.453125" style="9" customWidth="1"/>
    <col min="8963" max="8963" width="11.81640625" style="9" customWidth="1"/>
    <col min="8964" max="8964" width="12" style="9" bestFit="1" customWidth="1"/>
    <col min="8965" max="8965" width="8.453125" style="9" bestFit="1" customWidth="1"/>
    <col min="8966" max="8966" width="21.26953125" style="9" bestFit="1" customWidth="1"/>
    <col min="8967" max="8967" width="22.26953125" style="9" bestFit="1" customWidth="1"/>
    <col min="8968" max="9204" width="11.453125" style="9"/>
    <col min="9205" max="9205" width="11.7265625" style="9" customWidth="1"/>
    <col min="9206" max="9207" width="11.453125" style="9"/>
    <col min="9208" max="9208" width="9.81640625" style="9" bestFit="1" customWidth="1"/>
    <col min="9209" max="9209" width="20.26953125" style="9" bestFit="1" customWidth="1"/>
    <col min="9210" max="9210" width="19" style="9" bestFit="1" customWidth="1"/>
    <col min="9211" max="9211" width="31.81640625" style="9" bestFit="1" customWidth="1"/>
    <col min="9212" max="9213" width="11.453125" style="9"/>
    <col min="9214" max="9214" width="4.81640625" style="9" customWidth="1"/>
    <col min="9215" max="9215" width="19.453125" style="9" bestFit="1" customWidth="1"/>
    <col min="9216" max="9216" width="11.453125" style="9"/>
    <col min="9217" max="9217" width="9.7265625" style="9" bestFit="1" customWidth="1"/>
    <col min="9218" max="9218" width="4.453125" style="9" customWidth="1"/>
    <col min="9219" max="9219" width="11.81640625" style="9" customWidth="1"/>
    <col min="9220" max="9220" width="12" style="9" bestFit="1" customWidth="1"/>
    <col min="9221" max="9221" width="8.453125" style="9" bestFit="1" customWidth="1"/>
    <col min="9222" max="9222" width="21.26953125" style="9" bestFit="1" customWidth="1"/>
    <col min="9223" max="9223" width="22.26953125" style="9" bestFit="1" customWidth="1"/>
    <col min="9224" max="9460" width="11.453125" style="9"/>
    <col min="9461" max="9461" width="11.7265625" style="9" customWidth="1"/>
    <col min="9462" max="9463" width="11.453125" style="9"/>
    <col min="9464" max="9464" width="9.81640625" style="9" bestFit="1" customWidth="1"/>
    <col min="9465" max="9465" width="20.26953125" style="9" bestFit="1" customWidth="1"/>
    <col min="9466" max="9466" width="19" style="9" bestFit="1" customWidth="1"/>
    <col min="9467" max="9467" width="31.81640625" style="9" bestFit="1" customWidth="1"/>
    <col min="9468" max="9469" width="11.453125" style="9"/>
    <col min="9470" max="9470" width="4.81640625" style="9" customWidth="1"/>
    <col min="9471" max="9471" width="19.453125" style="9" bestFit="1" customWidth="1"/>
    <col min="9472" max="9472" width="11.453125" style="9"/>
    <col min="9473" max="9473" width="9.7265625" style="9" bestFit="1" customWidth="1"/>
    <col min="9474" max="9474" width="4.453125" style="9" customWidth="1"/>
    <col min="9475" max="9475" width="11.81640625" style="9" customWidth="1"/>
    <col min="9476" max="9476" width="12" style="9" bestFit="1" customWidth="1"/>
    <col min="9477" max="9477" width="8.453125" style="9" bestFit="1" customWidth="1"/>
    <col min="9478" max="9478" width="21.26953125" style="9" bestFit="1" customWidth="1"/>
    <col min="9479" max="9479" width="22.26953125" style="9" bestFit="1" customWidth="1"/>
    <col min="9480" max="9716" width="11.453125" style="9"/>
    <col min="9717" max="9717" width="11.7265625" style="9" customWidth="1"/>
    <col min="9718" max="9719" width="11.453125" style="9"/>
    <col min="9720" max="9720" width="9.81640625" style="9" bestFit="1" customWidth="1"/>
    <col min="9721" max="9721" width="20.26953125" style="9" bestFit="1" customWidth="1"/>
    <col min="9722" max="9722" width="19" style="9" bestFit="1" customWidth="1"/>
    <col min="9723" max="9723" width="31.81640625" style="9" bestFit="1" customWidth="1"/>
    <col min="9724" max="9725" width="11.453125" style="9"/>
    <col min="9726" max="9726" width="4.81640625" style="9" customWidth="1"/>
    <col min="9727" max="9727" width="19.453125" style="9" bestFit="1" customWidth="1"/>
    <col min="9728" max="9728" width="11.453125" style="9"/>
    <col min="9729" max="9729" width="9.7265625" style="9" bestFit="1" customWidth="1"/>
    <col min="9730" max="9730" width="4.453125" style="9" customWidth="1"/>
    <col min="9731" max="9731" width="11.81640625" style="9" customWidth="1"/>
    <col min="9732" max="9732" width="12" style="9" bestFit="1" customWidth="1"/>
    <col min="9733" max="9733" width="8.453125" style="9" bestFit="1" customWidth="1"/>
    <col min="9734" max="9734" width="21.26953125" style="9" bestFit="1" customWidth="1"/>
    <col min="9735" max="9735" width="22.26953125" style="9" bestFit="1" customWidth="1"/>
    <col min="9736" max="9972" width="11.453125" style="9"/>
    <col min="9973" max="9973" width="11.7265625" style="9" customWidth="1"/>
    <col min="9974" max="9975" width="11.453125" style="9"/>
    <col min="9976" max="9976" width="9.81640625" style="9" bestFit="1" customWidth="1"/>
    <col min="9977" max="9977" width="20.26953125" style="9" bestFit="1" customWidth="1"/>
    <col min="9978" max="9978" width="19" style="9" bestFit="1" customWidth="1"/>
    <col min="9979" max="9979" width="31.81640625" style="9" bestFit="1" customWidth="1"/>
    <col min="9980" max="9981" width="11.453125" style="9"/>
    <col min="9982" max="9982" width="4.81640625" style="9" customWidth="1"/>
    <col min="9983" max="9983" width="19.453125" style="9" bestFit="1" customWidth="1"/>
    <col min="9984" max="9984" width="11.453125" style="9"/>
    <col min="9985" max="9985" width="9.7265625" style="9" bestFit="1" customWidth="1"/>
    <col min="9986" max="9986" width="4.453125" style="9" customWidth="1"/>
    <col min="9987" max="9987" width="11.81640625" style="9" customWidth="1"/>
    <col min="9988" max="9988" width="12" style="9" bestFit="1" customWidth="1"/>
    <col min="9989" max="9989" width="8.453125" style="9" bestFit="1" customWidth="1"/>
    <col min="9990" max="9990" width="21.26953125" style="9" bestFit="1" customWidth="1"/>
    <col min="9991" max="9991" width="22.26953125" style="9" bestFit="1" customWidth="1"/>
    <col min="9992" max="10228" width="11.453125" style="9"/>
    <col min="10229" max="10229" width="11.7265625" style="9" customWidth="1"/>
    <col min="10230" max="10231" width="11.453125" style="9"/>
    <col min="10232" max="10232" width="9.81640625" style="9" bestFit="1" customWidth="1"/>
    <col min="10233" max="10233" width="20.26953125" style="9" bestFit="1" customWidth="1"/>
    <col min="10234" max="10234" width="19" style="9" bestFit="1" customWidth="1"/>
    <col min="10235" max="10235" width="31.81640625" style="9" bestFit="1" customWidth="1"/>
    <col min="10236" max="10237" width="11.453125" style="9"/>
    <col min="10238" max="10238" width="4.81640625" style="9" customWidth="1"/>
    <col min="10239" max="10239" width="19.453125" style="9" bestFit="1" customWidth="1"/>
    <col min="10240" max="10240" width="11.453125" style="9"/>
    <col min="10241" max="10241" width="9.7265625" style="9" bestFit="1" customWidth="1"/>
    <col min="10242" max="10242" width="4.453125" style="9" customWidth="1"/>
    <col min="10243" max="10243" width="11.81640625" style="9" customWidth="1"/>
    <col min="10244" max="10244" width="12" style="9" bestFit="1" customWidth="1"/>
    <col min="10245" max="10245" width="8.453125" style="9" bestFit="1" customWidth="1"/>
    <col min="10246" max="10246" width="21.26953125" style="9" bestFit="1" customWidth="1"/>
    <col min="10247" max="10247" width="22.26953125" style="9" bestFit="1" customWidth="1"/>
    <col min="10248" max="10484" width="11.453125" style="9"/>
    <col min="10485" max="10485" width="11.7265625" style="9" customWidth="1"/>
    <col min="10486" max="10487" width="11.453125" style="9"/>
    <col min="10488" max="10488" width="9.81640625" style="9" bestFit="1" customWidth="1"/>
    <col min="10489" max="10489" width="20.26953125" style="9" bestFit="1" customWidth="1"/>
    <col min="10490" max="10490" width="19" style="9" bestFit="1" customWidth="1"/>
    <col min="10491" max="10491" width="31.81640625" style="9" bestFit="1" customWidth="1"/>
    <col min="10492" max="10493" width="11.453125" style="9"/>
    <col min="10494" max="10494" width="4.81640625" style="9" customWidth="1"/>
    <col min="10495" max="10495" width="19.453125" style="9" bestFit="1" customWidth="1"/>
    <col min="10496" max="10496" width="11.453125" style="9"/>
    <col min="10497" max="10497" width="9.7265625" style="9" bestFit="1" customWidth="1"/>
    <col min="10498" max="10498" width="4.453125" style="9" customWidth="1"/>
    <col min="10499" max="10499" width="11.81640625" style="9" customWidth="1"/>
    <col min="10500" max="10500" width="12" style="9" bestFit="1" customWidth="1"/>
    <col min="10501" max="10501" width="8.453125" style="9" bestFit="1" customWidth="1"/>
    <col min="10502" max="10502" width="21.26953125" style="9" bestFit="1" customWidth="1"/>
    <col min="10503" max="10503" width="22.26953125" style="9" bestFit="1" customWidth="1"/>
    <col min="10504" max="10740" width="11.453125" style="9"/>
    <col min="10741" max="10741" width="11.7265625" style="9" customWidth="1"/>
    <col min="10742" max="10743" width="11.453125" style="9"/>
    <col min="10744" max="10744" width="9.81640625" style="9" bestFit="1" customWidth="1"/>
    <col min="10745" max="10745" width="20.26953125" style="9" bestFit="1" customWidth="1"/>
    <col min="10746" max="10746" width="19" style="9" bestFit="1" customWidth="1"/>
    <col min="10747" max="10747" width="31.81640625" style="9" bestFit="1" customWidth="1"/>
    <col min="10748" max="10749" width="11.453125" style="9"/>
    <col min="10750" max="10750" width="4.81640625" style="9" customWidth="1"/>
    <col min="10751" max="10751" width="19.453125" style="9" bestFit="1" customWidth="1"/>
    <col min="10752" max="10752" width="11.453125" style="9"/>
    <col min="10753" max="10753" width="9.7265625" style="9" bestFit="1" customWidth="1"/>
    <col min="10754" max="10754" width="4.453125" style="9" customWidth="1"/>
    <col min="10755" max="10755" width="11.81640625" style="9" customWidth="1"/>
    <col min="10756" max="10756" width="12" style="9" bestFit="1" customWidth="1"/>
    <col min="10757" max="10757" width="8.453125" style="9" bestFit="1" customWidth="1"/>
    <col min="10758" max="10758" width="21.26953125" style="9" bestFit="1" customWidth="1"/>
    <col min="10759" max="10759" width="22.26953125" style="9" bestFit="1" customWidth="1"/>
    <col min="10760" max="10996" width="11.453125" style="9"/>
    <col min="10997" max="10997" width="11.7265625" style="9" customWidth="1"/>
    <col min="10998" max="10999" width="11.453125" style="9"/>
    <col min="11000" max="11000" width="9.81640625" style="9" bestFit="1" customWidth="1"/>
    <col min="11001" max="11001" width="20.26953125" style="9" bestFit="1" customWidth="1"/>
    <col min="11002" max="11002" width="19" style="9" bestFit="1" customWidth="1"/>
    <col min="11003" max="11003" width="31.81640625" style="9" bestFit="1" customWidth="1"/>
    <col min="11004" max="11005" width="11.453125" style="9"/>
    <col min="11006" max="11006" width="4.81640625" style="9" customWidth="1"/>
    <col min="11007" max="11007" width="19.453125" style="9" bestFit="1" customWidth="1"/>
    <col min="11008" max="11008" width="11.453125" style="9"/>
    <col min="11009" max="11009" width="9.7265625" style="9" bestFit="1" customWidth="1"/>
    <col min="11010" max="11010" width="4.453125" style="9" customWidth="1"/>
    <col min="11011" max="11011" width="11.81640625" style="9" customWidth="1"/>
    <col min="11012" max="11012" width="12" style="9" bestFit="1" customWidth="1"/>
    <col min="11013" max="11013" width="8.453125" style="9" bestFit="1" customWidth="1"/>
    <col min="11014" max="11014" width="21.26953125" style="9" bestFit="1" customWidth="1"/>
    <col min="11015" max="11015" width="22.26953125" style="9" bestFit="1" customWidth="1"/>
    <col min="11016" max="11252" width="11.453125" style="9"/>
    <col min="11253" max="11253" width="11.7265625" style="9" customWidth="1"/>
    <col min="11254" max="11255" width="11.453125" style="9"/>
    <col min="11256" max="11256" width="9.81640625" style="9" bestFit="1" customWidth="1"/>
    <col min="11257" max="11257" width="20.26953125" style="9" bestFit="1" customWidth="1"/>
    <col min="11258" max="11258" width="19" style="9" bestFit="1" customWidth="1"/>
    <col min="11259" max="11259" width="31.81640625" style="9" bestFit="1" customWidth="1"/>
    <col min="11260" max="11261" width="11.453125" style="9"/>
    <col min="11262" max="11262" width="4.81640625" style="9" customWidth="1"/>
    <col min="11263" max="11263" width="19.453125" style="9" bestFit="1" customWidth="1"/>
    <col min="11264" max="11264" width="11.453125" style="9"/>
    <col min="11265" max="11265" width="9.7265625" style="9" bestFit="1" customWidth="1"/>
    <col min="11266" max="11266" width="4.453125" style="9" customWidth="1"/>
    <col min="11267" max="11267" width="11.81640625" style="9" customWidth="1"/>
    <col min="11268" max="11268" width="12" style="9" bestFit="1" customWidth="1"/>
    <col min="11269" max="11269" width="8.453125" style="9" bestFit="1" customWidth="1"/>
    <col min="11270" max="11270" width="21.26953125" style="9" bestFit="1" customWidth="1"/>
    <col min="11271" max="11271" width="22.26953125" style="9" bestFit="1" customWidth="1"/>
    <col min="11272" max="11508" width="11.453125" style="9"/>
    <col min="11509" max="11509" width="11.7265625" style="9" customWidth="1"/>
    <col min="11510" max="11511" width="11.453125" style="9"/>
    <col min="11512" max="11512" width="9.81640625" style="9" bestFit="1" customWidth="1"/>
    <col min="11513" max="11513" width="20.26953125" style="9" bestFit="1" customWidth="1"/>
    <col min="11514" max="11514" width="19" style="9" bestFit="1" customWidth="1"/>
    <col min="11515" max="11515" width="31.81640625" style="9" bestFit="1" customWidth="1"/>
    <col min="11516" max="11517" width="11.453125" style="9"/>
    <col min="11518" max="11518" width="4.81640625" style="9" customWidth="1"/>
    <col min="11519" max="11519" width="19.453125" style="9" bestFit="1" customWidth="1"/>
    <col min="11520" max="11520" width="11.453125" style="9"/>
    <col min="11521" max="11521" width="9.7265625" style="9" bestFit="1" customWidth="1"/>
    <col min="11522" max="11522" width="4.453125" style="9" customWidth="1"/>
    <col min="11523" max="11523" width="11.81640625" style="9" customWidth="1"/>
    <col min="11524" max="11524" width="12" style="9" bestFit="1" customWidth="1"/>
    <col min="11525" max="11525" width="8.453125" style="9" bestFit="1" customWidth="1"/>
    <col min="11526" max="11526" width="21.26953125" style="9" bestFit="1" customWidth="1"/>
    <col min="11527" max="11527" width="22.26953125" style="9" bestFit="1" customWidth="1"/>
    <col min="11528" max="11764" width="11.453125" style="9"/>
    <col min="11765" max="11765" width="11.7265625" style="9" customWidth="1"/>
    <col min="11766" max="11767" width="11.453125" style="9"/>
    <col min="11768" max="11768" width="9.81640625" style="9" bestFit="1" customWidth="1"/>
    <col min="11769" max="11769" width="20.26953125" style="9" bestFit="1" customWidth="1"/>
    <col min="11770" max="11770" width="19" style="9" bestFit="1" customWidth="1"/>
    <col min="11771" max="11771" width="31.81640625" style="9" bestFit="1" customWidth="1"/>
    <col min="11772" max="11773" width="11.453125" style="9"/>
    <col min="11774" max="11774" width="4.81640625" style="9" customWidth="1"/>
    <col min="11775" max="11775" width="19.453125" style="9" bestFit="1" customWidth="1"/>
    <col min="11776" max="11776" width="11.453125" style="9"/>
    <col min="11777" max="11777" width="9.7265625" style="9" bestFit="1" customWidth="1"/>
    <col min="11778" max="11778" width="4.453125" style="9" customWidth="1"/>
    <col min="11779" max="11779" width="11.81640625" style="9" customWidth="1"/>
    <col min="11780" max="11780" width="12" style="9" bestFit="1" customWidth="1"/>
    <col min="11781" max="11781" width="8.453125" style="9" bestFit="1" customWidth="1"/>
    <col min="11782" max="11782" width="21.26953125" style="9" bestFit="1" customWidth="1"/>
    <col min="11783" max="11783" width="22.26953125" style="9" bestFit="1" customWidth="1"/>
    <col min="11784" max="12020" width="11.453125" style="9"/>
    <col min="12021" max="12021" width="11.7265625" style="9" customWidth="1"/>
    <col min="12022" max="12023" width="11.453125" style="9"/>
    <col min="12024" max="12024" width="9.81640625" style="9" bestFit="1" customWidth="1"/>
    <col min="12025" max="12025" width="20.26953125" style="9" bestFit="1" customWidth="1"/>
    <col min="12026" max="12026" width="19" style="9" bestFit="1" customWidth="1"/>
    <col min="12027" max="12027" width="31.81640625" style="9" bestFit="1" customWidth="1"/>
    <col min="12028" max="12029" width="11.453125" style="9"/>
    <col min="12030" max="12030" width="4.81640625" style="9" customWidth="1"/>
    <col min="12031" max="12031" width="19.453125" style="9" bestFit="1" customWidth="1"/>
    <col min="12032" max="12032" width="11.453125" style="9"/>
    <col min="12033" max="12033" width="9.7265625" style="9" bestFit="1" customWidth="1"/>
    <col min="12034" max="12034" width="4.453125" style="9" customWidth="1"/>
    <col min="12035" max="12035" width="11.81640625" style="9" customWidth="1"/>
    <col min="12036" max="12036" width="12" style="9" bestFit="1" customWidth="1"/>
    <col min="12037" max="12037" width="8.453125" style="9" bestFit="1" customWidth="1"/>
    <col min="12038" max="12038" width="21.26953125" style="9" bestFit="1" customWidth="1"/>
    <col min="12039" max="12039" width="22.26953125" style="9" bestFit="1" customWidth="1"/>
    <col min="12040" max="12276" width="11.453125" style="9"/>
    <col min="12277" max="12277" width="11.7265625" style="9" customWidth="1"/>
    <col min="12278" max="12279" width="11.453125" style="9"/>
    <col min="12280" max="12280" width="9.81640625" style="9" bestFit="1" customWidth="1"/>
    <col min="12281" max="12281" width="20.26953125" style="9" bestFit="1" customWidth="1"/>
    <col min="12282" max="12282" width="19" style="9" bestFit="1" customWidth="1"/>
    <col min="12283" max="12283" width="31.81640625" style="9" bestFit="1" customWidth="1"/>
    <col min="12284" max="12285" width="11.453125" style="9"/>
    <col min="12286" max="12286" width="4.81640625" style="9" customWidth="1"/>
    <col min="12287" max="12287" width="19.453125" style="9" bestFit="1" customWidth="1"/>
    <col min="12288" max="12288" width="11.453125" style="9"/>
    <col min="12289" max="12289" width="9.7265625" style="9" bestFit="1" customWidth="1"/>
    <col min="12290" max="12290" width="4.453125" style="9" customWidth="1"/>
    <col min="12291" max="12291" width="11.81640625" style="9" customWidth="1"/>
    <col min="12292" max="12292" width="12" style="9" bestFit="1" customWidth="1"/>
    <col min="12293" max="12293" width="8.453125" style="9" bestFit="1" customWidth="1"/>
    <col min="12294" max="12294" width="21.26953125" style="9" bestFit="1" customWidth="1"/>
    <col min="12295" max="12295" width="22.26953125" style="9" bestFit="1" customWidth="1"/>
    <col min="12296" max="12532" width="11.453125" style="9"/>
    <col min="12533" max="12533" width="11.7265625" style="9" customWidth="1"/>
    <col min="12534" max="12535" width="11.453125" style="9"/>
    <col min="12536" max="12536" width="9.81640625" style="9" bestFit="1" customWidth="1"/>
    <col min="12537" max="12537" width="20.26953125" style="9" bestFit="1" customWidth="1"/>
    <col min="12538" max="12538" width="19" style="9" bestFit="1" customWidth="1"/>
    <col min="12539" max="12539" width="31.81640625" style="9" bestFit="1" customWidth="1"/>
    <col min="12540" max="12541" width="11.453125" style="9"/>
    <col min="12542" max="12542" width="4.81640625" style="9" customWidth="1"/>
    <col min="12543" max="12543" width="19.453125" style="9" bestFit="1" customWidth="1"/>
    <col min="12544" max="12544" width="11.453125" style="9"/>
    <col min="12545" max="12545" width="9.7265625" style="9" bestFit="1" customWidth="1"/>
    <col min="12546" max="12546" width="4.453125" style="9" customWidth="1"/>
    <col min="12547" max="12547" width="11.81640625" style="9" customWidth="1"/>
    <col min="12548" max="12548" width="12" style="9" bestFit="1" customWidth="1"/>
    <col min="12549" max="12549" width="8.453125" style="9" bestFit="1" customWidth="1"/>
    <col min="12550" max="12550" width="21.26953125" style="9" bestFit="1" customWidth="1"/>
    <col min="12551" max="12551" width="22.26953125" style="9" bestFit="1" customWidth="1"/>
    <col min="12552" max="12788" width="11.453125" style="9"/>
    <col min="12789" max="12789" width="11.7265625" style="9" customWidth="1"/>
    <col min="12790" max="12791" width="11.453125" style="9"/>
    <col min="12792" max="12792" width="9.81640625" style="9" bestFit="1" customWidth="1"/>
    <col min="12793" max="12793" width="20.26953125" style="9" bestFit="1" customWidth="1"/>
    <col min="12794" max="12794" width="19" style="9" bestFit="1" customWidth="1"/>
    <col min="12795" max="12795" width="31.81640625" style="9" bestFit="1" customWidth="1"/>
    <col min="12796" max="12797" width="11.453125" style="9"/>
    <col min="12798" max="12798" width="4.81640625" style="9" customWidth="1"/>
    <col min="12799" max="12799" width="19.453125" style="9" bestFit="1" customWidth="1"/>
    <col min="12800" max="12800" width="11.453125" style="9"/>
    <col min="12801" max="12801" width="9.7265625" style="9" bestFit="1" customWidth="1"/>
    <col min="12802" max="12802" width="4.453125" style="9" customWidth="1"/>
    <col min="12803" max="12803" width="11.81640625" style="9" customWidth="1"/>
    <col min="12804" max="12804" width="12" style="9" bestFit="1" customWidth="1"/>
    <col min="12805" max="12805" width="8.453125" style="9" bestFit="1" customWidth="1"/>
    <col min="12806" max="12806" width="21.26953125" style="9" bestFit="1" customWidth="1"/>
    <col min="12807" max="12807" width="22.26953125" style="9" bestFit="1" customWidth="1"/>
    <col min="12808" max="13044" width="11.453125" style="9"/>
    <col min="13045" max="13045" width="11.7265625" style="9" customWidth="1"/>
    <col min="13046" max="13047" width="11.453125" style="9"/>
    <col min="13048" max="13048" width="9.81640625" style="9" bestFit="1" customWidth="1"/>
    <col min="13049" max="13049" width="20.26953125" style="9" bestFit="1" customWidth="1"/>
    <col min="13050" max="13050" width="19" style="9" bestFit="1" customWidth="1"/>
    <col min="13051" max="13051" width="31.81640625" style="9" bestFit="1" customWidth="1"/>
    <col min="13052" max="13053" width="11.453125" style="9"/>
    <col min="13054" max="13054" width="4.81640625" style="9" customWidth="1"/>
    <col min="13055" max="13055" width="19.453125" style="9" bestFit="1" customWidth="1"/>
    <col min="13056" max="13056" width="11.453125" style="9"/>
    <col min="13057" max="13057" width="9.7265625" style="9" bestFit="1" customWidth="1"/>
    <col min="13058" max="13058" width="4.453125" style="9" customWidth="1"/>
    <col min="13059" max="13059" width="11.81640625" style="9" customWidth="1"/>
    <col min="13060" max="13060" width="12" style="9" bestFit="1" customWidth="1"/>
    <col min="13061" max="13061" width="8.453125" style="9" bestFit="1" customWidth="1"/>
    <col min="13062" max="13062" width="21.26953125" style="9" bestFit="1" customWidth="1"/>
    <col min="13063" max="13063" width="22.26953125" style="9" bestFit="1" customWidth="1"/>
    <col min="13064" max="13300" width="11.453125" style="9"/>
    <col min="13301" max="13301" width="11.7265625" style="9" customWidth="1"/>
    <col min="13302" max="13303" width="11.453125" style="9"/>
    <col min="13304" max="13304" width="9.81640625" style="9" bestFit="1" customWidth="1"/>
    <col min="13305" max="13305" width="20.26953125" style="9" bestFit="1" customWidth="1"/>
    <col min="13306" max="13306" width="19" style="9" bestFit="1" customWidth="1"/>
    <col min="13307" max="13307" width="31.81640625" style="9" bestFit="1" customWidth="1"/>
    <col min="13308" max="13309" width="11.453125" style="9"/>
    <col min="13310" max="13310" width="4.81640625" style="9" customWidth="1"/>
    <col min="13311" max="13311" width="19.453125" style="9" bestFit="1" customWidth="1"/>
    <col min="13312" max="13312" width="11.453125" style="9"/>
    <col min="13313" max="13313" width="9.7265625" style="9" bestFit="1" customWidth="1"/>
    <col min="13314" max="13314" width="4.453125" style="9" customWidth="1"/>
    <col min="13315" max="13315" width="11.81640625" style="9" customWidth="1"/>
    <col min="13316" max="13316" width="12" style="9" bestFit="1" customWidth="1"/>
    <col min="13317" max="13317" width="8.453125" style="9" bestFit="1" customWidth="1"/>
    <col min="13318" max="13318" width="21.26953125" style="9" bestFit="1" customWidth="1"/>
    <col min="13319" max="13319" width="22.26953125" style="9" bestFit="1" customWidth="1"/>
    <col min="13320" max="13556" width="11.453125" style="9"/>
    <col min="13557" max="13557" width="11.7265625" style="9" customWidth="1"/>
    <col min="13558" max="13559" width="11.453125" style="9"/>
    <col min="13560" max="13560" width="9.81640625" style="9" bestFit="1" customWidth="1"/>
    <col min="13561" max="13561" width="20.26953125" style="9" bestFit="1" customWidth="1"/>
    <col min="13562" max="13562" width="19" style="9" bestFit="1" customWidth="1"/>
    <col min="13563" max="13563" width="31.81640625" style="9" bestFit="1" customWidth="1"/>
    <col min="13564" max="13565" width="11.453125" style="9"/>
    <col min="13566" max="13566" width="4.81640625" style="9" customWidth="1"/>
    <col min="13567" max="13567" width="19.453125" style="9" bestFit="1" customWidth="1"/>
    <col min="13568" max="13568" width="11.453125" style="9"/>
    <col min="13569" max="13569" width="9.7265625" style="9" bestFit="1" customWidth="1"/>
    <col min="13570" max="13570" width="4.453125" style="9" customWidth="1"/>
    <col min="13571" max="13571" width="11.81640625" style="9" customWidth="1"/>
    <col min="13572" max="13572" width="12" style="9" bestFit="1" customWidth="1"/>
    <col min="13573" max="13573" width="8.453125" style="9" bestFit="1" customWidth="1"/>
    <col min="13574" max="13574" width="21.26953125" style="9" bestFit="1" customWidth="1"/>
    <col min="13575" max="13575" width="22.26953125" style="9" bestFit="1" customWidth="1"/>
    <col min="13576" max="13812" width="11.453125" style="9"/>
    <col min="13813" max="13813" width="11.7265625" style="9" customWidth="1"/>
    <col min="13814" max="13815" width="11.453125" style="9"/>
    <col min="13816" max="13816" width="9.81640625" style="9" bestFit="1" customWidth="1"/>
    <col min="13817" max="13817" width="20.26953125" style="9" bestFit="1" customWidth="1"/>
    <col min="13818" max="13818" width="19" style="9" bestFit="1" customWidth="1"/>
    <col min="13819" max="13819" width="31.81640625" style="9" bestFit="1" customWidth="1"/>
    <col min="13820" max="13821" width="11.453125" style="9"/>
    <col min="13822" max="13822" width="4.81640625" style="9" customWidth="1"/>
    <col min="13823" max="13823" width="19.453125" style="9" bestFit="1" customWidth="1"/>
    <col min="13824" max="13824" width="11.453125" style="9"/>
    <col min="13825" max="13825" width="9.7265625" style="9" bestFit="1" customWidth="1"/>
    <col min="13826" max="13826" width="4.453125" style="9" customWidth="1"/>
    <col min="13827" max="13827" width="11.81640625" style="9" customWidth="1"/>
    <col min="13828" max="13828" width="12" style="9" bestFit="1" customWidth="1"/>
    <col min="13829" max="13829" width="8.453125" style="9" bestFit="1" customWidth="1"/>
    <col min="13830" max="13830" width="21.26953125" style="9" bestFit="1" customWidth="1"/>
    <col min="13831" max="13831" width="22.26953125" style="9" bestFit="1" customWidth="1"/>
    <col min="13832" max="14068" width="11.453125" style="9"/>
    <col min="14069" max="14069" width="11.7265625" style="9" customWidth="1"/>
    <col min="14070" max="14071" width="11.453125" style="9"/>
    <col min="14072" max="14072" width="9.81640625" style="9" bestFit="1" customWidth="1"/>
    <col min="14073" max="14073" width="20.26953125" style="9" bestFit="1" customWidth="1"/>
    <col min="14074" max="14074" width="19" style="9" bestFit="1" customWidth="1"/>
    <col min="14075" max="14075" width="31.81640625" style="9" bestFit="1" customWidth="1"/>
    <col min="14076" max="14077" width="11.453125" style="9"/>
    <col min="14078" max="14078" width="4.81640625" style="9" customWidth="1"/>
    <col min="14079" max="14079" width="19.453125" style="9" bestFit="1" customWidth="1"/>
    <col min="14080" max="14080" width="11.453125" style="9"/>
    <col min="14081" max="14081" width="9.7265625" style="9" bestFit="1" customWidth="1"/>
    <col min="14082" max="14082" width="4.453125" style="9" customWidth="1"/>
    <col min="14083" max="14083" width="11.81640625" style="9" customWidth="1"/>
    <col min="14084" max="14084" width="12" style="9" bestFit="1" customWidth="1"/>
    <col min="14085" max="14085" width="8.453125" style="9" bestFit="1" customWidth="1"/>
    <col min="14086" max="14086" width="21.26953125" style="9" bestFit="1" customWidth="1"/>
    <col min="14087" max="14087" width="22.26953125" style="9" bestFit="1" customWidth="1"/>
    <col min="14088" max="14324" width="11.453125" style="9"/>
    <col min="14325" max="14325" width="11.7265625" style="9" customWidth="1"/>
    <col min="14326" max="14327" width="11.453125" style="9"/>
    <col min="14328" max="14328" width="9.81640625" style="9" bestFit="1" customWidth="1"/>
    <col min="14329" max="14329" width="20.26953125" style="9" bestFit="1" customWidth="1"/>
    <col min="14330" max="14330" width="19" style="9" bestFit="1" customWidth="1"/>
    <col min="14331" max="14331" width="31.81640625" style="9" bestFit="1" customWidth="1"/>
    <col min="14332" max="14333" width="11.453125" style="9"/>
    <col min="14334" max="14334" width="4.81640625" style="9" customWidth="1"/>
    <col min="14335" max="14335" width="19.453125" style="9" bestFit="1" customWidth="1"/>
    <col min="14336" max="14336" width="11.453125" style="9"/>
    <col min="14337" max="14337" width="9.7265625" style="9" bestFit="1" customWidth="1"/>
    <col min="14338" max="14338" width="4.453125" style="9" customWidth="1"/>
    <col min="14339" max="14339" width="11.81640625" style="9" customWidth="1"/>
    <col min="14340" max="14340" width="12" style="9" bestFit="1" customWidth="1"/>
    <col min="14341" max="14341" width="8.453125" style="9" bestFit="1" customWidth="1"/>
    <col min="14342" max="14342" width="21.26953125" style="9" bestFit="1" customWidth="1"/>
    <col min="14343" max="14343" width="22.26953125" style="9" bestFit="1" customWidth="1"/>
    <col min="14344" max="14580" width="11.453125" style="9"/>
    <col min="14581" max="14581" width="11.7265625" style="9" customWidth="1"/>
    <col min="14582" max="14583" width="11.453125" style="9"/>
    <col min="14584" max="14584" width="9.81640625" style="9" bestFit="1" customWidth="1"/>
    <col min="14585" max="14585" width="20.26953125" style="9" bestFit="1" customWidth="1"/>
    <col min="14586" max="14586" width="19" style="9" bestFit="1" customWidth="1"/>
    <col min="14587" max="14587" width="31.81640625" style="9" bestFit="1" customWidth="1"/>
    <col min="14588" max="14589" width="11.453125" style="9"/>
    <col min="14590" max="14590" width="4.81640625" style="9" customWidth="1"/>
    <col min="14591" max="14591" width="19.453125" style="9" bestFit="1" customWidth="1"/>
    <col min="14592" max="14592" width="11.453125" style="9"/>
    <col min="14593" max="14593" width="9.7265625" style="9" bestFit="1" customWidth="1"/>
    <col min="14594" max="14594" width="4.453125" style="9" customWidth="1"/>
    <col min="14595" max="14595" width="11.81640625" style="9" customWidth="1"/>
    <col min="14596" max="14596" width="12" style="9" bestFit="1" customWidth="1"/>
    <col min="14597" max="14597" width="8.453125" style="9" bestFit="1" customWidth="1"/>
    <col min="14598" max="14598" width="21.26953125" style="9" bestFit="1" customWidth="1"/>
    <col min="14599" max="14599" width="22.26953125" style="9" bestFit="1" customWidth="1"/>
    <col min="14600" max="14836" width="11.453125" style="9"/>
    <col min="14837" max="14837" width="11.7265625" style="9" customWidth="1"/>
    <col min="14838" max="14839" width="11.453125" style="9"/>
    <col min="14840" max="14840" width="9.81640625" style="9" bestFit="1" customWidth="1"/>
    <col min="14841" max="14841" width="20.26953125" style="9" bestFit="1" customWidth="1"/>
    <col min="14842" max="14842" width="19" style="9" bestFit="1" customWidth="1"/>
    <col min="14843" max="14843" width="31.81640625" style="9" bestFit="1" customWidth="1"/>
    <col min="14844" max="14845" width="11.453125" style="9"/>
    <col min="14846" max="14846" width="4.81640625" style="9" customWidth="1"/>
    <col min="14847" max="14847" width="19.453125" style="9" bestFit="1" customWidth="1"/>
    <col min="14848" max="14848" width="11.453125" style="9"/>
    <col min="14849" max="14849" width="9.7265625" style="9" bestFit="1" customWidth="1"/>
    <col min="14850" max="14850" width="4.453125" style="9" customWidth="1"/>
    <col min="14851" max="14851" width="11.81640625" style="9" customWidth="1"/>
    <col min="14852" max="14852" width="12" style="9" bestFit="1" customWidth="1"/>
    <col min="14853" max="14853" width="8.453125" style="9" bestFit="1" customWidth="1"/>
    <col min="14854" max="14854" width="21.26953125" style="9" bestFit="1" customWidth="1"/>
    <col min="14855" max="14855" width="22.26953125" style="9" bestFit="1" customWidth="1"/>
    <col min="14856" max="15092" width="11.453125" style="9"/>
    <col min="15093" max="15093" width="11.7265625" style="9" customWidth="1"/>
    <col min="15094" max="15095" width="11.453125" style="9"/>
    <col min="15096" max="15096" width="9.81640625" style="9" bestFit="1" customWidth="1"/>
    <col min="15097" max="15097" width="20.26953125" style="9" bestFit="1" customWidth="1"/>
    <col min="15098" max="15098" width="19" style="9" bestFit="1" customWidth="1"/>
    <col min="15099" max="15099" width="31.81640625" style="9" bestFit="1" customWidth="1"/>
    <col min="15100" max="15101" width="11.453125" style="9"/>
    <col min="15102" max="15102" width="4.81640625" style="9" customWidth="1"/>
    <col min="15103" max="15103" width="19.453125" style="9" bestFit="1" customWidth="1"/>
    <col min="15104" max="15104" width="11.453125" style="9"/>
    <col min="15105" max="15105" width="9.7265625" style="9" bestFit="1" customWidth="1"/>
    <col min="15106" max="15106" width="4.453125" style="9" customWidth="1"/>
    <col min="15107" max="15107" width="11.81640625" style="9" customWidth="1"/>
    <col min="15108" max="15108" width="12" style="9" bestFit="1" customWidth="1"/>
    <col min="15109" max="15109" width="8.453125" style="9" bestFit="1" customWidth="1"/>
    <col min="15110" max="15110" width="21.26953125" style="9" bestFit="1" customWidth="1"/>
    <col min="15111" max="15111" width="22.26953125" style="9" bestFit="1" customWidth="1"/>
    <col min="15112" max="15348" width="11.453125" style="9"/>
    <col min="15349" max="15349" width="11.7265625" style="9" customWidth="1"/>
    <col min="15350" max="15351" width="11.453125" style="9"/>
    <col min="15352" max="15352" width="9.81640625" style="9" bestFit="1" customWidth="1"/>
    <col min="15353" max="15353" width="20.26953125" style="9" bestFit="1" customWidth="1"/>
    <col min="15354" max="15354" width="19" style="9" bestFit="1" customWidth="1"/>
    <col min="15355" max="15355" width="31.81640625" style="9" bestFit="1" customWidth="1"/>
    <col min="15356" max="15357" width="11.453125" style="9"/>
    <col min="15358" max="15358" width="4.81640625" style="9" customWidth="1"/>
    <col min="15359" max="15359" width="19.453125" style="9" bestFit="1" customWidth="1"/>
    <col min="15360" max="15360" width="11.453125" style="9"/>
    <col min="15361" max="15361" width="9.7265625" style="9" bestFit="1" customWidth="1"/>
    <col min="15362" max="15362" width="4.453125" style="9" customWidth="1"/>
    <col min="15363" max="15363" width="11.81640625" style="9" customWidth="1"/>
    <col min="15364" max="15364" width="12" style="9" bestFit="1" customWidth="1"/>
    <col min="15365" max="15365" width="8.453125" style="9" bestFit="1" customWidth="1"/>
    <col min="15366" max="15366" width="21.26953125" style="9" bestFit="1" customWidth="1"/>
    <col min="15367" max="15367" width="22.26953125" style="9" bestFit="1" customWidth="1"/>
    <col min="15368" max="15604" width="11.453125" style="9"/>
    <col min="15605" max="15605" width="11.7265625" style="9" customWidth="1"/>
    <col min="15606" max="15607" width="11.453125" style="9"/>
    <col min="15608" max="15608" width="9.81640625" style="9" bestFit="1" customWidth="1"/>
    <col min="15609" max="15609" width="20.26953125" style="9" bestFit="1" customWidth="1"/>
    <col min="15610" max="15610" width="19" style="9" bestFit="1" customWidth="1"/>
    <col min="15611" max="15611" width="31.81640625" style="9" bestFit="1" customWidth="1"/>
    <col min="15612" max="15613" width="11.453125" style="9"/>
    <col min="15614" max="15614" width="4.81640625" style="9" customWidth="1"/>
    <col min="15615" max="15615" width="19.453125" style="9" bestFit="1" customWidth="1"/>
    <col min="15616" max="15616" width="11.453125" style="9"/>
    <col min="15617" max="15617" width="9.7265625" style="9" bestFit="1" customWidth="1"/>
    <col min="15618" max="15618" width="4.453125" style="9" customWidth="1"/>
    <col min="15619" max="15619" width="11.81640625" style="9" customWidth="1"/>
    <col min="15620" max="15620" width="12" style="9" bestFit="1" customWidth="1"/>
    <col min="15621" max="15621" width="8.453125" style="9" bestFit="1" customWidth="1"/>
    <col min="15622" max="15622" width="21.26953125" style="9" bestFit="1" customWidth="1"/>
    <col min="15623" max="15623" width="22.26953125" style="9" bestFit="1" customWidth="1"/>
    <col min="15624" max="15860" width="11.453125" style="9"/>
    <col min="15861" max="15861" width="11.7265625" style="9" customWidth="1"/>
    <col min="15862" max="15863" width="11.453125" style="9"/>
    <col min="15864" max="15864" width="9.81640625" style="9" bestFit="1" customWidth="1"/>
    <col min="15865" max="15865" width="20.26953125" style="9" bestFit="1" customWidth="1"/>
    <col min="15866" max="15866" width="19" style="9" bestFit="1" customWidth="1"/>
    <col min="15867" max="15867" width="31.81640625" style="9" bestFit="1" customWidth="1"/>
    <col min="15868" max="15869" width="11.453125" style="9"/>
    <col min="15870" max="15870" width="4.81640625" style="9" customWidth="1"/>
    <col min="15871" max="15871" width="19.453125" style="9" bestFit="1" customWidth="1"/>
    <col min="15872" max="15872" width="11.453125" style="9"/>
    <col min="15873" max="15873" width="9.7265625" style="9" bestFit="1" customWidth="1"/>
    <col min="15874" max="15874" width="4.453125" style="9" customWidth="1"/>
    <col min="15875" max="15875" width="11.81640625" style="9" customWidth="1"/>
    <col min="15876" max="15876" width="12" style="9" bestFit="1" customWidth="1"/>
    <col min="15877" max="15877" width="8.453125" style="9" bestFit="1" customWidth="1"/>
    <col min="15878" max="15878" width="21.26953125" style="9" bestFit="1" customWidth="1"/>
    <col min="15879" max="15879" width="22.26953125" style="9" bestFit="1" customWidth="1"/>
    <col min="15880" max="16116" width="11.453125" style="9"/>
    <col min="16117" max="16117" width="11.7265625" style="9" customWidth="1"/>
    <col min="16118" max="16119" width="11.453125" style="9"/>
    <col min="16120" max="16120" width="9.81640625" style="9" bestFit="1" customWidth="1"/>
    <col min="16121" max="16121" width="20.26953125" style="9" bestFit="1" customWidth="1"/>
    <col min="16122" max="16122" width="19" style="9" bestFit="1" customWidth="1"/>
    <col min="16123" max="16123" width="31.81640625" style="9" bestFit="1" customWidth="1"/>
    <col min="16124" max="16125" width="11.453125" style="9"/>
    <col min="16126" max="16126" width="4.81640625" style="9" customWidth="1"/>
    <col min="16127" max="16127" width="19.453125" style="9" bestFit="1" customWidth="1"/>
    <col min="16128" max="16128" width="11.453125" style="9"/>
    <col min="16129" max="16129" width="9.7265625" style="9" bestFit="1" customWidth="1"/>
    <col min="16130" max="16130" width="4.453125" style="9" customWidth="1"/>
    <col min="16131" max="16131" width="11.81640625" style="9" customWidth="1"/>
    <col min="16132" max="16132" width="12" style="9" bestFit="1" customWidth="1"/>
    <col min="16133" max="16133" width="8.453125" style="9" bestFit="1" customWidth="1"/>
    <col min="16134" max="16134" width="21.26953125" style="9" bestFit="1" customWidth="1"/>
    <col min="16135" max="16135" width="22.26953125" style="9" bestFit="1" customWidth="1"/>
    <col min="16136" max="16384" width="11.453125" style="9"/>
  </cols>
  <sheetData>
    <row r="1" spans="1:3" x14ac:dyDescent="0.35">
      <c r="A1" s="48" t="s">
        <v>45</v>
      </c>
      <c r="B1" s="49" t="s">
        <v>14</v>
      </c>
      <c r="C1" s="49" t="s">
        <v>15</v>
      </c>
    </row>
    <row r="2" spans="1:3" x14ac:dyDescent="0.35">
      <c r="A2" s="82" t="s">
        <v>46</v>
      </c>
      <c r="B2" s="51">
        <v>1000</v>
      </c>
      <c r="C2" s="52">
        <v>6.58</v>
      </c>
    </row>
    <row r="3" spans="1:3" x14ac:dyDescent="0.35">
      <c r="A3" s="50"/>
      <c r="B3" s="80"/>
      <c r="C3" s="81"/>
    </row>
    <row r="4" spans="1:3" x14ac:dyDescent="0.35">
      <c r="A4" s="48" t="s">
        <v>43</v>
      </c>
      <c r="B4" s="49" t="s">
        <v>14</v>
      </c>
      <c r="C4" s="49" t="s">
        <v>15</v>
      </c>
    </row>
    <row r="5" spans="1:3" x14ac:dyDescent="0.35">
      <c r="A5" s="9" t="s">
        <v>46</v>
      </c>
      <c r="B5" s="51">
        <v>33.15</v>
      </c>
      <c r="C5" s="53">
        <v>33.15</v>
      </c>
    </row>
    <row r="6" spans="1:3" x14ac:dyDescent="0.35">
      <c r="A6" s="9" t="s">
        <v>47</v>
      </c>
      <c r="B6" s="51">
        <v>37.96</v>
      </c>
      <c r="C6" s="53">
        <v>37.96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tns:customPropertyEditors xmlns:tns="http://schemas.microsoft.com/office/2006/customDocumentInformationPanel">
  <tns:showOnOpen>false</tns:showOnOpen>
  <tns:defaultPropertyEditorNamespace>Propriétés standard</tns:defaultPropertyEditorNamespace>
</tns:customPropertyEditors>
</file>

<file path=customXml/itemProps1.xml><?xml version="1.0" encoding="utf-8"?>
<ds:datastoreItem xmlns:ds="http://schemas.openxmlformats.org/officeDocument/2006/customXml" ds:itemID="{92FBD201-0A7E-4967-9EF7-662E18BAA7CA}">
  <ds:schemaRefs>
    <ds:schemaRef ds:uri="http://schemas.microsoft.com/office/2006/customDocumentInformationPan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Devis</vt:lpstr>
      <vt:lpstr>Base</vt:lpstr>
      <vt:lpstr>Prix negocié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PATE Paul</dc:creator>
  <cp:lastModifiedBy>LOUIS VIGNOT</cp:lastModifiedBy>
  <cp:lastPrinted>2020-08-20T13:53:17Z</cp:lastPrinted>
  <dcterms:created xsi:type="dcterms:W3CDTF">2020-06-23T14:16:48Z</dcterms:created>
  <dcterms:modified xsi:type="dcterms:W3CDTF">2020-08-27T08:47:46Z</dcterms:modified>
</cp:coreProperties>
</file>