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tiennehouver/Dropbox/Papiers/compta/2022/"/>
    </mc:Choice>
  </mc:AlternateContent>
  <xr:revisionPtr revIDLastSave="0" documentId="13_ncr:1_{BAF271D1-2C15-A34A-851C-EECE99DD907F}" xr6:coauthVersionLast="45" xr6:coauthVersionMax="45" xr10:uidLastSave="{00000000-0000-0000-0000-000000000000}"/>
  <bookViews>
    <workbookView xWindow="0" yWindow="460" windowWidth="28800" windowHeight="17540" activeTab="1" xr2:uid="{7F95414C-7B9D-B549-B7E1-3DD7621F6755}"/>
  </bookViews>
  <sheets>
    <sheet name="Données" sheetId="1" r:id="rId1"/>
    <sheet name="Récap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17" i="2" s="1"/>
  <c r="C9" i="2"/>
  <c r="C10" i="2"/>
  <c r="C11" i="2"/>
  <c r="C12" i="2"/>
  <c r="C13" i="2"/>
  <c r="C14" i="2"/>
  <c r="C15" i="2"/>
  <c r="B5" i="2"/>
  <c r="D5" i="2" s="1"/>
  <c r="B6" i="2"/>
  <c r="D6" i="2" s="1"/>
  <c r="B7" i="2"/>
  <c r="D7" i="2" s="1"/>
  <c r="B8" i="2"/>
  <c r="D8" i="2" s="1"/>
  <c r="B9" i="2"/>
  <c r="D9" i="2" s="1"/>
  <c r="B10" i="2"/>
  <c r="D10" i="2" s="1"/>
  <c r="B11" i="2"/>
  <c r="D11" i="2" s="1"/>
  <c r="B12" i="2"/>
  <c r="D12" i="2" s="1"/>
  <c r="B13" i="2"/>
  <c r="D13" i="2" s="1"/>
  <c r="B14" i="2"/>
  <c r="D14" i="2" s="1"/>
  <c r="B15" i="2"/>
  <c r="D15" i="2" s="1"/>
  <c r="B4" i="2"/>
  <c r="D4" i="2" s="1"/>
  <c r="E4" i="2" s="1"/>
  <c r="E5" i="2" s="1"/>
  <c r="E6" i="2" s="1"/>
  <c r="E7" i="2" s="1"/>
  <c r="E8" i="2" l="1"/>
  <c r="E9" i="2" s="1"/>
  <c r="E10" i="2" s="1"/>
  <c r="E11" i="2" s="1"/>
  <c r="E12" i="2" s="1"/>
  <c r="E13" i="2" s="1"/>
  <c r="E14" i="2" s="1"/>
  <c r="E15" i="2" s="1"/>
  <c r="B17" i="2"/>
  <c r="B18" i="2" s="1"/>
  <c r="L31" i="1"/>
  <c r="L30" i="1"/>
  <c r="L29" i="1"/>
  <c r="E30" i="1"/>
  <c r="E29" i="1"/>
  <c r="L32" i="1"/>
  <c r="E31" i="1"/>
  <c r="E33" i="1" l="1"/>
</calcChain>
</file>

<file path=xl/sharedStrings.xml><?xml version="1.0" encoding="utf-8"?>
<sst xmlns="http://schemas.openxmlformats.org/spreadsheetml/2006/main" count="42" uniqueCount="36">
  <si>
    <t>ANNEE :</t>
  </si>
  <si>
    <t>Livre chronologique des recettes</t>
  </si>
  <si>
    <t>Registre des achats et autres dépenses</t>
  </si>
  <si>
    <t>Date</t>
  </si>
  <si>
    <t>Réf. de la pièce</t>
  </si>
  <si>
    <t>Client</t>
  </si>
  <si>
    <t>Nature</t>
  </si>
  <si>
    <t>Montant</t>
  </si>
  <si>
    <t>Mode d’encaissement</t>
  </si>
  <si>
    <t>Fournisseur, désignation</t>
  </si>
  <si>
    <t>Mode de paiement</t>
  </si>
  <si>
    <t>TOTAL DE L'ANNÉE</t>
  </si>
  <si>
    <t>TOTAL ENTRÉE LIQUIDE</t>
  </si>
  <si>
    <t>TOTAL ENTRÉE CHÈQUE</t>
  </si>
  <si>
    <t>Salaire</t>
  </si>
  <si>
    <t>Virement</t>
  </si>
  <si>
    <t>SOLDE DE L'ANNÉE</t>
  </si>
  <si>
    <t>TOTAL SORTIE LIQUIDE</t>
  </si>
  <si>
    <t>TOTAL SORTIE CB</t>
  </si>
  <si>
    <t>TOTAL SORTIE VIREMENT</t>
  </si>
  <si>
    <t>Récapitulatif</t>
  </si>
  <si>
    <t>MOIS</t>
  </si>
  <si>
    <t>Recettes</t>
  </si>
  <si>
    <t>Dépenses</t>
  </si>
  <si>
    <t>Solde mois</t>
  </si>
  <si>
    <t>Trésorerie</t>
  </si>
  <si>
    <t>TOTAUX</t>
  </si>
  <si>
    <t>SOLDE ANNEE</t>
  </si>
  <si>
    <t>Graphique de trésorerie :</t>
  </si>
  <si>
    <t>Graphique des recettes et achats par mois :</t>
  </si>
  <si>
    <t>presta</t>
  </si>
  <si>
    <t>Liquide</t>
  </si>
  <si>
    <t>L'autre</t>
  </si>
  <si>
    <t>Cours</t>
  </si>
  <si>
    <t>chèque</t>
  </si>
  <si>
    <t>informatique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</si>
</sst>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€&quot;_ ;_ * \(#,##0.00\)\ &quot;€&quot;_ ;_ * &quot;-&quot;??_)\ &quot;€&quot;_ ;_ @_ "/>
    <numFmt numFmtId="166" formatCode="mmmm"/>
  </numFmts>
  <fonts count="1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14"/>
      <color theme="0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55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2" borderId="0" xfId="0" applyFont="1" applyFill="1"/>
    <xf numFmtId="0" fontId="4" fillId="2" borderId="0" xfId="0" applyFont="1" applyFill="1" applyProtection="1">
      <protection locked="0"/>
    </xf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2" fillId="0" borderId="0" xfId="0" applyFont="1"/>
    <xf numFmtId="49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8" fillId="0" borderId="0" xfId="0" applyFont="1" applyAlignment="1">
      <alignment horizontal="right"/>
    </xf>
    <xf numFmtId="14" fontId="0" fillId="0" borderId="2" xfId="0" applyNumberFormat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3" xfId="0" applyBorder="1" applyProtection="1">
      <protection locked="0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44" fontId="0" fillId="0" borderId="1" xfId="1" applyFont="1" applyBorder="1" applyAlignment="1" applyProtection="1">
      <alignment horizontal="right" indent="3"/>
      <protection locked="0"/>
    </xf>
    <xf numFmtId="44" fontId="2" fillId="0" borderId="1" xfId="1" applyFont="1" applyBorder="1" applyAlignment="1">
      <alignment horizontal="right" indent="3"/>
    </xf>
    <xf numFmtId="44" fontId="9" fillId="0" borderId="1" xfId="1" applyFont="1" applyBorder="1" applyAlignment="1">
      <alignment horizontal="right" indent="3"/>
    </xf>
    <xf numFmtId="0" fontId="5" fillId="3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0" fillId="0" borderId="8" xfId="0" applyBorder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16" fillId="0" borderId="0" xfId="2" applyFont="1" applyFill="1" applyBorder="1" applyAlignment="1">
      <alignment vertical="center"/>
    </xf>
    <xf numFmtId="0" fontId="17" fillId="0" borderId="0" xfId="2" applyFont="1" applyAlignment="1">
      <alignment horizontal="left"/>
    </xf>
    <xf numFmtId="0" fontId="18" fillId="0" borderId="0" xfId="2" applyFont="1" applyFill="1" applyBorder="1" applyAlignment="1">
      <alignment vertical="center"/>
    </xf>
    <xf numFmtId="0" fontId="16" fillId="0" borderId="0" xfId="2" applyFont="1" applyFill="1" applyBorder="1" applyAlignment="1">
      <alignment horizontal="left" vertical="center" wrapText="1"/>
    </xf>
    <xf numFmtId="0" fontId="3" fillId="0" borderId="1" xfId="0" applyFont="1" applyBorder="1"/>
    <xf numFmtId="4" fontId="10" fillId="3" borderId="1" xfId="0" applyNumberFormat="1" applyFont="1" applyFill="1" applyBorder="1" applyAlignment="1">
      <alignment horizontal="right" indent="3"/>
    </xf>
    <xf numFmtId="4" fontId="10" fillId="6" borderId="1" xfId="0" applyNumberFormat="1" applyFont="1" applyFill="1" applyBorder="1" applyAlignment="1">
      <alignment horizontal="right" indent="3"/>
    </xf>
    <xf numFmtId="0" fontId="11" fillId="0" borderId="0" xfId="2" applyFill="1" applyBorder="1" applyAlignment="1">
      <alignment horizontal="left"/>
    </xf>
    <xf numFmtId="0" fontId="3" fillId="0" borderId="0" xfId="0" applyFont="1" applyAlignment="1">
      <alignment horizontal="left" indent="1"/>
    </xf>
    <xf numFmtId="4" fontId="0" fillId="0" borderId="1" xfId="0" applyNumberFormat="1" applyBorder="1" applyAlignment="1">
      <alignment horizontal="center" vertical="top"/>
    </xf>
    <xf numFmtId="4" fontId="7" fillId="0" borderId="1" xfId="0" applyNumberFormat="1" applyFont="1" applyBorder="1" applyAlignment="1">
      <alignment horizontal="center" vertical="top"/>
    </xf>
    <xf numFmtId="166" fontId="7" fillId="0" borderId="2" xfId="0" applyNumberFormat="1" applyFont="1" applyBorder="1" applyAlignment="1">
      <alignment vertical="top"/>
    </xf>
    <xf numFmtId="4" fontId="14" fillId="0" borderId="3" xfId="0" applyNumberFormat="1" applyFont="1" applyBorder="1" applyAlignment="1">
      <alignment horizontal="center" vertical="top"/>
    </xf>
    <xf numFmtId="0" fontId="5" fillId="5" borderId="4" xfId="0" applyFont="1" applyFill="1" applyBorder="1"/>
    <xf numFmtId="0" fontId="5" fillId="5" borderId="5" xfId="0" applyFont="1" applyFill="1" applyBorder="1" applyAlignment="1">
      <alignment horizontal="left" indent="1"/>
    </xf>
    <xf numFmtId="0" fontId="5" fillId="5" borderId="6" xfId="0" applyFont="1" applyFill="1" applyBorder="1" applyAlignment="1">
      <alignment horizontal="left" indent="1"/>
    </xf>
    <xf numFmtId="166" fontId="7" fillId="0" borderId="9" xfId="0" applyNumberFormat="1" applyFont="1" applyBorder="1" applyAlignment="1">
      <alignment vertical="top"/>
    </xf>
    <xf numFmtId="4" fontId="0" fillId="0" borderId="10" xfId="0" applyNumberFormat="1" applyBorder="1" applyAlignment="1">
      <alignment horizontal="center" vertical="top"/>
    </xf>
    <xf numFmtId="4" fontId="7" fillId="0" borderId="10" xfId="0" applyNumberFormat="1" applyFont="1" applyBorder="1" applyAlignment="1">
      <alignment horizontal="center" vertical="top"/>
    </xf>
    <xf numFmtId="4" fontId="14" fillId="0" borderId="7" xfId="0" applyNumberFormat="1" applyFont="1" applyBorder="1" applyAlignment="1">
      <alignment horizontal="center" vertical="top"/>
    </xf>
    <xf numFmtId="16" fontId="0" fillId="0" borderId="2" xfId="0" applyNumberFormat="1" applyBorder="1" applyAlignment="1" applyProtection="1">
      <alignment horizontal="left"/>
      <protection locked="0"/>
    </xf>
  </cellXfs>
  <cellStyles count="3">
    <cellStyle name="Lien hypertexte" xfId="2" builtinId="8"/>
    <cellStyle name="Monétaire" xfId="1" builtinId="4"/>
    <cellStyle name="Normal" xfId="0" builtinId="0"/>
  </cellStyles>
  <dxfs count="30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alignment horizontal="left" vertical="bottom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mmmm"/>
      <alignment horizontal="general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right" vertical="bottom" textRotation="0" wrapText="0" indent="3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right" vertical="bottom" textRotation="0" wrapText="0" indent="3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Récap!$B$3</c:f>
              <c:strCache>
                <c:ptCount val="1"/>
                <c:pt idx="0">
                  <c:v>Recettes</c:v>
                </c:pt>
              </c:strCache>
            </c:strRef>
          </c:tx>
          <c:invertIfNegative val="0"/>
          <c:cat>
            <c:strLit>
              <c:ptCount val="1"/>
              <c:pt idx="0">
                <c:v>mois(Récap!$A$4:$A$15)</c:v>
              </c:pt>
            </c:strLit>
          </c:cat>
          <c:val>
            <c:numRef>
              <c:f>Récap!$B$4:$B$15</c:f>
              <c:numCache>
                <c:formatCode>#,##0.00</c:formatCode>
                <c:ptCount val="12"/>
                <c:pt idx="0">
                  <c:v>300</c:v>
                </c:pt>
                <c:pt idx="1">
                  <c:v>750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ED-D74E-BC4A-7BC1B8C06DAC}"/>
            </c:ext>
          </c:extLst>
        </c:ser>
        <c:ser>
          <c:idx val="1"/>
          <c:order val="1"/>
          <c:tx>
            <c:strRef>
              <c:f>Récap!$C$3</c:f>
              <c:strCache>
                <c:ptCount val="1"/>
                <c:pt idx="0">
                  <c:v>Dépenses</c:v>
                </c:pt>
              </c:strCache>
            </c:strRef>
          </c:tx>
          <c:invertIfNegative val="0"/>
          <c:cat>
            <c:strLit>
              <c:ptCount val="1"/>
              <c:pt idx="0">
                <c:v>mois(Récap!$A$4:$A$15)</c:v>
              </c:pt>
            </c:strLit>
          </c:cat>
          <c:val>
            <c:numRef>
              <c:f>Récap!$C$4:$C$15</c:f>
              <c:numCache>
                <c:formatCode>#,##0.00</c:formatCode>
                <c:ptCount val="12"/>
                <c:pt idx="0">
                  <c:v>0</c:v>
                </c:pt>
                <c:pt idx="1">
                  <c:v>500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8DED-D74E-BC4A-7BC1B8C06D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921680"/>
        <c:axId val="201925992"/>
      </c:barChart>
      <c:catAx>
        <c:axId val="2019216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925992"/>
        <c:crosses val="autoZero"/>
        <c:auto val="1"/>
        <c:lblAlgn val="ctr"/>
        <c:lblOffset val="100"/>
        <c:noMultiLvlLbl val="0"/>
      </c:catAx>
      <c:valAx>
        <c:axId val="201925992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201921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Récap!$E$4:$E$15</c:f>
              <c:numCache>
                <c:formatCode>#,##0.00</c:formatCode>
                <c:ptCount val="12"/>
                <c:pt idx="0">
                  <c:v>300</c:v>
                </c:pt>
                <c:pt idx="1">
                  <c:v>550</c:v>
                </c:pt>
                <c:pt idx="2">
                  <c:v>550</c:v>
                </c:pt>
                <c:pt idx="3">
                  <c:v>550</c:v>
                </c:pt>
                <c:pt idx="4">
                  <c:v>550</c:v>
                </c:pt>
                <c:pt idx="5">
                  <c:v>550</c:v>
                </c:pt>
                <c:pt idx="6">
                  <c:v>550</c:v>
                </c:pt>
                <c:pt idx="7">
                  <c:v>550</c:v>
                </c:pt>
                <c:pt idx="8">
                  <c:v>550</c:v>
                </c:pt>
                <c:pt idx="9">
                  <c:v>550</c:v>
                </c:pt>
                <c:pt idx="10">
                  <c:v>550</c:v>
                </c:pt>
                <c:pt idx="11">
                  <c:v>550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FA-FF42-9E4A-E314AFD94B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307416"/>
        <c:axId val="202308200"/>
      </c:lineChart>
      <c:catAx>
        <c:axId val="2023074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2308200"/>
        <c:crosses val="autoZero"/>
        <c:auto val="1"/>
        <c:lblAlgn val="ctr"/>
        <c:lblOffset val="100"/>
        <c:noMultiLvlLbl val="0"/>
      </c:catAx>
      <c:valAx>
        <c:axId val="202308200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2023074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21</xdr:row>
      <xdr:rowOff>119062</xdr:rowOff>
    </xdr:from>
    <xdr:to>
      <xdr:col>14</xdr:col>
      <xdr:colOff>114300</xdr:colOff>
      <xdr:row>40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5CD426A-0258-4C4C-85ED-4408255EC5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133350</xdr:colOff>
      <xdr:row>21</xdr:row>
      <xdr:rowOff>119061</xdr:rowOff>
    </xdr:from>
    <xdr:to>
      <xdr:col>5</xdr:col>
      <xdr:colOff>295275</xdr:colOff>
      <xdr:row>40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B6CF38A-11F7-3149-BA32-8FCF73B774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tiennehouver/Downloads/Modele-livre-recettes-auto-entrepreneur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  <sheetName val="RECAPITULATI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B3" t="str">
            <v>Recettes</v>
          </cell>
          <cell r="C3" t="str">
            <v>Dépenses</v>
          </cell>
          <cell r="E3" t="str">
            <v>Trésorerie</v>
          </cell>
        </row>
        <row r="4">
          <cell r="A4" t="str">
            <v>JANVIER</v>
          </cell>
          <cell r="B4">
            <v>1790</v>
          </cell>
          <cell r="C4">
            <v>716</v>
          </cell>
          <cell r="E4">
            <v>1074</v>
          </cell>
        </row>
        <row r="5">
          <cell r="A5" t="str">
            <v>FEVRIER</v>
          </cell>
          <cell r="B5">
            <v>0</v>
          </cell>
          <cell r="C5">
            <v>0</v>
          </cell>
          <cell r="E5">
            <v>1074</v>
          </cell>
        </row>
        <row r="6">
          <cell r="A6" t="str">
            <v>MARS</v>
          </cell>
          <cell r="B6">
            <v>0</v>
          </cell>
          <cell r="C6">
            <v>0</v>
          </cell>
          <cell r="E6">
            <v>1074</v>
          </cell>
        </row>
        <row r="7">
          <cell r="A7" t="str">
            <v>AVRIL</v>
          </cell>
          <cell r="B7">
            <v>0</v>
          </cell>
          <cell r="C7">
            <v>0</v>
          </cell>
          <cell r="E7">
            <v>1074</v>
          </cell>
        </row>
        <row r="8">
          <cell r="A8" t="str">
            <v>MAI</v>
          </cell>
          <cell r="B8">
            <v>0</v>
          </cell>
          <cell r="C8">
            <v>0</v>
          </cell>
          <cell r="E8">
            <v>1074</v>
          </cell>
        </row>
        <row r="9">
          <cell r="A9" t="str">
            <v>JUIN</v>
          </cell>
          <cell r="B9">
            <v>0</v>
          </cell>
          <cell r="C9">
            <v>0</v>
          </cell>
          <cell r="E9">
            <v>1074</v>
          </cell>
        </row>
        <row r="10">
          <cell r="A10" t="str">
            <v>JUILLET</v>
          </cell>
          <cell r="B10">
            <v>0</v>
          </cell>
          <cell r="C10">
            <v>0</v>
          </cell>
          <cell r="E10">
            <v>1074</v>
          </cell>
        </row>
        <row r="11">
          <cell r="A11" t="str">
            <v>AOUT</v>
          </cell>
          <cell r="B11">
            <v>0</v>
          </cell>
          <cell r="C11">
            <v>0</v>
          </cell>
          <cell r="E11">
            <v>1074</v>
          </cell>
        </row>
        <row r="12">
          <cell r="A12" t="str">
            <v>SEPTEMBRE</v>
          </cell>
          <cell r="B12">
            <v>0</v>
          </cell>
          <cell r="C12">
            <v>0</v>
          </cell>
          <cell r="E12">
            <v>1074</v>
          </cell>
        </row>
        <row r="13">
          <cell r="A13" t="str">
            <v>OCTOBRE</v>
          </cell>
          <cell r="B13">
            <v>0</v>
          </cell>
          <cell r="C13">
            <v>0</v>
          </cell>
          <cell r="E13">
            <v>1074</v>
          </cell>
        </row>
        <row r="14">
          <cell r="A14" t="str">
            <v>NOVEMBRE</v>
          </cell>
          <cell r="B14">
            <v>0</v>
          </cell>
          <cell r="C14">
            <v>0</v>
          </cell>
          <cell r="E14">
            <v>1074</v>
          </cell>
        </row>
        <row r="15">
          <cell r="A15" t="str">
            <v>DECEMBRE</v>
          </cell>
          <cell r="B15">
            <v>0</v>
          </cell>
          <cell r="C15">
            <v>0</v>
          </cell>
          <cell r="E15">
            <v>1074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AC0E08-5420-8E49-9BED-BFD85CD8F430}" name="recettes" displayName="recettes" ref="A5:F26" totalsRowShown="0" headerRowDxfId="29" headerRowBorderDxfId="28" tableBorderDxfId="27" totalsRowBorderDxfId="26">
  <autoFilter ref="A5:F26" xr:uid="{17755684-8F9C-DE4C-B070-1649944A3FDD}"/>
  <tableColumns count="6">
    <tableColumn id="1" xr3:uid="{DDCF25E0-D4BC-B747-9B3D-F5B2122C964E}" name="Date" dataDxfId="25"/>
    <tableColumn id="2" xr3:uid="{6C996ECA-0064-2245-899F-DBB2226F64D5}" name="Réf. de la pièce" dataDxfId="24"/>
    <tableColumn id="3" xr3:uid="{B10E4D42-F0B6-514B-948F-C53F8939E0C8}" name="Client" dataDxfId="23"/>
    <tableColumn id="4" xr3:uid="{9A955B02-0621-0044-9451-9EAD8724B647}" name="Nature" dataDxfId="22"/>
    <tableColumn id="5" xr3:uid="{BD26BD10-7BBD-2A4B-B0DF-7C4979A817E3}" name="Montant" dataDxfId="21" dataCellStyle="Monétaire"/>
    <tableColumn id="6" xr3:uid="{20FB6C89-48C7-DE44-A420-CE73BC85FD6A}" name="Mode d’encaissement" dataDxfId="20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A51C3BA-CBFC-784E-9463-75A095AF00E7}" name="dépenses" displayName="dépenses" ref="H5:M26" totalsRowShown="0" headerRowDxfId="19" headerRowBorderDxfId="18" tableBorderDxfId="17" totalsRowBorderDxfId="16">
  <autoFilter ref="H5:M26" xr:uid="{BC5A1A81-B278-2C40-BFAC-95B1C8682E8A}"/>
  <tableColumns count="6">
    <tableColumn id="1" xr3:uid="{0644A2E1-2218-CD43-BA7A-B07A143BE7E6}" name="Date" dataDxfId="15"/>
    <tableColumn id="2" xr3:uid="{991D37BA-BB65-1D4E-AF7B-C42EAAE95C8A}" name="Réf. de la pièce" dataDxfId="14"/>
    <tableColumn id="3" xr3:uid="{59422A36-0BCF-AE48-9A59-0F4B32D472BB}" name="Fournisseur, désignation" dataDxfId="13"/>
    <tableColumn id="4" xr3:uid="{4AFF1BDB-5C9F-6A48-92B8-313EA700CB7B}" name="Nature" dataDxfId="12"/>
    <tableColumn id="5" xr3:uid="{88A074B2-CF5C-0142-BF56-B87119715740}" name="Montant" dataDxfId="11" dataCellStyle="Monétaire"/>
    <tableColumn id="6" xr3:uid="{9EDB1BDB-F932-504E-8998-476BEBD0F5C6}" name="Mode de paiement" dataDxf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7F29B2-3EF9-AF46-8E34-28C167D7414D}" name="Tableau3" displayName="Tableau3" ref="A3:E15" totalsRowShown="0" headerRowDxfId="3" headerRowBorderDxfId="7" tableBorderDxfId="8" totalsRowBorderDxfId="6">
  <autoFilter ref="A3:E15" xr:uid="{40642C60-3B67-A642-8C9C-629EB3836D70}"/>
  <tableColumns count="5">
    <tableColumn id="1" xr3:uid="{103CC128-F9A8-5F42-B6F6-F0D6BBFA0E61}" name="MOIS" dataDxfId="5"/>
    <tableColumn id="2" xr3:uid="{6F161DDA-D8D9-B447-B2C9-30CECC1C1549}" name="Recettes" dataDxfId="4">
      <calculatedColumnFormula>SUMPRODUCT((MONTH(recettes[Date])=MONTH(Tableau3[[#This Row],[MOIS]]))*recettes[Montant])</calculatedColumnFormula>
    </tableColumn>
    <tableColumn id="3" xr3:uid="{8439D1C7-A3C6-C740-AEA0-A473525387AD}" name="Dépenses" dataDxfId="2">
      <calculatedColumnFormula>SUMPRODUCT((MONTH(dépenses[Date])=MONTH(Tableau3[[#This Row],[MOIS]]))*dépenses[Montant])</calculatedColumnFormula>
    </tableColumn>
    <tableColumn id="4" xr3:uid="{17F28A1A-0D49-5D40-853D-FFE03CADE35E}" name="Solde mois" dataDxfId="1">
      <calculatedColumnFormula>Tableau3[[#This Row],[Recettes]]-Tableau3[[#This Row],[Dépenses]]</calculatedColumnFormula>
    </tableColumn>
    <tableColumn id="5" xr3:uid="{7A7F6B17-B8C9-944C-B93E-52645D4E2008}" name="Trésorerie" dataDxfId="0">
      <calculatedColumnFormula>E3+Tableau3[[#This Row],[Solde mois]]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C1432-04CC-374F-9C63-0A61AFA5B223}">
  <dimension ref="A1:M112"/>
  <sheetViews>
    <sheetView workbookViewId="0">
      <selection activeCell="F9" sqref="F9"/>
    </sheetView>
  </sheetViews>
  <sheetFormatPr baseColWidth="10" defaultRowHeight="16"/>
  <cols>
    <col min="1" max="1" width="12" customWidth="1"/>
    <col min="2" max="2" width="16.1640625" customWidth="1"/>
    <col min="3" max="3" width="19.33203125" customWidth="1"/>
    <col min="4" max="4" width="28" customWidth="1"/>
    <col min="5" max="5" width="15.5" customWidth="1"/>
    <col min="6" max="6" width="21.6640625" customWidth="1"/>
    <col min="8" max="8" width="12" customWidth="1"/>
    <col min="9" max="9" width="16.1640625" customWidth="1"/>
    <col min="10" max="10" width="23.5" customWidth="1"/>
    <col min="11" max="11" width="28" customWidth="1"/>
    <col min="12" max="12" width="15.5" customWidth="1"/>
    <col min="13" max="13" width="21.6640625" customWidth="1"/>
  </cols>
  <sheetData>
    <row r="1" spans="1:13" ht="21">
      <c r="A1" s="3" t="s">
        <v>0</v>
      </c>
      <c r="B1" s="4">
        <v>2021</v>
      </c>
      <c r="E1" s="5"/>
      <c r="F1" s="5"/>
      <c r="G1" s="5"/>
      <c r="H1" s="1"/>
      <c r="I1" s="2"/>
      <c r="J1" s="5"/>
      <c r="K1" s="5"/>
      <c r="L1" s="5"/>
      <c r="M1" s="5"/>
    </row>
    <row r="2" spans="1:13">
      <c r="A2" s="6"/>
      <c r="B2" s="7"/>
      <c r="H2" s="6"/>
      <c r="I2" s="7"/>
    </row>
    <row r="3" spans="1:13" ht="19">
      <c r="A3" s="28" t="s">
        <v>1</v>
      </c>
      <c r="B3" s="28"/>
      <c r="C3" s="28"/>
      <c r="D3" s="28"/>
      <c r="E3" s="28"/>
      <c r="F3" s="28"/>
      <c r="G3" s="8"/>
      <c r="H3" s="29" t="s">
        <v>2</v>
      </c>
      <c r="I3" s="29"/>
      <c r="J3" s="29"/>
      <c r="K3" s="29"/>
      <c r="L3" s="29"/>
      <c r="M3" s="29"/>
    </row>
    <row r="4" spans="1:13">
      <c r="A4" s="9"/>
      <c r="B4" s="7"/>
      <c r="H4" s="6"/>
      <c r="I4" s="7"/>
    </row>
    <row r="5" spans="1:13">
      <c r="A5" s="21" t="s">
        <v>3</v>
      </c>
      <c r="B5" s="22" t="s">
        <v>4</v>
      </c>
      <c r="C5" s="23" t="s">
        <v>5</v>
      </c>
      <c r="D5" s="23" t="s">
        <v>6</v>
      </c>
      <c r="E5" s="23" t="s">
        <v>7</v>
      </c>
      <c r="F5" s="24" t="s">
        <v>8</v>
      </c>
      <c r="G5" s="10"/>
      <c r="H5" s="21" t="s">
        <v>3</v>
      </c>
      <c r="I5" s="22" t="s">
        <v>4</v>
      </c>
      <c r="J5" s="23" t="s">
        <v>9</v>
      </c>
      <c r="K5" s="23" t="s">
        <v>6</v>
      </c>
      <c r="L5" s="23" t="s">
        <v>7</v>
      </c>
      <c r="M5" s="24" t="s">
        <v>10</v>
      </c>
    </row>
    <row r="6" spans="1:13">
      <c r="A6" s="18">
        <v>44566</v>
      </c>
      <c r="B6" s="11"/>
      <c r="C6" s="12"/>
      <c r="D6" s="12" t="s">
        <v>30</v>
      </c>
      <c r="E6" s="25">
        <v>300</v>
      </c>
      <c r="F6" s="20" t="s">
        <v>31</v>
      </c>
      <c r="H6" s="18">
        <v>44616</v>
      </c>
      <c r="I6" s="11"/>
      <c r="J6" s="12"/>
      <c r="K6" s="12" t="s">
        <v>14</v>
      </c>
      <c r="L6" s="25">
        <v>500</v>
      </c>
      <c r="M6" s="20" t="s">
        <v>15</v>
      </c>
    </row>
    <row r="7" spans="1:13">
      <c r="A7" s="18">
        <v>44602</v>
      </c>
      <c r="B7" s="11"/>
      <c r="C7" s="12" t="s">
        <v>32</v>
      </c>
      <c r="D7" s="12" t="s">
        <v>33</v>
      </c>
      <c r="E7" s="25">
        <v>250</v>
      </c>
      <c r="F7" s="20" t="s">
        <v>34</v>
      </c>
      <c r="H7" s="18"/>
      <c r="I7" s="11"/>
      <c r="J7" s="12"/>
      <c r="K7" s="12"/>
      <c r="L7" s="25"/>
      <c r="M7" s="20"/>
    </row>
    <row r="8" spans="1:13">
      <c r="A8" s="54">
        <v>44603</v>
      </c>
      <c r="B8" s="11"/>
      <c r="C8" s="12"/>
      <c r="D8" s="12" t="s">
        <v>35</v>
      </c>
      <c r="E8" s="25">
        <v>500</v>
      </c>
      <c r="F8" s="20" t="s">
        <v>34</v>
      </c>
      <c r="H8" s="18"/>
      <c r="I8" s="11"/>
      <c r="J8" s="12"/>
      <c r="K8" s="12"/>
      <c r="L8" s="25"/>
      <c r="M8" s="20"/>
    </row>
    <row r="9" spans="1:13">
      <c r="A9" s="19"/>
      <c r="B9" s="11"/>
      <c r="C9" s="12"/>
      <c r="D9" s="12"/>
      <c r="E9" s="25"/>
      <c r="F9" s="20"/>
      <c r="H9" s="18"/>
      <c r="I9" s="11"/>
      <c r="J9" s="12"/>
      <c r="K9" s="12"/>
      <c r="L9" s="25"/>
      <c r="M9" s="20"/>
    </row>
    <row r="10" spans="1:13">
      <c r="A10" s="19"/>
      <c r="B10" s="11"/>
      <c r="C10" s="12"/>
      <c r="D10" s="12"/>
      <c r="E10" s="25"/>
      <c r="F10" s="20"/>
      <c r="H10" s="19"/>
      <c r="I10" s="11"/>
      <c r="J10" s="12"/>
      <c r="K10" s="12"/>
      <c r="L10" s="25"/>
      <c r="M10" s="20"/>
    </row>
    <row r="11" spans="1:13">
      <c r="A11" s="19"/>
      <c r="B11" s="11"/>
      <c r="C11" s="12"/>
      <c r="D11" s="12"/>
      <c r="E11" s="25"/>
      <c r="F11" s="20"/>
      <c r="H11" s="19"/>
      <c r="I11" s="11"/>
      <c r="J11" s="12"/>
      <c r="K11" s="12"/>
      <c r="L11" s="25"/>
      <c r="M11" s="20"/>
    </row>
    <row r="12" spans="1:13">
      <c r="A12" s="19"/>
      <c r="B12" s="11"/>
      <c r="C12" s="12"/>
      <c r="D12" s="12"/>
      <c r="E12" s="25"/>
      <c r="F12" s="20"/>
      <c r="H12" s="19"/>
      <c r="I12" s="11"/>
      <c r="J12" s="12"/>
      <c r="K12" s="12"/>
      <c r="L12" s="25"/>
      <c r="M12" s="20"/>
    </row>
    <row r="13" spans="1:13">
      <c r="A13" s="19"/>
      <c r="B13" s="11"/>
      <c r="C13" s="12"/>
      <c r="D13" s="12"/>
      <c r="E13" s="25"/>
      <c r="F13" s="20"/>
      <c r="H13" s="19"/>
      <c r="I13" s="11"/>
      <c r="J13" s="12"/>
      <c r="K13" s="12"/>
      <c r="L13" s="25"/>
      <c r="M13" s="20"/>
    </row>
    <row r="14" spans="1:13">
      <c r="A14" s="19"/>
      <c r="B14" s="11"/>
      <c r="C14" s="12"/>
      <c r="D14" s="12"/>
      <c r="E14" s="25"/>
      <c r="F14" s="20"/>
      <c r="H14" s="19"/>
      <c r="I14" s="11"/>
      <c r="J14" s="12"/>
      <c r="K14" s="12"/>
      <c r="L14" s="25"/>
      <c r="M14" s="20"/>
    </row>
    <row r="15" spans="1:13">
      <c r="A15" s="19"/>
      <c r="B15" s="11"/>
      <c r="C15" s="12"/>
      <c r="D15" s="12"/>
      <c r="E15" s="25"/>
      <c r="F15" s="20"/>
      <c r="H15" s="19"/>
      <c r="I15" s="11"/>
      <c r="J15" s="12"/>
      <c r="K15" s="12"/>
      <c r="L15" s="25"/>
      <c r="M15" s="20"/>
    </row>
    <row r="16" spans="1:13">
      <c r="A16" s="19"/>
      <c r="B16" s="11"/>
      <c r="C16" s="12"/>
      <c r="D16" s="12"/>
      <c r="E16" s="25"/>
      <c r="F16" s="20"/>
      <c r="H16" s="19"/>
      <c r="I16" s="11"/>
      <c r="J16" s="12"/>
      <c r="K16" s="12"/>
      <c r="L16" s="25"/>
      <c r="M16" s="20"/>
    </row>
    <row r="17" spans="1:13">
      <c r="A17" s="19"/>
      <c r="B17" s="11"/>
      <c r="C17" s="12"/>
      <c r="D17" s="12"/>
      <c r="E17" s="25"/>
      <c r="F17" s="20"/>
      <c r="H17" s="19"/>
      <c r="I17" s="11"/>
      <c r="J17" s="12"/>
      <c r="K17" s="12"/>
      <c r="L17" s="25"/>
      <c r="M17" s="20"/>
    </row>
    <row r="18" spans="1:13">
      <c r="A18" s="19"/>
      <c r="B18" s="11"/>
      <c r="C18" s="12"/>
      <c r="D18" s="12"/>
      <c r="E18" s="25"/>
      <c r="F18" s="20"/>
      <c r="H18" s="19"/>
      <c r="I18" s="11"/>
      <c r="J18" s="12"/>
      <c r="K18" s="12"/>
      <c r="L18" s="25"/>
      <c r="M18" s="20"/>
    </row>
    <row r="19" spans="1:13">
      <c r="A19" s="19"/>
      <c r="B19" s="11"/>
      <c r="C19" s="12"/>
      <c r="D19" s="12"/>
      <c r="E19" s="25"/>
      <c r="F19" s="20"/>
      <c r="H19" s="19"/>
      <c r="I19" s="11"/>
      <c r="J19" s="12"/>
      <c r="K19" s="12"/>
      <c r="L19" s="25"/>
      <c r="M19" s="20"/>
    </row>
    <row r="20" spans="1:13">
      <c r="A20" s="19"/>
      <c r="B20" s="11"/>
      <c r="C20" s="12"/>
      <c r="D20" s="12"/>
      <c r="E20" s="25"/>
      <c r="F20" s="20"/>
      <c r="H20" s="19"/>
      <c r="I20" s="11"/>
      <c r="J20" s="12"/>
      <c r="K20" s="12"/>
      <c r="L20" s="25"/>
      <c r="M20" s="20"/>
    </row>
    <row r="21" spans="1:13">
      <c r="A21" s="19"/>
      <c r="B21" s="11"/>
      <c r="C21" s="12"/>
      <c r="D21" s="12"/>
      <c r="E21" s="25"/>
      <c r="F21" s="20"/>
      <c r="H21" s="19"/>
      <c r="I21" s="11"/>
      <c r="J21" s="12"/>
      <c r="K21" s="12"/>
      <c r="L21" s="25"/>
      <c r="M21" s="20"/>
    </row>
    <row r="22" spans="1:13">
      <c r="A22" s="19"/>
      <c r="B22" s="11"/>
      <c r="C22" s="12"/>
      <c r="D22" s="12"/>
      <c r="E22" s="25"/>
      <c r="F22" s="20"/>
      <c r="H22" s="19"/>
      <c r="I22" s="11"/>
      <c r="J22" s="12"/>
      <c r="K22" s="12"/>
      <c r="L22" s="25"/>
      <c r="M22" s="20"/>
    </row>
    <row r="23" spans="1:13">
      <c r="A23" s="19"/>
      <c r="B23" s="11"/>
      <c r="C23" s="12"/>
      <c r="D23" s="12"/>
      <c r="E23" s="25"/>
      <c r="F23" s="20"/>
      <c r="H23" s="19"/>
      <c r="I23" s="11"/>
      <c r="J23" s="12"/>
      <c r="K23" s="12"/>
      <c r="L23" s="25"/>
      <c r="M23" s="20"/>
    </row>
    <row r="24" spans="1:13">
      <c r="A24" s="19"/>
      <c r="B24" s="11"/>
      <c r="C24" s="12"/>
      <c r="D24" s="12"/>
      <c r="E24" s="25"/>
      <c r="F24" s="20"/>
      <c r="H24" s="19"/>
      <c r="I24" s="11"/>
      <c r="J24" s="12"/>
      <c r="K24" s="12"/>
      <c r="L24" s="25"/>
      <c r="M24" s="20"/>
    </row>
    <row r="25" spans="1:13">
      <c r="A25" s="19"/>
      <c r="B25" s="11"/>
      <c r="C25" s="12"/>
      <c r="D25" s="12"/>
      <c r="E25" s="25"/>
      <c r="F25" s="20"/>
      <c r="H25" s="19"/>
      <c r="I25" s="11"/>
      <c r="J25" s="12"/>
      <c r="K25" s="12"/>
      <c r="L25" s="25"/>
      <c r="M25" s="20"/>
    </row>
    <row r="26" spans="1:13">
      <c r="A26" s="19"/>
      <c r="B26" s="11"/>
      <c r="C26" s="12"/>
      <c r="D26" s="12"/>
      <c r="E26" s="25"/>
      <c r="F26" s="20"/>
      <c r="H26" s="19"/>
      <c r="I26" s="11"/>
      <c r="J26" s="12"/>
      <c r="K26" s="12"/>
      <c r="L26" s="25"/>
      <c r="M26" s="20"/>
    </row>
    <row r="27" spans="1:13">
      <c r="A27" s="6"/>
      <c r="B27" s="7"/>
      <c r="E27" s="13"/>
      <c r="H27" s="6"/>
      <c r="I27" s="7"/>
      <c r="L27" s="13"/>
    </row>
    <row r="28" spans="1:13">
      <c r="A28" s="14"/>
      <c r="B28" s="15"/>
      <c r="C28" s="16"/>
      <c r="M28" s="16"/>
    </row>
    <row r="29" spans="1:13">
      <c r="A29" s="6"/>
      <c r="B29" s="7"/>
      <c r="D29" s="17" t="s">
        <v>12</v>
      </c>
      <c r="E29" s="26">
        <f>SUMIF(recettes[Mode d’encaissement],"liquide",recettes[Montant])</f>
        <v>300</v>
      </c>
      <c r="K29" s="17" t="s">
        <v>17</v>
      </c>
      <c r="L29" s="26">
        <f>SUMIF(dépenses[Mode de paiement],"liquide",dépenses[Montant])</f>
        <v>0</v>
      </c>
    </row>
    <row r="30" spans="1:13">
      <c r="A30" s="6"/>
      <c r="B30" s="7"/>
      <c r="D30" s="17" t="s">
        <v>13</v>
      </c>
      <c r="E30" s="26">
        <f>SUMIF(recettes[Mode d’encaissement],"chèque",recettes[Montant])</f>
        <v>750</v>
      </c>
      <c r="K30" s="17" t="s">
        <v>18</v>
      </c>
      <c r="L30" s="26">
        <f>SUMIF(dépenses[Mode de paiement],"cb",dépenses[Montant])</f>
        <v>0</v>
      </c>
    </row>
    <row r="31" spans="1:13">
      <c r="A31" s="6"/>
      <c r="B31" s="7"/>
      <c r="D31" s="17" t="s">
        <v>11</v>
      </c>
      <c r="E31" s="26">
        <f>SUM(E6:E26)</f>
        <v>1050</v>
      </c>
      <c r="F31" s="16"/>
      <c r="H31" s="14"/>
      <c r="I31" s="15"/>
      <c r="J31" s="16"/>
      <c r="K31" s="17" t="s">
        <v>19</v>
      </c>
      <c r="L31" s="26">
        <f>SUMIF(dépenses[Mode de paiement],"Virement",dépenses[Montant])</f>
        <v>500</v>
      </c>
    </row>
    <row r="32" spans="1:13">
      <c r="H32" s="6"/>
      <c r="I32" s="7"/>
      <c r="K32" s="17" t="s">
        <v>11</v>
      </c>
      <c r="L32" s="26">
        <f>SUM(L6:L26)</f>
        <v>500</v>
      </c>
    </row>
    <row r="33" spans="4:9">
      <c r="D33" s="17" t="s">
        <v>16</v>
      </c>
      <c r="E33" s="27">
        <f>+E31-L32</f>
        <v>550</v>
      </c>
      <c r="H33" s="6"/>
      <c r="I33" s="7"/>
    </row>
    <row r="112" spans="7:7">
      <c r="G112" s="16"/>
    </row>
  </sheetData>
  <mergeCells count="2">
    <mergeCell ref="A3:F3"/>
    <mergeCell ref="H3:M3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3B937-F32C-574B-9DCF-14BF4B43D2E6}">
  <dimension ref="A1:O21"/>
  <sheetViews>
    <sheetView tabSelected="1" workbookViewId="0">
      <selection activeCell="B4" sqref="B4"/>
    </sheetView>
  </sheetViews>
  <sheetFormatPr baseColWidth="10" defaultRowHeight="16"/>
  <cols>
    <col min="2" max="2" width="23.83203125" customWidth="1"/>
    <col min="3" max="3" width="29.33203125" customWidth="1"/>
    <col min="4" max="4" width="24.1640625" customWidth="1"/>
    <col min="5" max="5" width="23.83203125" customWidth="1"/>
  </cols>
  <sheetData>
    <row r="1" spans="1:15" ht="24">
      <c r="A1" s="31" t="s">
        <v>20</v>
      </c>
      <c r="C1" s="32"/>
    </row>
    <row r="3" spans="1:15" ht="19">
      <c r="A3" s="47" t="s">
        <v>21</v>
      </c>
      <c r="B3" s="48" t="s">
        <v>22</v>
      </c>
      <c r="C3" s="48" t="s">
        <v>23</v>
      </c>
      <c r="D3" s="48" t="s">
        <v>24</v>
      </c>
      <c r="E3" s="49" t="s">
        <v>25</v>
      </c>
    </row>
    <row r="4" spans="1:15" ht="17" customHeight="1">
      <c r="A4" s="45">
        <v>44562</v>
      </c>
      <c r="B4" s="43">
        <f>SUMPRODUCT((MONTH(recettes[Date])=MONTH(Tableau3[[#This Row],[MOIS]]))*recettes[Montant])</f>
        <v>300</v>
      </c>
      <c r="C4" s="43">
        <f>SUMPRODUCT((MONTH(dépenses[Date])=MONTH(Tableau3[[#This Row],[MOIS]]))*dépenses[Montant])</f>
        <v>0</v>
      </c>
      <c r="D4" s="44">
        <f>Tableau3[[#This Row],[Recettes]]-Tableau3[[#This Row],[Dépenses]]</f>
        <v>300</v>
      </c>
      <c r="E4" s="46">
        <f>Tableau3[[#This Row],[Solde mois]]</f>
        <v>300</v>
      </c>
      <c r="H4" s="33"/>
    </row>
    <row r="5" spans="1:15" ht="17" customHeight="1">
      <c r="A5" s="45">
        <v>44593</v>
      </c>
      <c r="B5" s="43">
        <f>SUMPRODUCT((MONTH(recettes[Date])=MONTH(Tableau3[[#This Row],[MOIS]]))*recettes[Montant])</f>
        <v>750</v>
      </c>
      <c r="C5" s="43">
        <f>SUMPRODUCT((MONTH(dépenses[Date])=MONTH(Tableau3[[#This Row],[MOIS]]))*dépenses[Montant])</f>
        <v>500</v>
      </c>
      <c r="D5" s="44">
        <f>Tableau3[[#This Row],[Recettes]]-Tableau3[[#This Row],[Dépenses]]</f>
        <v>250</v>
      </c>
      <c r="E5" s="46">
        <f>E4+Tableau3[[#This Row],[Solde mois]]</f>
        <v>550</v>
      </c>
    </row>
    <row r="6" spans="1:15" ht="17" customHeight="1">
      <c r="A6" s="45">
        <v>44621</v>
      </c>
      <c r="B6" s="43">
        <f>SUMPRODUCT((MONTH(recettes[Date])=MONTH(Tableau3[[#This Row],[MOIS]]))*recettes[Montant])</f>
        <v>0</v>
      </c>
      <c r="C6" s="43">
        <f>SUMPRODUCT((MONTH(dépenses[Date])=MONTH(Tableau3[[#This Row],[MOIS]]))*dépenses[Montant])</f>
        <v>0</v>
      </c>
      <c r="D6" s="44">
        <f>Tableau3[[#This Row],[Recettes]]-Tableau3[[#This Row],[Dépenses]]</f>
        <v>0</v>
      </c>
      <c r="E6" s="46">
        <f>E5+Tableau3[[#This Row],[Solde mois]]</f>
        <v>550</v>
      </c>
      <c r="H6" s="34"/>
      <c r="I6" s="34"/>
      <c r="J6" s="34"/>
      <c r="K6" s="34"/>
    </row>
    <row r="7" spans="1:15" ht="17" customHeight="1">
      <c r="A7" s="45">
        <v>44652</v>
      </c>
      <c r="B7" s="43">
        <f>SUMPRODUCT((MONTH(recettes[Date])=MONTH(Tableau3[[#This Row],[MOIS]]))*recettes[Montant])</f>
        <v>0</v>
      </c>
      <c r="C7" s="43">
        <f>SUMPRODUCT((MONTH(dépenses[Date])=MONTH(Tableau3[[#This Row],[MOIS]]))*dépenses[Montant])</f>
        <v>0</v>
      </c>
      <c r="D7" s="44">
        <f>Tableau3[[#This Row],[Recettes]]-Tableau3[[#This Row],[Dépenses]]</f>
        <v>0</v>
      </c>
      <c r="E7" s="46">
        <f>E6+Tableau3[[#This Row],[Solde mois]]</f>
        <v>550</v>
      </c>
      <c r="H7" s="5"/>
    </row>
    <row r="8" spans="1:15" ht="17" customHeight="1">
      <c r="A8" s="45">
        <v>44682</v>
      </c>
      <c r="B8" s="43">
        <f>SUMPRODUCT((MONTH(recettes[Date])=MONTH(Tableau3[[#This Row],[MOIS]]))*recettes[Montant])</f>
        <v>0</v>
      </c>
      <c r="C8" s="43">
        <f>SUMPRODUCT((MONTH(dépenses[Date])=MONTH(Tableau3[[#This Row],[MOIS]]))*dépenses[Montant])</f>
        <v>0</v>
      </c>
      <c r="D8" s="44">
        <f>Tableau3[[#This Row],[Recettes]]-Tableau3[[#This Row],[Dépenses]]</f>
        <v>0</v>
      </c>
      <c r="E8" s="46">
        <f>E7+Tableau3[[#This Row],[Solde mois]]</f>
        <v>550</v>
      </c>
      <c r="H8" s="35"/>
      <c r="I8" s="35"/>
      <c r="J8" s="35"/>
      <c r="K8" s="35"/>
      <c r="L8" s="35"/>
      <c r="M8" s="35"/>
      <c r="N8" s="35"/>
      <c r="O8" s="35"/>
    </row>
    <row r="9" spans="1:15" ht="17" customHeight="1">
      <c r="A9" s="45">
        <v>44713</v>
      </c>
      <c r="B9" s="43">
        <f>SUMPRODUCT((MONTH(recettes[Date])=MONTH(Tableau3[[#This Row],[MOIS]]))*recettes[Montant])</f>
        <v>0</v>
      </c>
      <c r="C9" s="43">
        <f>SUMPRODUCT((MONTH(dépenses[Date])=MONTH(Tableau3[[#This Row],[MOIS]]))*dépenses[Montant])</f>
        <v>0</v>
      </c>
      <c r="D9" s="44">
        <f>Tableau3[[#This Row],[Recettes]]-Tableau3[[#This Row],[Dépenses]]</f>
        <v>0</v>
      </c>
      <c r="E9" s="46">
        <f>E8+Tableau3[[#This Row],[Solde mois]]</f>
        <v>550</v>
      </c>
      <c r="H9" s="34"/>
      <c r="I9" s="34"/>
      <c r="J9" s="34"/>
      <c r="K9" s="34"/>
    </row>
    <row r="10" spans="1:15" ht="17" customHeight="1">
      <c r="A10" s="45">
        <v>44743</v>
      </c>
      <c r="B10" s="43">
        <f>SUMPRODUCT((MONTH(recettes[Date])=MONTH(Tableau3[[#This Row],[MOIS]]))*recettes[Montant])</f>
        <v>0</v>
      </c>
      <c r="C10" s="43">
        <f>SUMPRODUCT((MONTH(dépenses[Date])=MONTH(Tableau3[[#This Row],[MOIS]]))*dépenses[Montant])</f>
        <v>0</v>
      </c>
      <c r="D10" s="44">
        <f>Tableau3[[#This Row],[Recettes]]-Tableau3[[#This Row],[Dépenses]]</f>
        <v>0</v>
      </c>
      <c r="E10" s="46">
        <f>E9+Tableau3[[#This Row],[Solde mois]]</f>
        <v>550</v>
      </c>
      <c r="H10" s="36"/>
      <c r="I10" s="34"/>
      <c r="J10" s="34"/>
      <c r="K10" s="34"/>
    </row>
    <row r="11" spans="1:15" ht="17" customHeight="1">
      <c r="A11" s="45">
        <v>44774</v>
      </c>
      <c r="B11" s="43">
        <f>SUMPRODUCT((MONTH(recettes[Date])=MONTH(Tableau3[[#This Row],[MOIS]]))*recettes[Montant])</f>
        <v>0</v>
      </c>
      <c r="C11" s="43">
        <f>SUMPRODUCT((MONTH(dépenses[Date])=MONTH(Tableau3[[#This Row],[MOIS]]))*dépenses[Montant])</f>
        <v>0</v>
      </c>
      <c r="D11" s="44">
        <f>Tableau3[[#This Row],[Recettes]]-Tableau3[[#This Row],[Dépenses]]</f>
        <v>0</v>
      </c>
      <c r="E11" s="46">
        <f>E10+Tableau3[[#This Row],[Solde mois]]</f>
        <v>550</v>
      </c>
      <c r="H11" s="34"/>
      <c r="I11" s="34"/>
      <c r="J11" s="34"/>
      <c r="K11" s="34"/>
    </row>
    <row r="12" spans="1:15" ht="17" customHeight="1">
      <c r="A12" s="45">
        <v>44805</v>
      </c>
      <c r="B12" s="43">
        <f>SUMPRODUCT((MONTH(recettes[Date])=MONTH(Tableau3[[#This Row],[MOIS]]))*recettes[Montant])</f>
        <v>0</v>
      </c>
      <c r="C12" s="43">
        <f>SUMPRODUCT((MONTH(dépenses[Date])=MONTH(Tableau3[[#This Row],[MOIS]]))*dépenses[Montant])</f>
        <v>0</v>
      </c>
      <c r="D12" s="44">
        <f>Tableau3[[#This Row],[Recettes]]-Tableau3[[#This Row],[Dépenses]]</f>
        <v>0</v>
      </c>
      <c r="E12" s="46">
        <f>E11+Tableau3[[#This Row],[Solde mois]]</f>
        <v>550</v>
      </c>
      <c r="H12" s="5"/>
      <c r="I12" s="34"/>
      <c r="J12" s="34"/>
      <c r="K12" s="34"/>
    </row>
    <row r="13" spans="1:15" ht="17" customHeight="1">
      <c r="A13" s="45">
        <v>44835</v>
      </c>
      <c r="B13" s="43">
        <f>SUMPRODUCT((MONTH(recettes[Date])=MONTH(Tableau3[[#This Row],[MOIS]]))*recettes[Montant])</f>
        <v>0</v>
      </c>
      <c r="C13" s="43">
        <f>SUMPRODUCT((MONTH(dépenses[Date])=MONTH(Tableau3[[#This Row],[MOIS]]))*dépenses[Montant])</f>
        <v>0</v>
      </c>
      <c r="D13" s="44">
        <f>Tableau3[[#This Row],[Recettes]]-Tableau3[[#This Row],[Dépenses]]</f>
        <v>0</v>
      </c>
      <c r="E13" s="46">
        <f>E12+Tableau3[[#This Row],[Solde mois]]</f>
        <v>550</v>
      </c>
      <c r="H13" s="37"/>
      <c r="I13" s="37"/>
      <c r="J13" s="37"/>
      <c r="K13" s="37"/>
      <c r="L13" s="6"/>
      <c r="M13" s="6"/>
      <c r="N13" s="6"/>
      <c r="O13" s="6"/>
    </row>
    <row r="14" spans="1:15" ht="17" customHeight="1">
      <c r="A14" s="45">
        <v>44866</v>
      </c>
      <c r="B14" s="43">
        <f>SUMPRODUCT((MONTH(recettes[Date])=MONTH(Tableau3[[#This Row],[MOIS]]))*recettes[Montant])</f>
        <v>0</v>
      </c>
      <c r="C14" s="43">
        <f>SUMPRODUCT((MONTH(dépenses[Date])=MONTH(Tableau3[[#This Row],[MOIS]]))*dépenses[Montant])</f>
        <v>0</v>
      </c>
      <c r="D14" s="44">
        <f>Tableau3[[#This Row],[Recettes]]-Tableau3[[#This Row],[Dépenses]]</f>
        <v>0</v>
      </c>
      <c r="E14" s="46">
        <f>E13+Tableau3[[#This Row],[Solde mois]]</f>
        <v>550</v>
      </c>
      <c r="H14" s="37"/>
      <c r="I14" s="37"/>
      <c r="J14" s="37"/>
      <c r="K14" s="37"/>
      <c r="L14" s="6"/>
      <c r="M14" s="6"/>
      <c r="N14" s="6"/>
      <c r="O14" s="6"/>
    </row>
    <row r="15" spans="1:15" ht="17" customHeight="1">
      <c r="A15" s="50">
        <v>44896</v>
      </c>
      <c r="B15" s="43">
        <f>SUMPRODUCT((MONTH(recettes[Date])=MONTH(Tableau3[[#This Row],[MOIS]]))*recettes[Montant])</f>
        <v>0</v>
      </c>
      <c r="C15" s="51">
        <f>SUMPRODUCT((MONTH(dépenses[Date])=MONTH(Tableau3[[#This Row],[MOIS]]))*dépenses[Montant])</f>
        <v>0</v>
      </c>
      <c r="D15" s="52">
        <f>Tableau3[[#This Row],[Recettes]]-Tableau3[[#This Row],[Dépenses]]</f>
        <v>0</v>
      </c>
      <c r="E15" s="53">
        <f>E14+Tableau3[[#This Row],[Solde mois]]</f>
        <v>550</v>
      </c>
      <c r="H15" s="37"/>
      <c r="I15" s="37"/>
      <c r="J15" s="37"/>
      <c r="K15" s="37"/>
      <c r="L15" s="6"/>
      <c r="M15" s="6"/>
      <c r="N15" s="6"/>
      <c r="O15" s="6"/>
    </row>
    <row r="16" spans="1:15">
      <c r="H16" s="6"/>
      <c r="I16" s="6"/>
      <c r="J16" s="6"/>
      <c r="K16" s="6"/>
      <c r="L16" s="6"/>
      <c r="M16" s="6"/>
      <c r="N16" s="6"/>
      <c r="O16" s="6"/>
    </row>
    <row r="17" spans="1:15" ht="19">
      <c r="A17" s="38" t="s">
        <v>26</v>
      </c>
      <c r="B17" s="39">
        <f>SUM(B4:B15)</f>
        <v>1050</v>
      </c>
      <c r="C17" s="40">
        <f>SUM(C4:C15)</f>
        <v>500</v>
      </c>
      <c r="D17" s="30"/>
      <c r="H17" s="41"/>
      <c r="I17" s="41"/>
      <c r="J17" s="41"/>
      <c r="K17" s="41"/>
      <c r="L17" s="41"/>
      <c r="M17" s="41"/>
      <c r="N17" s="41"/>
      <c r="O17" s="41"/>
    </row>
    <row r="18" spans="1:15" ht="19">
      <c r="A18" s="38" t="s">
        <v>27</v>
      </c>
      <c r="B18" s="39">
        <f>+B17-C17</f>
        <v>550</v>
      </c>
    </row>
    <row r="21" spans="1:15" ht="19">
      <c r="A21" s="42" t="s">
        <v>28</v>
      </c>
      <c r="G21" s="42" t="s">
        <v>29</v>
      </c>
    </row>
  </sheetData>
  <mergeCells count="1">
    <mergeCell ref="H8:O8"/>
  </mergeCells>
  <conditionalFormatting sqref="B18">
    <cfRule type="cellIs" dxfId="9" priority="1" operator="lessThan">
      <formula>0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Houver</dc:creator>
  <cp:lastModifiedBy>Etienne Houver</cp:lastModifiedBy>
  <dcterms:created xsi:type="dcterms:W3CDTF">2022-03-11T17:44:46Z</dcterms:created>
  <dcterms:modified xsi:type="dcterms:W3CDTF">2022-03-11T19:03:04Z</dcterms:modified>
</cp:coreProperties>
</file>