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6275" windowHeight="10050" tabRatio="654"/>
  </bookViews>
  <sheets>
    <sheet name="ONGLET TEST" sheetId="30" r:id="rId1"/>
    <sheet name="Statut" sheetId="21" r:id="rId2"/>
    <sheet name="Meilleurs temps" sheetId="19" r:id="rId3"/>
    <sheet name="Nouveaux records" sheetId="27" r:id="rId4"/>
    <sheet name="Base tableau record" sheetId="26" r:id="rId5"/>
    <sheet name="Compé 20161128" sheetId="28" r:id="rId6"/>
    <sheet name="Compé 20161015" sheetId="29" r:id="rId7"/>
    <sheet name="Compé 20160901" sheetId="20" r:id="rId8"/>
    <sheet name="Dates compés" sheetId="15" r:id="rId9"/>
    <sheet name="Compé MODÈLE" sheetId="18" r:id="rId10"/>
    <sheet name="Temps qualification fédération" sheetId="8" r:id="rId11"/>
  </sheets>
  <externalReferences>
    <externalReference r:id="rId12"/>
  </externalReferences>
  <definedNames>
    <definedName name="_xlnm._FilterDatabase" localSheetId="7" hidden="1">'Compé 20160901'!$A$4:$X$4</definedName>
    <definedName name="_xlnm._FilterDatabase" localSheetId="6" hidden="1">'Compé 20161015'!$A$4:$X$4</definedName>
    <definedName name="_xlnm._FilterDatabase" localSheetId="5" hidden="1">'Compé 20161128'!$A$4:$X$4</definedName>
    <definedName name="_xlnm._FilterDatabase" localSheetId="9" hidden="1">'Compé MODÈLE'!$A$4:$X$4</definedName>
    <definedName name="_xlnm._FilterDatabase" localSheetId="2" hidden="1">'Meilleurs temps'!$A$4:$X$4</definedName>
    <definedName name="_xlnm._FilterDatabase" localSheetId="1" hidden="1">Statut!$A$4:$BO$39</definedName>
    <definedName name="Meilleur" localSheetId="2">EVALUATE('Meilleurs temps'!T1)</definedName>
    <definedName name="Résultat">EVALUATE('ONGLET TEST'!XFD1048576)</definedName>
    <definedName name="test3" localSheetId="3">EVALUATE('Nouveaux records'!A1048569)</definedName>
    <definedName name="TEST4">EVALUATE('Nouveaux records'!A1048574)</definedName>
  </definedNames>
  <calcPr calcId="125725"/>
</workbook>
</file>

<file path=xl/calcChain.xml><?xml version="1.0" encoding="utf-8"?>
<calcChain xmlns="http://schemas.openxmlformats.org/spreadsheetml/2006/main">
  <c r="B54" i="30"/>
  <c r="B50"/>
  <c r="B46"/>
  <c r="B42"/>
  <c r="B38"/>
  <c r="B33"/>
  <c r="B25"/>
  <c r="A53"/>
  <c r="A49"/>
  <c r="A45"/>
  <c r="A41"/>
  <c r="A37"/>
  <c r="B124" i="27"/>
  <c r="A32" i="30" l="1"/>
  <c r="B128" i="27"/>
  <c r="B119"/>
  <c r="B123"/>
  <c r="B122"/>
  <c r="B121" l="1"/>
  <c r="B120"/>
  <c r="B136"/>
  <c r="B129"/>
  <c r="B127"/>
  <c r="B126"/>
  <c r="B125"/>
  <c r="B135"/>
  <c r="B133"/>
  <c r="B137"/>
  <c r="B134"/>
  <c r="B132"/>
  <c r="X39" i="19"/>
  <c r="W39"/>
  <c r="V39"/>
  <c r="U39"/>
  <c r="T39"/>
  <c r="S39"/>
  <c r="R39"/>
  <c r="Q39"/>
  <c r="P39"/>
  <c r="O39"/>
  <c r="N39"/>
  <c r="M39"/>
  <c r="L39"/>
  <c r="K39"/>
  <c r="J39"/>
  <c r="I39"/>
  <c r="H39"/>
  <c r="G39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X9"/>
  <c r="W9"/>
  <c r="V9"/>
  <c r="U9"/>
  <c r="T9"/>
  <c r="S9"/>
  <c r="R9"/>
  <c r="Q9"/>
  <c r="P9"/>
  <c r="O9"/>
  <c r="N9"/>
  <c r="M9"/>
  <c r="L9"/>
  <c r="K9"/>
  <c r="J9"/>
  <c r="I9"/>
  <c r="H9"/>
  <c r="G9"/>
  <c r="X8"/>
  <c r="W8"/>
  <c r="V8"/>
  <c r="U8"/>
  <c r="T8"/>
  <c r="S8"/>
  <c r="R8"/>
  <c r="Q8"/>
  <c r="P8"/>
  <c r="O8"/>
  <c r="N8"/>
  <c r="M8"/>
  <c r="L8"/>
  <c r="K8"/>
  <c r="J8"/>
  <c r="I8"/>
  <c r="H8"/>
  <c r="G8"/>
  <c r="X7"/>
  <c r="W7"/>
  <c r="V7"/>
  <c r="U7"/>
  <c r="T7"/>
  <c r="S7"/>
  <c r="R7"/>
  <c r="Q7"/>
  <c r="P7"/>
  <c r="O7"/>
  <c r="N7"/>
  <c r="M7"/>
  <c r="L7"/>
  <c r="K7"/>
  <c r="J7"/>
  <c r="I7"/>
  <c r="H7"/>
  <c r="G7"/>
  <c r="X6"/>
  <c r="W6"/>
  <c r="V6"/>
  <c r="U6"/>
  <c r="T6"/>
  <c r="S6"/>
  <c r="R6"/>
  <c r="Q6"/>
  <c r="P6"/>
  <c r="O6"/>
  <c r="N6"/>
  <c r="M6"/>
  <c r="L6"/>
  <c r="K6"/>
  <c r="J6"/>
  <c r="I6"/>
  <c r="H6"/>
  <c r="G6"/>
  <c r="X5"/>
  <c r="W5"/>
  <c r="V5"/>
  <c r="U5"/>
  <c r="T5"/>
  <c r="S5"/>
  <c r="R5"/>
  <c r="Q5"/>
  <c r="P5"/>
  <c r="O5"/>
  <c r="N5"/>
  <c r="M5"/>
  <c r="L5"/>
  <c r="K5"/>
  <c r="J5"/>
  <c r="I5"/>
  <c r="H5"/>
  <c r="AR9" i="30"/>
  <c r="CL9" s="1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AS1"/>
  <c r="AS9" s="1"/>
  <c r="B9"/>
  <c r="AT1" l="1"/>
  <c r="BM9"/>
  <c r="BO9"/>
  <c r="BQ9"/>
  <c r="BS9"/>
  <c r="BU9"/>
  <c r="BW9"/>
  <c r="BY9"/>
  <c r="CA9"/>
  <c r="CC9"/>
  <c r="CE9"/>
  <c r="CG9"/>
  <c r="CI9"/>
  <c r="CK9"/>
  <c r="AR10"/>
  <c r="AS8"/>
  <c r="BN9"/>
  <c r="BP9"/>
  <c r="BR9"/>
  <c r="BT9"/>
  <c r="BV9"/>
  <c r="BX9"/>
  <c r="BZ9"/>
  <c r="CB9"/>
  <c r="CD9"/>
  <c r="CF9"/>
  <c r="CH9"/>
  <c r="CJ9"/>
  <c r="AS10"/>
  <c r="B39" i="20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AB39" i="29"/>
  <c r="AA39"/>
  <c r="Z39"/>
  <c r="B39"/>
  <c r="AB38"/>
  <c r="AA38"/>
  <c r="Z38"/>
  <c r="B38"/>
  <c r="AB37"/>
  <c r="AA37"/>
  <c r="Z37"/>
  <c r="B37"/>
  <c r="AB36"/>
  <c r="AA36"/>
  <c r="Z36"/>
  <c r="B36"/>
  <c r="AB35"/>
  <c r="AA35"/>
  <c r="Z35"/>
  <c r="B35"/>
  <c r="AB34"/>
  <c r="AA34"/>
  <c r="Z34"/>
  <c r="B34"/>
  <c r="AB33"/>
  <c r="AA33"/>
  <c r="Z33"/>
  <c r="B33"/>
  <c r="AB32"/>
  <c r="AA32"/>
  <c r="Z32"/>
  <c r="B32"/>
  <c r="AB31"/>
  <c r="AA31"/>
  <c r="Z31"/>
  <c r="B31"/>
  <c r="AB30"/>
  <c r="AA30"/>
  <c r="Z30"/>
  <c r="B30"/>
  <c r="AB29"/>
  <c r="AA29"/>
  <c r="Z29"/>
  <c r="B29"/>
  <c r="AB28"/>
  <c r="AA28"/>
  <c r="Z28"/>
  <c r="B28"/>
  <c r="AB27"/>
  <c r="AA27"/>
  <c r="Z27"/>
  <c r="B27"/>
  <c r="AB26"/>
  <c r="AA26"/>
  <c r="Z26"/>
  <c r="B26"/>
  <c r="AB25"/>
  <c r="AA25"/>
  <c r="Z25"/>
  <c r="B25"/>
  <c r="AB24"/>
  <c r="AA24"/>
  <c r="Z24"/>
  <c r="B24"/>
  <c r="AB23"/>
  <c r="AA23"/>
  <c r="Z23"/>
  <c r="B23"/>
  <c r="AB22"/>
  <c r="AA22"/>
  <c r="Z22"/>
  <c r="B22"/>
  <c r="AB21"/>
  <c r="AA21"/>
  <c r="Z21"/>
  <c r="B21"/>
  <c r="AB20"/>
  <c r="AA20"/>
  <c r="Z20"/>
  <c r="B20"/>
  <c r="AB19"/>
  <c r="AA19"/>
  <c r="Z19"/>
  <c r="B19"/>
  <c r="AB18"/>
  <c r="AA18"/>
  <c r="Z18"/>
  <c r="B18"/>
  <c r="AB17"/>
  <c r="AA17"/>
  <c r="Z17"/>
  <c r="B17"/>
  <c r="AB16"/>
  <c r="AA16"/>
  <c r="Z16"/>
  <c r="B16"/>
  <c r="AB15"/>
  <c r="AA15"/>
  <c r="Z15"/>
  <c r="B15"/>
  <c r="AB14"/>
  <c r="AA14"/>
  <c r="Z14"/>
  <c r="B14"/>
  <c r="AB13"/>
  <c r="AA13"/>
  <c r="Z13"/>
  <c r="B13"/>
  <c r="AB12"/>
  <c r="AA12"/>
  <c r="Z12"/>
  <c r="B12"/>
  <c r="AB11"/>
  <c r="AA11"/>
  <c r="Z11"/>
  <c r="B11"/>
  <c r="AB10"/>
  <c r="AA10"/>
  <c r="Z10"/>
  <c r="B10"/>
  <c r="AB9"/>
  <c r="AA9"/>
  <c r="Z9"/>
  <c r="B9"/>
  <c r="AB8"/>
  <c r="AA8"/>
  <c r="Z8"/>
  <c r="B8"/>
  <c r="AB7"/>
  <c r="AA7"/>
  <c r="Z7"/>
  <c r="B7"/>
  <c r="AB6"/>
  <c r="AA6"/>
  <c r="Z6"/>
  <c r="B6"/>
  <c r="AB5"/>
  <c r="AA5"/>
  <c r="Z5"/>
  <c r="B5"/>
  <c r="AB39" i="28"/>
  <c r="AA39"/>
  <c r="Z39"/>
  <c r="B39"/>
  <c r="AB38"/>
  <c r="AA38"/>
  <c r="Z38"/>
  <c r="B38"/>
  <c r="AB37"/>
  <c r="AA37"/>
  <c r="Z37"/>
  <c r="B37"/>
  <c r="AB36"/>
  <c r="AA36"/>
  <c r="Z36"/>
  <c r="B36"/>
  <c r="AB35"/>
  <c r="AA35"/>
  <c r="Z35"/>
  <c r="B35"/>
  <c r="AB34"/>
  <c r="AA34"/>
  <c r="Z34"/>
  <c r="B34"/>
  <c r="AB33"/>
  <c r="AA33"/>
  <c r="Z33"/>
  <c r="B33"/>
  <c r="AB32"/>
  <c r="AA32"/>
  <c r="Z32"/>
  <c r="B32"/>
  <c r="AB31"/>
  <c r="AA31"/>
  <c r="Z31"/>
  <c r="B31"/>
  <c r="AB30"/>
  <c r="AA30"/>
  <c r="Z30"/>
  <c r="B30"/>
  <c r="AB29"/>
  <c r="AA29"/>
  <c r="Z29"/>
  <c r="B29"/>
  <c r="AB28"/>
  <c r="AA28"/>
  <c r="Z28"/>
  <c r="B28"/>
  <c r="AB27"/>
  <c r="AA27"/>
  <c r="Z27"/>
  <c r="B27"/>
  <c r="AB26"/>
  <c r="AA26"/>
  <c r="Z26"/>
  <c r="B26"/>
  <c r="AB25"/>
  <c r="AA25"/>
  <c r="Z25"/>
  <c r="B25"/>
  <c r="AB24"/>
  <c r="AA24"/>
  <c r="Z24"/>
  <c r="B24"/>
  <c r="AB23"/>
  <c r="AA23"/>
  <c r="Z23"/>
  <c r="B23"/>
  <c r="AB22"/>
  <c r="AA22"/>
  <c r="Z22"/>
  <c r="B22"/>
  <c r="AB21"/>
  <c r="AA21"/>
  <c r="Z21"/>
  <c r="B21"/>
  <c r="AB20"/>
  <c r="AA20"/>
  <c r="Z20"/>
  <c r="B20"/>
  <c r="AB19"/>
  <c r="AA19"/>
  <c r="Z19"/>
  <c r="B19"/>
  <c r="AB18"/>
  <c r="AA18"/>
  <c r="Z18"/>
  <c r="B18"/>
  <c r="AB17"/>
  <c r="AA17"/>
  <c r="Z17"/>
  <c r="B17"/>
  <c r="AB16"/>
  <c r="AA16"/>
  <c r="Z16"/>
  <c r="B16"/>
  <c r="AB15"/>
  <c r="AA15"/>
  <c r="Z15"/>
  <c r="B15"/>
  <c r="AB14"/>
  <c r="AA14"/>
  <c r="Z14"/>
  <c r="B14"/>
  <c r="AB13"/>
  <c r="AA13"/>
  <c r="Z13"/>
  <c r="B13"/>
  <c r="AB12"/>
  <c r="AA12"/>
  <c r="Z12"/>
  <c r="B12"/>
  <c r="AB11"/>
  <c r="AA11"/>
  <c r="Z11"/>
  <c r="B11"/>
  <c r="AB10"/>
  <c r="AA10"/>
  <c r="Z10"/>
  <c r="B10"/>
  <c r="AB9"/>
  <c r="AA9"/>
  <c r="Z9"/>
  <c r="B9"/>
  <c r="AB8"/>
  <c r="AA8"/>
  <c r="Z8"/>
  <c r="B8"/>
  <c r="AB7"/>
  <c r="AA7"/>
  <c r="Z7"/>
  <c r="B7"/>
  <c r="AB6"/>
  <c r="AA6"/>
  <c r="Z6"/>
  <c r="B6"/>
  <c r="AB5"/>
  <c r="AA5"/>
  <c r="Z5"/>
  <c r="B5"/>
  <c r="C2" i="27"/>
  <c r="A14" i="30" l="1"/>
  <c r="AR11"/>
  <c r="AT11" s="1"/>
  <c r="CK10"/>
  <c r="CI10"/>
  <c r="CG10"/>
  <c r="CE10"/>
  <c r="CC10"/>
  <c r="CA10"/>
  <c r="BY10"/>
  <c r="BW10"/>
  <c r="BU10"/>
  <c r="BS10"/>
  <c r="BQ10"/>
  <c r="BO10"/>
  <c r="BM10"/>
  <c r="CL10"/>
  <c r="CJ10"/>
  <c r="CH10"/>
  <c r="CF10"/>
  <c r="CD10"/>
  <c r="CB10"/>
  <c r="BZ10"/>
  <c r="BX10"/>
  <c r="BV10"/>
  <c r="BT10"/>
  <c r="BR10"/>
  <c r="BP10"/>
  <c r="BN10"/>
  <c r="AT9"/>
  <c r="AU1"/>
  <c r="AT10"/>
  <c r="AT8"/>
  <c r="B15"/>
  <c r="AU11" l="1"/>
  <c r="AU10"/>
  <c r="AU8"/>
  <c r="AU9"/>
  <c r="AV1"/>
  <c r="CL11"/>
  <c r="CJ11"/>
  <c r="CH11"/>
  <c r="CF11"/>
  <c r="CD11"/>
  <c r="CB11"/>
  <c r="BZ11"/>
  <c r="BX11"/>
  <c r="BV11"/>
  <c r="BT11"/>
  <c r="BR11"/>
  <c r="BP11"/>
  <c r="BN11"/>
  <c r="AR12"/>
  <c r="AU12" s="1"/>
  <c r="CK11"/>
  <c r="CI11"/>
  <c r="CG11"/>
  <c r="CE11"/>
  <c r="CC11"/>
  <c r="CA11"/>
  <c r="BY11"/>
  <c r="BW11"/>
  <c r="BU11"/>
  <c r="BS11"/>
  <c r="BQ11"/>
  <c r="BO11"/>
  <c r="BM11"/>
  <c r="AS11"/>
  <c r="D64" i="27"/>
  <c r="D7"/>
  <c r="C2" i="26"/>
  <c r="AB42" i="18"/>
  <c r="AA42"/>
  <c r="Z42"/>
  <c r="AB41"/>
  <c r="AA41"/>
  <c r="Z41"/>
  <c r="AB40"/>
  <c r="AA40"/>
  <c r="Z40"/>
  <c r="AB39"/>
  <c r="AA39"/>
  <c r="Z39"/>
  <c r="AB38"/>
  <c r="AA38"/>
  <c r="Z38"/>
  <c r="AB37"/>
  <c r="AA37"/>
  <c r="Z37"/>
  <c r="AB36"/>
  <c r="AA36"/>
  <c r="Z36"/>
  <c r="AB35"/>
  <c r="AA35"/>
  <c r="Z35"/>
  <c r="AB34"/>
  <c r="AA34"/>
  <c r="Z34"/>
  <c r="AB33"/>
  <c r="AA33"/>
  <c r="Z33"/>
  <c r="AB32"/>
  <c r="AA32"/>
  <c r="Z32"/>
  <c r="AB31"/>
  <c r="AA31"/>
  <c r="Z31"/>
  <c r="AB30"/>
  <c r="AA30"/>
  <c r="Z30"/>
  <c r="AB29"/>
  <c r="AA29"/>
  <c r="Z29"/>
  <c r="AB28"/>
  <c r="AA28"/>
  <c r="Z28"/>
  <c r="AB27"/>
  <c r="AA27"/>
  <c r="Z27"/>
  <c r="AB26"/>
  <c r="AA26"/>
  <c r="Z26"/>
  <c r="AB25"/>
  <c r="AA25"/>
  <c r="Z25"/>
  <c r="AB24"/>
  <c r="AA24"/>
  <c r="Z24"/>
  <c r="AB23"/>
  <c r="AA23"/>
  <c r="Z23"/>
  <c r="AB22"/>
  <c r="AA22"/>
  <c r="Z22"/>
  <c r="AB21"/>
  <c r="AA21"/>
  <c r="Z21"/>
  <c r="AB20"/>
  <c r="AA20"/>
  <c r="Z20"/>
  <c r="AB19"/>
  <c r="AA19"/>
  <c r="Z19"/>
  <c r="AB18"/>
  <c r="AA18"/>
  <c r="Z18"/>
  <c r="AB17"/>
  <c r="AA17"/>
  <c r="Z17"/>
  <c r="AB16"/>
  <c r="AA16"/>
  <c r="Z16"/>
  <c r="AB15"/>
  <c r="AA15"/>
  <c r="Z15"/>
  <c r="AB14"/>
  <c r="AA14"/>
  <c r="Z14"/>
  <c r="AB13"/>
  <c r="AA13"/>
  <c r="Z13"/>
  <c r="AB12"/>
  <c r="AA12"/>
  <c r="Z12"/>
  <c r="AB11"/>
  <c r="AA11"/>
  <c r="Z11"/>
  <c r="AB10"/>
  <c r="AA10"/>
  <c r="Z10"/>
  <c r="AB9"/>
  <c r="AA9"/>
  <c r="Z9"/>
  <c r="AB8"/>
  <c r="AA8"/>
  <c r="Z8"/>
  <c r="AB7"/>
  <c r="AA7"/>
  <c r="Z7"/>
  <c r="AB6"/>
  <c r="AA6"/>
  <c r="Z6"/>
  <c r="AB5"/>
  <c r="AA5"/>
  <c r="Z5"/>
  <c r="AB39" i="20"/>
  <c r="AA39"/>
  <c r="Z39"/>
  <c r="AB38"/>
  <c r="AA38"/>
  <c r="Z38"/>
  <c r="AB37"/>
  <c r="AA37"/>
  <c r="Z37"/>
  <c r="AB36"/>
  <c r="AA36"/>
  <c r="Z36"/>
  <c r="AB35"/>
  <c r="AA35"/>
  <c r="Z35"/>
  <c r="AB34"/>
  <c r="AA34"/>
  <c r="Z34"/>
  <c r="AB33"/>
  <c r="AA33"/>
  <c r="Z33"/>
  <c r="AB32"/>
  <c r="AA32"/>
  <c r="Z32"/>
  <c r="AB31"/>
  <c r="AA31"/>
  <c r="Z31"/>
  <c r="AB30"/>
  <c r="AA30"/>
  <c r="Z30"/>
  <c r="AB29"/>
  <c r="AA29"/>
  <c r="Z29"/>
  <c r="AB28"/>
  <c r="AA28"/>
  <c r="Z28"/>
  <c r="AB27"/>
  <c r="AA27"/>
  <c r="Z27"/>
  <c r="AB26"/>
  <c r="AA26"/>
  <c r="Z26"/>
  <c r="AB25"/>
  <c r="AA25"/>
  <c r="Z25"/>
  <c r="AB24"/>
  <c r="AA24"/>
  <c r="Z24"/>
  <c r="AB23"/>
  <c r="AA23"/>
  <c r="Z23"/>
  <c r="AB22"/>
  <c r="AA22"/>
  <c r="Z22"/>
  <c r="AB21"/>
  <c r="AA21"/>
  <c r="Z21"/>
  <c r="AB20"/>
  <c r="AA20"/>
  <c r="Z20"/>
  <c r="AB19"/>
  <c r="AA19"/>
  <c r="Z19"/>
  <c r="AB18"/>
  <c r="AA18"/>
  <c r="Z18"/>
  <c r="AB17"/>
  <c r="AA17"/>
  <c r="Z17"/>
  <c r="AB16"/>
  <c r="AA16"/>
  <c r="Z16"/>
  <c r="AB15"/>
  <c r="AA15"/>
  <c r="Z15"/>
  <c r="AB14"/>
  <c r="AA14"/>
  <c r="Z14"/>
  <c r="AB13"/>
  <c r="AA13"/>
  <c r="Z13"/>
  <c r="AB12"/>
  <c r="AA12"/>
  <c r="Z12"/>
  <c r="AB11"/>
  <c r="AA11"/>
  <c r="Z11"/>
  <c r="AB10"/>
  <c r="AA10"/>
  <c r="Z10"/>
  <c r="AB9"/>
  <c r="AA9"/>
  <c r="Z9"/>
  <c r="AB8"/>
  <c r="AA8"/>
  <c r="Z8"/>
  <c r="AB7"/>
  <c r="AA7"/>
  <c r="Z7"/>
  <c r="AB6"/>
  <c r="AA6"/>
  <c r="Z6"/>
  <c r="AB5"/>
  <c r="AA5"/>
  <c r="Z5"/>
  <c r="AR13" i="30" l="1"/>
  <c r="CK12"/>
  <c r="CI12"/>
  <c r="CG12"/>
  <c r="CE12"/>
  <c r="CC12"/>
  <c r="CA12"/>
  <c r="BY12"/>
  <c r="BW12"/>
  <c r="BU12"/>
  <c r="BS12"/>
  <c r="BQ12"/>
  <c r="BO12"/>
  <c r="BM12"/>
  <c r="CL12"/>
  <c r="CJ12"/>
  <c r="CH12"/>
  <c r="CF12"/>
  <c r="CD12"/>
  <c r="CB12"/>
  <c r="BZ12"/>
  <c r="BX12"/>
  <c r="BV12"/>
  <c r="BT12"/>
  <c r="BR12"/>
  <c r="BP12"/>
  <c r="BN12"/>
  <c r="AS12"/>
  <c r="AT12"/>
  <c r="AV13"/>
  <c r="AV11"/>
  <c r="AV12"/>
  <c r="AV9"/>
  <c r="AW1"/>
  <c r="AV10"/>
  <c r="AV8"/>
  <c r="B5" i="15"/>
  <c r="M39" i="21"/>
  <c r="M38"/>
  <c r="M37"/>
  <c r="M36"/>
  <c r="M35"/>
  <c r="M34"/>
  <c r="M33"/>
  <c r="M32"/>
  <c r="M31"/>
  <c r="M29"/>
  <c r="M28"/>
  <c r="M25"/>
  <c r="M24"/>
  <c r="M23"/>
  <c r="M21"/>
  <c r="M20"/>
  <c r="M19"/>
  <c r="M18"/>
  <c r="M16"/>
  <c r="M11"/>
  <c r="M7"/>
  <c r="M6"/>
  <c r="M5"/>
  <c r="F1"/>
  <c r="EY40" i="19"/>
  <c r="EX40"/>
  <c r="EW40"/>
  <c r="EV40"/>
  <c r="EU40"/>
  <c r="ET40"/>
  <c r="ES40"/>
  <c r="ER40"/>
  <c r="EQ40"/>
  <c r="EP40"/>
  <c r="EO40"/>
  <c r="EN40"/>
  <c r="EM40"/>
  <c r="EL40"/>
  <c r="EK40"/>
  <c r="EJ40"/>
  <c r="EI40"/>
  <c r="EH40"/>
  <c r="EG40"/>
  <c r="EF40"/>
  <c r="AW12" i="30" l="1"/>
  <c r="AW13"/>
  <c r="AW11"/>
  <c r="AW10"/>
  <c r="AW8"/>
  <c r="AW9"/>
  <c r="AX1"/>
  <c r="CL13"/>
  <c r="CJ13"/>
  <c r="CH13"/>
  <c r="CF13"/>
  <c r="CD13"/>
  <c r="CB13"/>
  <c r="BZ13"/>
  <c r="BX13"/>
  <c r="BV13"/>
  <c r="BT13"/>
  <c r="BR13"/>
  <c r="BP13"/>
  <c r="BN13"/>
  <c r="CK13"/>
  <c r="CI13"/>
  <c r="CG13"/>
  <c r="CE13"/>
  <c r="CC13"/>
  <c r="CA13"/>
  <c r="BY13"/>
  <c r="BW13"/>
  <c r="BU13"/>
  <c r="BS13"/>
  <c r="BQ13"/>
  <c r="BO13"/>
  <c r="BM13"/>
  <c r="AS13"/>
  <c r="AT13"/>
  <c r="AU13"/>
  <c r="C13" i="21"/>
  <c r="C5"/>
  <c r="C7"/>
  <c r="C9"/>
  <c r="C11"/>
  <c r="C39"/>
  <c r="C37"/>
  <c r="C35"/>
  <c r="C33"/>
  <c r="C38"/>
  <c r="C36"/>
  <c r="C34"/>
  <c r="C32"/>
  <c r="C31"/>
  <c r="C29"/>
  <c r="C27"/>
  <c r="C25"/>
  <c r="C23"/>
  <c r="C21"/>
  <c r="C19"/>
  <c r="C17"/>
  <c r="C15"/>
  <c r="C30"/>
  <c r="C28"/>
  <c r="C26"/>
  <c r="C24"/>
  <c r="C22"/>
  <c r="C20"/>
  <c r="C18"/>
  <c r="C16"/>
  <c r="C6"/>
  <c r="C8"/>
  <c r="C10"/>
  <c r="C12"/>
  <c r="C14"/>
  <c r="AR14" i="30" l="1"/>
  <c r="AX14" s="1"/>
  <c r="AX13"/>
  <c r="AX11"/>
  <c r="AX12"/>
  <c r="AX9"/>
  <c r="AY1"/>
  <c r="AX10"/>
  <c r="AX8"/>
  <c r="AR6" i="19"/>
  <c r="CL5"/>
  <c r="CJ5"/>
  <c r="CH5"/>
  <c r="CF5"/>
  <c r="CD5"/>
  <c r="CB5"/>
  <c r="BZ5"/>
  <c r="BX5"/>
  <c r="BV5"/>
  <c r="BT5"/>
  <c r="BR5"/>
  <c r="BP5"/>
  <c r="BN5"/>
  <c r="CK5"/>
  <c r="CI5"/>
  <c r="CG5"/>
  <c r="CE5"/>
  <c r="CC5"/>
  <c r="CA5"/>
  <c r="BY5"/>
  <c r="BW5"/>
  <c r="BU5"/>
  <c r="BS5"/>
  <c r="BQ5"/>
  <c r="BO5"/>
  <c r="BM5"/>
  <c r="AS1"/>
  <c r="C1"/>
  <c r="CL14" i="30" l="1"/>
  <c r="CJ14"/>
  <c r="CH14"/>
  <c r="CF14"/>
  <c r="CD14"/>
  <c r="CB14"/>
  <c r="BZ14"/>
  <c r="BX14"/>
  <c r="BV14"/>
  <c r="BT14"/>
  <c r="BR14"/>
  <c r="BP14"/>
  <c r="BN14"/>
  <c r="CK14"/>
  <c r="CI14"/>
  <c r="CG14"/>
  <c r="CE14"/>
  <c r="CC14"/>
  <c r="CA14"/>
  <c r="BY14"/>
  <c r="BW14"/>
  <c r="BU14"/>
  <c r="BS14"/>
  <c r="BQ14"/>
  <c r="BO14"/>
  <c r="BM14"/>
  <c r="AS14"/>
  <c r="AT14"/>
  <c r="AU14"/>
  <c r="AV14"/>
  <c r="AW14"/>
  <c r="AY12"/>
  <c r="AY14"/>
  <c r="AY13"/>
  <c r="AY11"/>
  <c r="AY10"/>
  <c r="AY8"/>
  <c r="AY9"/>
  <c r="AZ1"/>
  <c r="AT1" i="19"/>
  <c r="AT6" s="1"/>
  <c r="AA6" s="1"/>
  <c r="AU1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AR7"/>
  <c r="AS7" s="1"/>
  <c r="Z7" s="1"/>
  <c r="CL6"/>
  <c r="CJ6"/>
  <c r="CH6"/>
  <c r="CF6"/>
  <c r="CD6"/>
  <c r="CB6"/>
  <c r="BZ6"/>
  <c r="BX6"/>
  <c r="BV6"/>
  <c r="BT6"/>
  <c r="BR6"/>
  <c r="BP6"/>
  <c r="BN6"/>
  <c r="CK6"/>
  <c r="CI6"/>
  <c r="CG6"/>
  <c r="CE6"/>
  <c r="CC6"/>
  <c r="CA6"/>
  <c r="BY6"/>
  <c r="BW6"/>
  <c r="BU6"/>
  <c r="BS6"/>
  <c r="BQ6"/>
  <c r="BO6"/>
  <c r="BM6"/>
  <c r="AS6"/>
  <c r="Z6" s="1"/>
  <c r="AS5"/>
  <c r="Z5" s="1"/>
  <c r="B42" i="18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18" i="15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G5" i="19"/>
  <c r="AZ14" i="30" l="1"/>
  <c r="AZ13"/>
  <c r="AZ11"/>
  <c r="AZ12"/>
  <c r="AZ9"/>
  <c r="BA1"/>
  <c r="AZ10"/>
  <c r="AZ8"/>
  <c r="AR15"/>
  <c r="AT5" i="19"/>
  <c r="AA5" s="1"/>
  <c r="H6" i="21"/>
  <c r="H5"/>
  <c r="H7"/>
  <c r="I6"/>
  <c r="AR8" i="19"/>
  <c r="AU8" s="1"/>
  <c r="AB8" s="1"/>
  <c r="CL7"/>
  <c r="CJ7"/>
  <c r="CH7"/>
  <c r="CF7"/>
  <c r="CD7"/>
  <c r="CB7"/>
  <c r="BZ7"/>
  <c r="BX7"/>
  <c r="BV7"/>
  <c r="BT7"/>
  <c r="BR7"/>
  <c r="BP7"/>
  <c r="BN7"/>
  <c r="CK7"/>
  <c r="CI7"/>
  <c r="CG7"/>
  <c r="CE7"/>
  <c r="CC7"/>
  <c r="CA7"/>
  <c r="BY7"/>
  <c r="BW7"/>
  <c r="BU7"/>
  <c r="BS7"/>
  <c r="BQ7"/>
  <c r="BO7"/>
  <c r="BM7"/>
  <c r="AU7"/>
  <c r="AB7" s="1"/>
  <c r="AU6"/>
  <c r="AB6" s="1"/>
  <c r="AU5"/>
  <c r="AB5" s="1"/>
  <c r="AV1"/>
  <c r="AT7"/>
  <c r="AA7" s="1"/>
  <c r="B7" i="15"/>
  <c r="CL15" i="30" l="1"/>
  <c r="CJ15"/>
  <c r="CH15"/>
  <c r="CF15"/>
  <c r="CD15"/>
  <c r="CB15"/>
  <c r="BZ15"/>
  <c r="BX15"/>
  <c r="BV15"/>
  <c r="BT15"/>
  <c r="BR15"/>
  <c r="BP15"/>
  <c r="BN15"/>
  <c r="AR17"/>
  <c r="CK15"/>
  <c r="CI15"/>
  <c r="CG15"/>
  <c r="CE15"/>
  <c r="CC15"/>
  <c r="CA15"/>
  <c r="BY15"/>
  <c r="BW15"/>
  <c r="BU15"/>
  <c r="BS15"/>
  <c r="BQ15"/>
  <c r="BO15"/>
  <c r="BM15"/>
  <c r="AS15"/>
  <c r="AT15"/>
  <c r="AU15"/>
  <c r="AV15"/>
  <c r="AW15"/>
  <c r="AX15"/>
  <c r="AY15"/>
  <c r="AZ15"/>
  <c r="BA17"/>
  <c r="BA12"/>
  <c r="BA15"/>
  <c r="BA14"/>
  <c r="BA13"/>
  <c r="BA11"/>
  <c r="BA10"/>
  <c r="BA8"/>
  <c r="BA9"/>
  <c r="BB1"/>
  <c r="I5" i="21"/>
  <c r="I7"/>
  <c r="J6"/>
  <c r="J8"/>
  <c r="J5"/>
  <c r="J7"/>
  <c r="AR9" i="19"/>
  <c r="CL8"/>
  <c r="CJ8"/>
  <c r="CH8"/>
  <c r="CF8"/>
  <c r="CD8"/>
  <c r="CB8"/>
  <c r="BZ8"/>
  <c r="BX8"/>
  <c r="BV8"/>
  <c r="BT8"/>
  <c r="BR8"/>
  <c r="BP8"/>
  <c r="BN8"/>
  <c r="CK8"/>
  <c r="CI8"/>
  <c r="CG8"/>
  <c r="CE8"/>
  <c r="CC8"/>
  <c r="CA8"/>
  <c r="BY8"/>
  <c r="BW8"/>
  <c r="BU8"/>
  <c r="BS8"/>
  <c r="BQ8"/>
  <c r="BO8"/>
  <c r="BM8"/>
  <c r="AT8"/>
  <c r="AA8" s="1"/>
  <c r="AS8"/>
  <c r="Z8" s="1"/>
  <c r="AV9"/>
  <c r="AC9" s="1"/>
  <c r="AV8"/>
  <c r="AC8" s="1"/>
  <c r="AV7"/>
  <c r="AC7" s="1"/>
  <c r="AV6"/>
  <c r="AC6" s="1"/>
  <c r="AV5"/>
  <c r="AC5" s="1"/>
  <c r="AW1"/>
  <c r="B8" i="15"/>
  <c r="B6"/>
  <c r="BB15" i="30" l="1"/>
  <c r="BB14"/>
  <c r="BB13"/>
  <c r="BB11"/>
  <c r="BB17"/>
  <c r="BB12"/>
  <c r="BB9"/>
  <c r="BC1"/>
  <c r="BB10"/>
  <c r="BB8"/>
  <c r="AR18"/>
  <c r="CK17"/>
  <c r="CI17"/>
  <c r="CG17"/>
  <c r="CE17"/>
  <c r="CC17"/>
  <c r="CA17"/>
  <c r="BY17"/>
  <c r="BW17"/>
  <c r="BU17"/>
  <c r="BS17"/>
  <c r="BQ17"/>
  <c r="BO17"/>
  <c r="BM17"/>
  <c r="CL17"/>
  <c r="CJ17"/>
  <c r="CH17"/>
  <c r="CF17"/>
  <c r="CD17"/>
  <c r="CB17"/>
  <c r="BZ17"/>
  <c r="BX17"/>
  <c r="BV17"/>
  <c r="BT17"/>
  <c r="BR17"/>
  <c r="BP17"/>
  <c r="BN17"/>
  <c r="AS17"/>
  <c r="AT17"/>
  <c r="AU17"/>
  <c r="AV17"/>
  <c r="AW17"/>
  <c r="AX17"/>
  <c r="AY17"/>
  <c r="AZ17"/>
  <c r="K6" i="21"/>
  <c r="K8"/>
  <c r="H8"/>
  <c r="K5"/>
  <c r="K7"/>
  <c r="K9"/>
  <c r="I8"/>
  <c r="AR10" i="19"/>
  <c r="CL9"/>
  <c r="CJ9"/>
  <c r="CH9"/>
  <c r="CF9"/>
  <c r="CD9"/>
  <c r="CB9"/>
  <c r="BZ9"/>
  <c r="BX9"/>
  <c r="BV9"/>
  <c r="BT9"/>
  <c r="BR9"/>
  <c r="BP9"/>
  <c r="BN9"/>
  <c r="CK9"/>
  <c r="CI9"/>
  <c r="CG9"/>
  <c r="CE9"/>
  <c r="CC9"/>
  <c r="CA9"/>
  <c r="BY9"/>
  <c r="BW9"/>
  <c r="BU9"/>
  <c r="BS9"/>
  <c r="BQ9"/>
  <c r="BO9"/>
  <c r="BM9"/>
  <c r="AS9"/>
  <c r="Z9" s="1"/>
  <c r="AT9"/>
  <c r="AA9" s="1"/>
  <c r="AU9"/>
  <c r="AB9" s="1"/>
  <c r="AW10"/>
  <c r="AD10" s="1"/>
  <c r="AW9"/>
  <c r="AD9" s="1"/>
  <c r="AW8"/>
  <c r="AD8" s="1"/>
  <c r="AW7"/>
  <c r="AD7" s="1"/>
  <c r="AW6"/>
  <c r="AD6" s="1"/>
  <c r="AW5"/>
  <c r="AD5" s="1"/>
  <c r="AX1"/>
  <c r="CL18" i="30" l="1"/>
  <c r="CJ18"/>
  <c r="CH18"/>
  <c r="CF18"/>
  <c r="CD18"/>
  <c r="CB18"/>
  <c r="BZ18"/>
  <c r="BX18"/>
  <c r="BV18"/>
  <c r="BT18"/>
  <c r="BR18"/>
  <c r="BP18"/>
  <c r="BN18"/>
  <c r="AR19"/>
  <c r="CK18"/>
  <c r="CI18"/>
  <c r="CG18"/>
  <c r="CE18"/>
  <c r="CC18"/>
  <c r="CA18"/>
  <c r="BY18"/>
  <c r="BW18"/>
  <c r="BU18"/>
  <c r="BS18"/>
  <c r="BQ18"/>
  <c r="BO18"/>
  <c r="BM18"/>
  <c r="AS18"/>
  <c r="AT18"/>
  <c r="AU18"/>
  <c r="AV18"/>
  <c r="AW18"/>
  <c r="AX18"/>
  <c r="AY18"/>
  <c r="AZ18"/>
  <c r="BA18"/>
  <c r="BC19"/>
  <c r="BC17"/>
  <c r="BC12"/>
  <c r="BC18"/>
  <c r="BC15"/>
  <c r="BC14"/>
  <c r="BC13"/>
  <c r="BC11"/>
  <c r="BC10"/>
  <c r="BC8"/>
  <c r="BC9"/>
  <c r="BD1"/>
  <c r="BB18"/>
  <c r="L5" i="21"/>
  <c r="AB5" s="1"/>
  <c r="L7"/>
  <c r="AE7" s="1"/>
  <c r="L9"/>
  <c r="I9"/>
  <c r="L6"/>
  <c r="AE6" s="1"/>
  <c r="L8"/>
  <c r="L10"/>
  <c r="J9"/>
  <c r="H9"/>
  <c r="AX10" i="19"/>
  <c r="AE10" s="1"/>
  <c r="AX9"/>
  <c r="AE9" s="1"/>
  <c r="AX8"/>
  <c r="AE8" s="1"/>
  <c r="AX7"/>
  <c r="AE7" s="1"/>
  <c r="AX6"/>
  <c r="AE6" s="1"/>
  <c r="AX5"/>
  <c r="AE5" s="1"/>
  <c r="AY1"/>
  <c r="AR11"/>
  <c r="AX11" s="1"/>
  <c r="AE11" s="1"/>
  <c r="CL10"/>
  <c r="CJ10"/>
  <c r="CH10"/>
  <c r="CF10"/>
  <c r="CD10"/>
  <c r="CB10"/>
  <c r="BZ10"/>
  <c r="BX10"/>
  <c r="BV10"/>
  <c r="BT10"/>
  <c r="BR10"/>
  <c r="BP10"/>
  <c r="BN10"/>
  <c r="CK10"/>
  <c r="CI10"/>
  <c r="CG10"/>
  <c r="CE10"/>
  <c r="CC10"/>
  <c r="CA10"/>
  <c r="BY10"/>
  <c r="BW10"/>
  <c r="BU10"/>
  <c r="BS10"/>
  <c r="BQ10"/>
  <c r="BO10"/>
  <c r="BM10"/>
  <c r="AT10"/>
  <c r="AA10" s="1"/>
  <c r="AS10"/>
  <c r="Z10" s="1"/>
  <c r="AU10"/>
  <c r="AB10" s="1"/>
  <c r="AV10"/>
  <c r="AC10" s="1"/>
  <c r="BD18" i="30" l="1"/>
  <c r="BD15"/>
  <c r="BD14"/>
  <c r="BD13"/>
  <c r="BD11"/>
  <c r="BD19"/>
  <c r="BD17"/>
  <c r="BD12"/>
  <c r="BD9"/>
  <c r="BE1"/>
  <c r="BD10"/>
  <c r="BD8"/>
  <c r="AR21"/>
  <c r="CK19"/>
  <c r="CI19"/>
  <c r="CG19"/>
  <c r="CE19"/>
  <c r="CC19"/>
  <c r="CA19"/>
  <c r="BY19"/>
  <c r="BW19"/>
  <c r="BU19"/>
  <c r="BS19"/>
  <c r="BQ19"/>
  <c r="BO19"/>
  <c r="BM19"/>
  <c r="CL19"/>
  <c r="CJ19"/>
  <c r="CH19"/>
  <c r="CF19"/>
  <c r="CD19"/>
  <c r="CB19"/>
  <c r="BZ19"/>
  <c r="BX19"/>
  <c r="BV19"/>
  <c r="BT19"/>
  <c r="BR19"/>
  <c r="BP19"/>
  <c r="BN19"/>
  <c r="AS19"/>
  <c r="AT19"/>
  <c r="AU19"/>
  <c r="AV19"/>
  <c r="AW19"/>
  <c r="AX19"/>
  <c r="AY19"/>
  <c r="AZ19"/>
  <c r="BA19"/>
  <c r="BB19"/>
  <c r="AF6" i="21"/>
  <c r="AI5"/>
  <c r="AF7"/>
  <c r="AH6"/>
  <c r="AG5"/>
  <c r="AH7"/>
  <c r="AB6"/>
  <c r="AE5"/>
  <c r="AB7"/>
  <c r="AD6"/>
  <c r="AC5"/>
  <c r="AD7"/>
  <c r="AG6"/>
  <c r="AH5"/>
  <c r="AG7"/>
  <c r="AI6"/>
  <c r="AF5"/>
  <c r="AI7"/>
  <c r="AC6"/>
  <c r="AD5"/>
  <c r="AC7"/>
  <c r="J10"/>
  <c r="I10"/>
  <c r="M9"/>
  <c r="AF9" s="1"/>
  <c r="K10"/>
  <c r="H10"/>
  <c r="M8"/>
  <c r="AC8" s="1"/>
  <c r="M10"/>
  <c r="AY11" i="19"/>
  <c r="AF11" s="1"/>
  <c r="AY10"/>
  <c r="AF10" s="1"/>
  <c r="AY9"/>
  <c r="AF9" s="1"/>
  <c r="AY8"/>
  <c r="AF8" s="1"/>
  <c r="AY7"/>
  <c r="AF7" s="1"/>
  <c r="AY6"/>
  <c r="AF6" s="1"/>
  <c r="AY5"/>
  <c r="AF5" s="1"/>
  <c r="AZ1"/>
  <c r="AR12"/>
  <c r="CL11"/>
  <c r="CJ11"/>
  <c r="CH11"/>
  <c r="CF11"/>
  <c r="CD11"/>
  <c r="CB11"/>
  <c r="BZ11"/>
  <c r="BX11"/>
  <c r="BV11"/>
  <c r="BT11"/>
  <c r="BR11"/>
  <c r="BP11"/>
  <c r="BN11"/>
  <c r="CK11"/>
  <c r="CI11"/>
  <c r="CG11"/>
  <c r="CE11"/>
  <c r="CC11"/>
  <c r="CA11"/>
  <c r="BY11"/>
  <c r="BW11"/>
  <c r="BU11"/>
  <c r="BS11"/>
  <c r="BQ11"/>
  <c r="BO11"/>
  <c r="BM11"/>
  <c r="AS11"/>
  <c r="Z11" s="1"/>
  <c r="AT11"/>
  <c r="AA11" s="1"/>
  <c r="AU11"/>
  <c r="AB11" s="1"/>
  <c r="AV11"/>
  <c r="AC11" s="1"/>
  <c r="AW11"/>
  <c r="AD11" s="1"/>
  <c r="CL21" i="30" l="1"/>
  <c r="CJ21"/>
  <c r="CH21"/>
  <c r="CF21"/>
  <c r="CD21"/>
  <c r="CB21"/>
  <c r="BZ21"/>
  <c r="BX21"/>
  <c r="BV21"/>
  <c r="BT21"/>
  <c r="BR21"/>
  <c r="BP21"/>
  <c r="BN21"/>
  <c r="AR22"/>
  <c r="CK21"/>
  <c r="CI21"/>
  <c r="CG21"/>
  <c r="CE21"/>
  <c r="CC21"/>
  <c r="CA21"/>
  <c r="BY21"/>
  <c r="BW21"/>
  <c r="BU21"/>
  <c r="BS21"/>
  <c r="BQ21"/>
  <c r="BO21"/>
  <c r="BM21"/>
  <c r="AS21"/>
  <c r="AT21"/>
  <c r="AU21"/>
  <c r="AV21"/>
  <c r="AW21"/>
  <c r="AX21"/>
  <c r="AY21"/>
  <c r="AZ21"/>
  <c r="BA21"/>
  <c r="BB21"/>
  <c r="BC21"/>
  <c r="BE22"/>
  <c r="BE19"/>
  <c r="BE17"/>
  <c r="BE12"/>
  <c r="BE21"/>
  <c r="BE18"/>
  <c r="BE15"/>
  <c r="BE14"/>
  <c r="BE13"/>
  <c r="BE11"/>
  <c r="BE10"/>
  <c r="BE8"/>
  <c r="BE9"/>
  <c r="BF1"/>
  <c r="BD21"/>
  <c r="AD8" i="21"/>
  <c r="AE8"/>
  <c r="AE9"/>
  <c r="AI9"/>
  <c r="AD9"/>
  <c r="AH9"/>
  <c r="AF8"/>
  <c r="AG8"/>
  <c r="AI10"/>
  <c r="AG10"/>
  <c r="AE10"/>
  <c r="AC10"/>
  <c r="AH10"/>
  <c r="AF10"/>
  <c r="AD10"/>
  <c r="AB10"/>
  <c r="AH8"/>
  <c r="AI8"/>
  <c r="AC9"/>
  <c r="AG9"/>
  <c r="AB9"/>
  <c r="AB8"/>
  <c r="L11"/>
  <c r="J11"/>
  <c r="H11"/>
  <c r="N5"/>
  <c r="N7"/>
  <c r="N9"/>
  <c r="N11"/>
  <c r="K11"/>
  <c r="I11"/>
  <c r="N6"/>
  <c r="N8"/>
  <c r="N10"/>
  <c r="AZ12" i="19"/>
  <c r="AG12" s="1"/>
  <c r="AZ11"/>
  <c r="AG11" s="1"/>
  <c r="AZ10"/>
  <c r="AG10" s="1"/>
  <c r="AZ9"/>
  <c r="AG9" s="1"/>
  <c r="AZ8"/>
  <c r="AG8" s="1"/>
  <c r="AZ7"/>
  <c r="AG7" s="1"/>
  <c r="AZ6"/>
  <c r="AG6" s="1"/>
  <c r="AZ5"/>
  <c r="AG5" s="1"/>
  <c r="BA1"/>
  <c r="AR13"/>
  <c r="AZ13" s="1"/>
  <c r="AG13" s="1"/>
  <c r="CL12"/>
  <c r="CJ12"/>
  <c r="CH12"/>
  <c r="CF12"/>
  <c r="CD12"/>
  <c r="CB12"/>
  <c r="BZ12"/>
  <c r="BX12"/>
  <c r="BV12"/>
  <c r="BT12"/>
  <c r="BR12"/>
  <c r="BP12"/>
  <c r="BN12"/>
  <c r="CK12"/>
  <c r="CI12"/>
  <c r="CG12"/>
  <c r="CE12"/>
  <c r="CC12"/>
  <c r="CA12"/>
  <c r="BY12"/>
  <c r="BW12"/>
  <c r="BU12"/>
  <c r="BS12"/>
  <c r="BQ12"/>
  <c r="BO12"/>
  <c r="BM12"/>
  <c r="AT12"/>
  <c r="AA12" s="1"/>
  <c r="AS12"/>
  <c r="Z12" s="1"/>
  <c r="AU12"/>
  <c r="AB12" s="1"/>
  <c r="AV12"/>
  <c r="AC12" s="1"/>
  <c r="AW12"/>
  <c r="AD12" s="1"/>
  <c r="AX12"/>
  <c r="AE12" s="1"/>
  <c r="AY12"/>
  <c r="AF12" s="1"/>
  <c r="BF21" i="30" l="1"/>
  <c r="BF18"/>
  <c r="BF15"/>
  <c r="BF14"/>
  <c r="BF13"/>
  <c r="BF11"/>
  <c r="BF22"/>
  <c r="BF19"/>
  <c r="BF17"/>
  <c r="BF12"/>
  <c r="BF9"/>
  <c r="BG1"/>
  <c r="BF10"/>
  <c r="BF8"/>
  <c r="AR23"/>
  <c r="CK22"/>
  <c r="CI22"/>
  <c r="CG22"/>
  <c r="CE22"/>
  <c r="CC22"/>
  <c r="CA22"/>
  <c r="BY22"/>
  <c r="BW22"/>
  <c r="BU22"/>
  <c r="BS22"/>
  <c r="BQ22"/>
  <c r="BO22"/>
  <c r="BM22"/>
  <c r="CL22"/>
  <c r="CJ22"/>
  <c r="CH22"/>
  <c r="CF22"/>
  <c r="CD22"/>
  <c r="CB22"/>
  <c r="BZ22"/>
  <c r="BX22"/>
  <c r="BV22"/>
  <c r="BT22"/>
  <c r="BR22"/>
  <c r="BP22"/>
  <c r="BN22"/>
  <c r="AS22"/>
  <c r="AT22"/>
  <c r="AU22"/>
  <c r="AV22"/>
  <c r="AW22"/>
  <c r="AX22"/>
  <c r="AY22"/>
  <c r="AZ22"/>
  <c r="BA22"/>
  <c r="BB22"/>
  <c r="BC22"/>
  <c r="BD22"/>
  <c r="AI11" i="21"/>
  <c r="AG11"/>
  <c r="AE11"/>
  <c r="AC11"/>
  <c r="AH11"/>
  <c r="AF11"/>
  <c r="AD11"/>
  <c r="AB11"/>
  <c r="O13"/>
  <c r="N12"/>
  <c r="L12"/>
  <c r="J12"/>
  <c r="I12"/>
  <c r="O5"/>
  <c r="O7"/>
  <c r="O9"/>
  <c r="O11"/>
  <c r="M12"/>
  <c r="K12"/>
  <c r="H12"/>
  <c r="O6"/>
  <c r="O8"/>
  <c r="O10"/>
  <c r="O12"/>
  <c r="BA13" i="19"/>
  <c r="AH13" s="1"/>
  <c r="BA12"/>
  <c r="AH12" s="1"/>
  <c r="BA11"/>
  <c r="AH11" s="1"/>
  <c r="BA10"/>
  <c r="AH10" s="1"/>
  <c r="BA9"/>
  <c r="AH9" s="1"/>
  <c r="BA8"/>
  <c r="AH8" s="1"/>
  <c r="BA7"/>
  <c r="AH7" s="1"/>
  <c r="BA6"/>
  <c r="AH6" s="1"/>
  <c r="BA5"/>
  <c r="AH5" s="1"/>
  <c r="BB1"/>
  <c r="AR14"/>
  <c r="CL13"/>
  <c r="CJ13"/>
  <c r="CH13"/>
  <c r="CF13"/>
  <c r="CD13"/>
  <c r="CB13"/>
  <c r="BZ13"/>
  <c r="BX13"/>
  <c r="BV13"/>
  <c r="BT13"/>
  <c r="BR13"/>
  <c r="BP13"/>
  <c r="BN13"/>
  <c r="CK13"/>
  <c r="CI13"/>
  <c r="CG13"/>
  <c r="CE13"/>
  <c r="CC13"/>
  <c r="CA13"/>
  <c r="BY13"/>
  <c r="BW13"/>
  <c r="BU13"/>
  <c r="BS13"/>
  <c r="BQ13"/>
  <c r="BO13"/>
  <c r="BM13"/>
  <c r="AS13"/>
  <c r="Z13" s="1"/>
  <c r="AT13"/>
  <c r="AA13" s="1"/>
  <c r="AU13"/>
  <c r="AB13" s="1"/>
  <c r="AV13"/>
  <c r="AC13" s="1"/>
  <c r="AW13"/>
  <c r="AD13" s="1"/>
  <c r="AX13"/>
  <c r="AE13" s="1"/>
  <c r="AY13"/>
  <c r="AF13" s="1"/>
  <c r="CL23" i="30" l="1"/>
  <c r="CJ23"/>
  <c r="CH23"/>
  <c r="CF23"/>
  <c r="CD23"/>
  <c r="CB23"/>
  <c r="BZ23"/>
  <c r="BX23"/>
  <c r="BV23"/>
  <c r="BT23"/>
  <c r="BR23"/>
  <c r="BP23"/>
  <c r="BN23"/>
  <c r="AR24"/>
  <c r="CK23"/>
  <c r="CI23"/>
  <c r="CG23"/>
  <c r="CE23"/>
  <c r="CC23"/>
  <c r="CA23"/>
  <c r="BY23"/>
  <c r="BW23"/>
  <c r="BU23"/>
  <c r="BS23"/>
  <c r="BQ23"/>
  <c r="BO23"/>
  <c r="BM23"/>
  <c r="AS23"/>
  <c r="AT23"/>
  <c r="AU23"/>
  <c r="AV23"/>
  <c r="AW23"/>
  <c r="AX23"/>
  <c r="AY23"/>
  <c r="AZ23"/>
  <c r="BA23"/>
  <c r="BB23"/>
  <c r="BC23"/>
  <c r="BD23"/>
  <c r="BE23"/>
  <c r="BG24"/>
  <c r="BG22"/>
  <c r="BG19"/>
  <c r="BG17"/>
  <c r="BG12"/>
  <c r="BG10"/>
  <c r="BG23"/>
  <c r="BG21"/>
  <c r="BG18"/>
  <c r="BG15"/>
  <c r="BG14"/>
  <c r="BG13"/>
  <c r="BG11"/>
  <c r="BG8"/>
  <c r="BG9"/>
  <c r="BH1"/>
  <c r="BF23"/>
  <c r="AH12" i="21"/>
  <c r="AF12"/>
  <c r="AD12"/>
  <c r="AB12"/>
  <c r="AI12"/>
  <c r="AG12"/>
  <c r="AE12"/>
  <c r="AC12"/>
  <c r="N13"/>
  <c r="L13"/>
  <c r="J13"/>
  <c r="H13"/>
  <c r="P5"/>
  <c r="AO5" s="1"/>
  <c r="P7"/>
  <c r="AP7" s="1"/>
  <c r="P9"/>
  <c r="AQ9" s="1"/>
  <c r="P11"/>
  <c r="AN11" s="1"/>
  <c r="P13"/>
  <c r="M13"/>
  <c r="K13"/>
  <c r="I13"/>
  <c r="P6"/>
  <c r="AP6" s="1"/>
  <c r="P8"/>
  <c r="AO8" s="1"/>
  <c r="P10"/>
  <c r="AN10" s="1"/>
  <c r="P12"/>
  <c r="AN12" s="1"/>
  <c r="BB14" i="19"/>
  <c r="AI14" s="1"/>
  <c r="BB13"/>
  <c r="AI13" s="1"/>
  <c r="BB12"/>
  <c r="AI12" s="1"/>
  <c r="BB11"/>
  <c r="AI11" s="1"/>
  <c r="BB10"/>
  <c r="AI10" s="1"/>
  <c r="BB9"/>
  <c r="AI9" s="1"/>
  <c r="BB8"/>
  <c r="AI8" s="1"/>
  <c r="BB7"/>
  <c r="AI7" s="1"/>
  <c r="BB6"/>
  <c r="AI6" s="1"/>
  <c r="BB5"/>
  <c r="AI5" s="1"/>
  <c r="BC1"/>
  <c r="AR15"/>
  <c r="BB15" s="1"/>
  <c r="AI15" s="1"/>
  <c r="CL14"/>
  <c r="CJ14"/>
  <c r="CH14"/>
  <c r="CF14"/>
  <c r="CD14"/>
  <c r="CB14"/>
  <c r="BZ14"/>
  <c r="BX14"/>
  <c r="BV14"/>
  <c r="BT14"/>
  <c r="BR14"/>
  <c r="BP14"/>
  <c r="BN14"/>
  <c r="CK14"/>
  <c r="CI14"/>
  <c r="CG14"/>
  <c r="CE14"/>
  <c r="CC14"/>
  <c r="CA14"/>
  <c r="BY14"/>
  <c r="BW14"/>
  <c r="BU14"/>
  <c r="BS14"/>
  <c r="BQ14"/>
  <c r="BO14"/>
  <c r="BM14"/>
  <c r="AT14"/>
  <c r="AA14" s="1"/>
  <c r="AS14"/>
  <c r="Z14" s="1"/>
  <c r="AU14"/>
  <c r="AB14" s="1"/>
  <c r="AV14"/>
  <c r="AC14" s="1"/>
  <c r="AW14"/>
  <c r="AD14" s="1"/>
  <c r="AX14"/>
  <c r="AE14" s="1"/>
  <c r="AY14"/>
  <c r="AF14" s="1"/>
  <c r="AZ14"/>
  <c r="AG14" s="1"/>
  <c r="BA14"/>
  <c r="AH14" s="1"/>
  <c r="BH23" i="30" l="1"/>
  <c r="BH21"/>
  <c r="BH18"/>
  <c r="BH15"/>
  <c r="BH14"/>
  <c r="BH13"/>
  <c r="BH11"/>
  <c r="BH24"/>
  <c r="BH22"/>
  <c r="BH19"/>
  <c r="BH17"/>
  <c r="BH12"/>
  <c r="BH10"/>
  <c r="BH9"/>
  <c r="BI1"/>
  <c r="BH8"/>
  <c r="AR25"/>
  <c r="CK24"/>
  <c r="CI24"/>
  <c r="CG24"/>
  <c r="CE24"/>
  <c r="CC24"/>
  <c r="CA24"/>
  <c r="BY24"/>
  <c r="BW24"/>
  <c r="BU24"/>
  <c r="BS24"/>
  <c r="BQ24"/>
  <c r="BO24"/>
  <c r="BM24"/>
  <c r="CL24"/>
  <c r="CJ24"/>
  <c r="CH24"/>
  <c r="CF24"/>
  <c r="CD24"/>
  <c r="CB24"/>
  <c r="BZ24"/>
  <c r="BX24"/>
  <c r="BV24"/>
  <c r="BT24"/>
  <c r="BR24"/>
  <c r="BP24"/>
  <c r="BN24"/>
  <c r="AS24"/>
  <c r="AT24"/>
  <c r="AU24"/>
  <c r="AV24"/>
  <c r="AW24"/>
  <c r="AX24"/>
  <c r="AY24"/>
  <c r="AZ24"/>
  <c r="BA24"/>
  <c r="BB24"/>
  <c r="BC24"/>
  <c r="BD24"/>
  <c r="BE24"/>
  <c r="BF24"/>
  <c r="AH13" i="21"/>
  <c r="AF13"/>
  <c r="AD13"/>
  <c r="AB13"/>
  <c r="AI13"/>
  <c r="AG13"/>
  <c r="AE13"/>
  <c r="AC13"/>
  <c r="AP8"/>
  <c r="AQ8"/>
  <c r="AQ11"/>
  <c r="AP11"/>
  <c r="AO7"/>
  <c r="AN7"/>
  <c r="AQ10"/>
  <c r="AP10"/>
  <c r="AO6"/>
  <c r="AN6"/>
  <c r="AN9"/>
  <c r="AO9"/>
  <c r="AP5"/>
  <c r="AQ5"/>
  <c r="AM12"/>
  <c r="AQ12"/>
  <c r="AL12"/>
  <c r="AP12"/>
  <c r="AJ8"/>
  <c r="AK8"/>
  <c r="AK11"/>
  <c r="AJ11"/>
  <c r="AM7"/>
  <c r="AL7"/>
  <c r="AK10"/>
  <c r="AJ10"/>
  <c r="AM6"/>
  <c r="AL6"/>
  <c r="AL9"/>
  <c r="AM9"/>
  <c r="AJ5"/>
  <c r="AK5"/>
  <c r="AP13"/>
  <c r="AN13"/>
  <c r="AL13"/>
  <c r="AJ13"/>
  <c r="AQ13"/>
  <c r="AO13"/>
  <c r="AM13"/>
  <c r="AK13"/>
  <c r="AL8"/>
  <c r="AM8"/>
  <c r="AM11"/>
  <c r="AL11"/>
  <c r="AK7"/>
  <c r="AJ7"/>
  <c r="AM10"/>
  <c r="AL10"/>
  <c r="AK6"/>
  <c r="AJ6"/>
  <c r="AJ9"/>
  <c r="AK9"/>
  <c r="AL5"/>
  <c r="AM5"/>
  <c r="AK12"/>
  <c r="AO12"/>
  <c r="AJ12"/>
  <c r="AN8"/>
  <c r="AO11"/>
  <c r="AQ7"/>
  <c r="AO10"/>
  <c r="AQ6"/>
  <c r="AP9"/>
  <c r="AN5"/>
  <c r="Q15"/>
  <c r="P14"/>
  <c r="N14"/>
  <c r="L14"/>
  <c r="J14"/>
  <c r="I14"/>
  <c r="Q5"/>
  <c r="Q7"/>
  <c r="Q9"/>
  <c r="Q11"/>
  <c r="Q13"/>
  <c r="O14"/>
  <c r="M14"/>
  <c r="K14"/>
  <c r="H14"/>
  <c r="Q6"/>
  <c r="Q8"/>
  <c r="Q10"/>
  <c r="Q12"/>
  <c r="Q14"/>
  <c r="BC15" i="19"/>
  <c r="AJ15" s="1"/>
  <c r="BC14"/>
  <c r="AJ14" s="1"/>
  <c r="BC13"/>
  <c r="AJ13" s="1"/>
  <c r="BC12"/>
  <c r="AJ12" s="1"/>
  <c r="BC11"/>
  <c r="AJ11" s="1"/>
  <c r="BC10"/>
  <c r="AJ10" s="1"/>
  <c r="BC9"/>
  <c r="AJ9" s="1"/>
  <c r="BC8"/>
  <c r="AJ8" s="1"/>
  <c r="BC7"/>
  <c r="AJ7" s="1"/>
  <c r="BC6"/>
  <c r="AJ6" s="1"/>
  <c r="BC5"/>
  <c r="AJ5" s="1"/>
  <c r="BD1"/>
  <c r="AR16"/>
  <c r="CL15"/>
  <c r="CJ15"/>
  <c r="CH15"/>
  <c r="CF15"/>
  <c r="CD15"/>
  <c r="CB15"/>
  <c r="BZ15"/>
  <c r="BX15"/>
  <c r="BV15"/>
  <c r="BT15"/>
  <c r="BR15"/>
  <c r="BP15"/>
  <c r="BN15"/>
  <c r="CK15"/>
  <c r="CI15"/>
  <c r="CG15"/>
  <c r="CE15"/>
  <c r="CC15"/>
  <c r="CA15"/>
  <c r="BY15"/>
  <c r="BW15"/>
  <c r="BU15"/>
  <c r="BS15"/>
  <c r="BQ15"/>
  <c r="BO15"/>
  <c r="BM15"/>
  <c r="AS15"/>
  <c r="Z15" s="1"/>
  <c r="AT15"/>
  <c r="AA15" s="1"/>
  <c r="AU15"/>
  <c r="AB15" s="1"/>
  <c r="AV15"/>
  <c r="AC15" s="1"/>
  <c r="AW15"/>
  <c r="AD15" s="1"/>
  <c r="AX15"/>
  <c r="AE15" s="1"/>
  <c r="AY15"/>
  <c r="AF15" s="1"/>
  <c r="AZ15"/>
  <c r="AG15" s="1"/>
  <c r="BA15"/>
  <c r="AH15" s="1"/>
  <c r="CL25" i="30" l="1"/>
  <c r="CJ25"/>
  <c r="CH25"/>
  <c r="CF25"/>
  <c r="CD25"/>
  <c r="CB25"/>
  <c r="BZ25"/>
  <c r="BX25"/>
  <c r="BV25"/>
  <c r="BT25"/>
  <c r="BR25"/>
  <c r="BP25"/>
  <c r="BN25"/>
  <c r="AR26"/>
  <c r="CK25"/>
  <c r="CI25"/>
  <c r="CG25"/>
  <c r="CE25"/>
  <c r="CC25"/>
  <c r="CA25"/>
  <c r="BY25"/>
  <c r="BW25"/>
  <c r="BU25"/>
  <c r="BS25"/>
  <c r="BQ25"/>
  <c r="BO25"/>
  <c r="BM25"/>
  <c r="AS25"/>
  <c r="AT25"/>
  <c r="AU25"/>
  <c r="AV25"/>
  <c r="AW25"/>
  <c r="AX25"/>
  <c r="AY25"/>
  <c r="AZ25"/>
  <c r="BA25"/>
  <c r="BB25"/>
  <c r="BC25"/>
  <c r="BD25"/>
  <c r="BE25"/>
  <c r="BF25"/>
  <c r="BG25"/>
  <c r="BI26"/>
  <c r="BI24"/>
  <c r="BI22"/>
  <c r="BI19"/>
  <c r="BI17"/>
  <c r="BI12"/>
  <c r="BI10"/>
  <c r="BI25"/>
  <c r="BI23"/>
  <c r="BI21"/>
  <c r="BI18"/>
  <c r="BI15"/>
  <c r="BI14"/>
  <c r="BI13"/>
  <c r="BI11"/>
  <c r="BI8"/>
  <c r="BI9"/>
  <c r="BJ1"/>
  <c r="BH25"/>
  <c r="AP14" i="21"/>
  <c r="AO14"/>
  <c r="AM14"/>
  <c r="AK14"/>
  <c r="AQ14"/>
  <c r="AN14"/>
  <c r="AL14"/>
  <c r="AJ14"/>
  <c r="AI14"/>
  <c r="AG14"/>
  <c r="AE14"/>
  <c r="AC14"/>
  <c r="AH14"/>
  <c r="AF14"/>
  <c r="AD14"/>
  <c r="AB14"/>
  <c r="N15"/>
  <c r="L15"/>
  <c r="J15"/>
  <c r="H15"/>
  <c r="R5"/>
  <c r="R7"/>
  <c r="R9"/>
  <c r="R11"/>
  <c r="R13"/>
  <c r="R15"/>
  <c r="P15"/>
  <c r="O15"/>
  <c r="M15"/>
  <c r="K15"/>
  <c r="I15"/>
  <c r="R6"/>
  <c r="R8"/>
  <c r="R10"/>
  <c r="R12"/>
  <c r="R14"/>
  <c r="BD16" i="19"/>
  <c r="AK16" s="1"/>
  <c r="BD15"/>
  <c r="AK15" s="1"/>
  <c r="BD14"/>
  <c r="AK14" s="1"/>
  <c r="BD13"/>
  <c r="AK13" s="1"/>
  <c r="BD12"/>
  <c r="AK12" s="1"/>
  <c r="BD11"/>
  <c r="AK11" s="1"/>
  <c r="BD10"/>
  <c r="AK10" s="1"/>
  <c r="BD9"/>
  <c r="AK9" s="1"/>
  <c r="BD8"/>
  <c r="AK8" s="1"/>
  <c r="BD7"/>
  <c r="AK7" s="1"/>
  <c r="BD6"/>
  <c r="AK6" s="1"/>
  <c r="BD5"/>
  <c r="AK5" s="1"/>
  <c r="BE1"/>
  <c r="AR17"/>
  <c r="BD17" s="1"/>
  <c r="AK17" s="1"/>
  <c r="CL16"/>
  <c r="CJ16"/>
  <c r="CH16"/>
  <c r="CF16"/>
  <c r="CD16"/>
  <c r="CB16"/>
  <c r="BZ16"/>
  <c r="BX16"/>
  <c r="BV16"/>
  <c r="BT16"/>
  <c r="BR16"/>
  <c r="BP16"/>
  <c r="BN16"/>
  <c r="CK16"/>
  <c r="CI16"/>
  <c r="CG16"/>
  <c r="CE16"/>
  <c r="CC16"/>
  <c r="CA16"/>
  <c r="BY16"/>
  <c r="BW16"/>
  <c r="BU16"/>
  <c r="BS16"/>
  <c r="BQ16"/>
  <c r="BO16"/>
  <c r="BM16"/>
  <c r="AT16"/>
  <c r="AA16" s="1"/>
  <c r="AS16"/>
  <c r="Z16" s="1"/>
  <c r="AU16"/>
  <c r="AB16" s="1"/>
  <c r="AV16"/>
  <c r="AC16" s="1"/>
  <c r="AW16"/>
  <c r="AD16" s="1"/>
  <c r="AX16"/>
  <c r="AE16" s="1"/>
  <c r="AY16"/>
  <c r="AF16" s="1"/>
  <c r="AZ16"/>
  <c r="AG16" s="1"/>
  <c r="BA16"/>
  <c r="AH16" s="1"/>
  <c r="BB16"/>
  <c r="AI16" s="1"/>
  <c r="BC16"/>
  <c r="AJ16" s="1"/>
  <c r="BJ25" i="30" l="1"/>
  <c r="BJ23"/>
  <c r="BJ21"/>
  <c r="BJ18"/>
  <c r="BJ15"/>
  <c r="BJ14"/>
  <c r="BJ13"/>
  <c r="BJ11"/>
  <c r="BJ26"/>
  <c r="BJ24"/>
  <c r="BJ22"/>
  <c r="BJ19"/>
  <c r="BJ17"/>
  <c r="BJ12"/>
  <c r="BJ10"/>
  <c r="BJ9"/>
  <c r="BK1"/>
  <c r="BJ8"/>
  <c r="AR27"/>
  <c r="CK26"/>
  <c r="CI26"/>
  <c r="CG26"/>
  <c r="CE26"/>
  <c r="CC26"/>
  <c r="CA26"/>
  <c r="BY26"/>
  <c r="BW26"/>
  <c r="BU26"/>
  <c r="BS26"/>
  <c r="BQ26"/>
  <c r="BO26"/>
  <c r="BM26"/>
  <c r="CL26"/>
  <c r="CJ26"/>
  <c r="CH26"/>
  <c r="CF26"/>
  <c r="CD26"/>
  <c r="CB26"/>
  <c r="BZ26"/>
  <c r="BX26"/>
  <c r="BV26"/>
  <c r="BT26"/>
  <c r="BR26"/>
  <c r="BP26"/>
  <c r="BN26"/>
  <c r="AS26"/>
  <c r="AT26"/>
  <c r="AU26"/>
  <c r="AV26"/>
  <c r="AW26"/>
  <c r="AX26"/>
  <c r="AY26"/>
  <c r="AZ26"/>
  <c r="BA26"/>
  <c r="BB26"/>
  <c r="BC26"/>
  <c r="BD26"/>
  <c r="BE26"/>
  <c r="BF26"/>
  <c r="BG26"/>
  <c r="BH26"/>
  <c r="AI15" i="21"/>
  <c r="AG15"/>
  <c r="AE15"/>
  <c r="AC15"/>
  <c r="AH15"/>
  <c r="AF15"/>
  <c r="AD15"/>
  <c r="AB15"/>
  <c r="AQ15"/>
  <c r="AO15"/>
  <c r="AM15"/>
  <c r="AK15"/>
  <c r="AP15"/>
  <c r="AN15"/>
  <c r="AL15"/>
  <c r="AJ15"/>
  <c r="S17"/>
  <c r="R16"/>
  <c r="P16"/>
  <c r="N16"/>
  <c r="L16"/>
  <c r="J16"/>
  <c r="I16"/>
  <c r="S5"/>
  <c r="AU5" s="1"/>
  <c r="S7"/>
  <c r="AT7" s="1"/>
  <c r="S9"/>
  <c r="AY9" s="1"/>
  <c r="S11"/>
  <c r="AT11" s="1"/>
  <c r="S13"/>
  <c r="AU13" s="1"/>
  <c r="S15"/>
  <c r="AS15" s="1"/>
  <c r="Q16"/>
  <c r="O16"/>
  <c r="K16"/>
  <c r="H16"/>
  <c r="S6"/>
  <c r="AT6" s="1"/>
  <c r="S8"/>
  <c r="AW8" s="1"/>
  <c r="S10"/>
  <c r="AT10" s="1"/>
  <c r="S12"/>
  <c r="AW12" s="1"/>
  <c r="S14"/>
  <c r="AU14" s="1"/>
  <c r="S16"/>
  <c r="BE17" i="19"/>
  <c r="AL17" s="1"/>
  <c r="BE16"/>
  <c r="AL16" s="1"/>
  <c r="BE15"/>
  <c r="AL15" s="1"/>
  <c r="BE14"/>
  <c r="AL14" s="1"/>
  <c r="BE13"/>
  <c r="AL13" s="1"/>
  <c r="BE12"/>
  <c r="AL12" s="1"/>
  <c r="BE11"/>
  <c r="AL11" s="1"/>
  <c r="BE10"/>
  <c r="AL10" s="1"/>
  <c r="BE9"/>
  <c r="AL9" s="1"/>
  <c r="BE8"/>
  <c r="AL8" s="1"/>
  <c r="BE7"/>
  <c r="AL7" s="1"/>
  <c r="BE6"/>
  <c r="AL6" s="1"/>
  <c r="BE5"/>
  <c r="AL5" s="1"/>
  <c r="BF1"/>
  <c r="AR18"/>
  <c r="CL17"/>
  <c r="CJ17"/>
  <c r="CH17"/>
  <c r="CF17"/>
  <c r="CD17"/>
  <c r="CB17"/>
  <c r="BZ17"/>
  <c r="BX17"/>
  <c r="BV17"/>
  <c r="BT17"/>
  <c r="BR17"/>
  <c r="BP17"/>
  <c r="BN17"/>
  <c r="CK17"/>
  <c r="CI17"/>
  <c r="CG17"/>
  <c r="CE17"/>
  <c r="CC17"/>
  <c r="CA17"/>
  <c r="BY17"/>
  <c r="BW17"/>
  <c r="BU17"/>
  <c r="BS17"/>
  <c r="BQ17"/>
  <c r="BO17"/>
  <c r="BM17"/>
  <c r="AS17"/>
  <c r="Z17" s="1"/>
  <c r="AT17"/>
  <c r="AA17" s="1"/>
  <c r="AU17"/>
  <c r="AB17" s="1"/>
  <c r="AV17"/>
  <c r="AC17" s="1"/>
  <c r="AW17"/>
  <c r="AD17" s="1"/>
  <c r="AX17"/>
  <c r="AE17" s="1"/>
  <c r="AY17"/>
  <c r="AF17" s="1"/>
  <c r="AZ17"/>
  <c r="AG17" s="1"/>
  <c r="BA17"/>
  <c r="AH17" s="1"/>
  <c r="BB17"/>
  <c r="AI17" s="1"/>
  <c r="BC17"/>
  <c r="AJ17" s="1"/>
  <c r="CL27" i="30" l="1"/>
  <c r="CJ27"/>
  <c r="CH27"/>
  <c r="CF27"/>
  <c r="CD27"/>
  <c r="CB27"/>
  <c r="BZ27"/>
  <c r="BX27"/>
  <c r="BV27"/>
  <c r="BT27"/>
  <c r="BR27"/>
  <c r="BP27"/>
  <c r="BN27"/>
  <c r="AR28"/>
  <c r="CK27"/>
  <c r="CI27"/>
  <c r="CG27"/>
  <c r="CE27"/>
  <c r="CC27"/>
  <c r="CA27"/>
  <c r="BY27"/>
  <c r="BW27"/>
  <c r="BU27"/>
  <c r="BS27"/>
  <c r="BQ27"/>
  <c r="BO27"/>
  <c r="BM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K28"/>
  <c r="BK26"/>
  <c r="BK24"/>
  <c r="BK22"/>
  <c r="BK19"/>
  <c r="BK17"/>
  <c r="BK12"/>
  <c r="BK10"/>
  <c r="BK27"/>
  <c r="BK25"/>
  <c r="BK23"/>
  <c r="BK21"/>
  <c r="BK18"/>
  <c r="BK15"/>
  <c r="BK14"/>
  <c r="BK13"/>
  <c r="BK11"/>
  <c r="BK8"/>
  <c r="BK9"/>
  <c r="BL1"/>
  <c r="BJ27"/>
  <c r="AH16" i="21"/>
  <c r="AF16"/>
  <c r="AD16"/>
  <c r="AB16"/>
  <c r="AI16"/>
  <c r="AG16"/>
  <c r="AE16"/>
  <c r="AC16"/>
  <c r="AP16"/>
  <c r="AN16"/>
  <c r="AL16"/>
  <c r="AJ16"/>
  <c r="AQ16"/>
  <c r="AO16"/>
  <c r="AM16"/>
  <c r="AK16"/>
  <c r="AV14"/>
  <c r="AY14"/>
  <c r="AS10"/>
  <c r="AW6"/>
  <c r="AV6"/>
  <c r="AW11"/>
  <c r="AV11"/>
  <c r="AS7"/>
  <c r="AU15"/>
  <c r="AT15"/>
  <c r="AY12"/>
  <c r="AV8"/>
  <c r="AU8"/>
  <c r="AT13"/>
  <c r="AS13"/>
  <c r="AT9"/>
  <c r="AS9"/>
  <c r="AT5"/>
  <c r="AS5"/>
  <c r="AX14"/>
  <c r="AS14"/>
  <c r="AY10"/>
  <c r="AX10"/>
  <c r="AY6"/>
  <c r="AX6"/>
  <c r="AY11"/>
  <c r="AX11"/>
  <c r="AY7"/>
  <c r="AX7"/>
  <c r="AW15"/>
  <c r="AV15"/>
  <c r="AT12"/>
  <c r="AS12"/>
  <c r="AT8"/>
  <c r="AS8"/>
  <c r="AY13"/>
  <c r="AV9"/>
  <c r="AU9"/>
  <c r="AY5"/>
  <c r="AX16"/>
  <c r="AV16"/>
  <c r="AT16"/>
  <c r="AY16"/>
  <c r="AW16"/>
  <c r="AU16"/>
  <c r="AS16"/>
  <c r="AW14"/>
  <c r="AW10"/>
  <c r="AV10"/>
  <c r="AS6"/>
  <c r="AS11"/>
  <c r="AW7"/>
  <c r="AV7"/>
  <c r="AY15"/>
  <c r="AX15"/>
  <c r="AV12"/>
  <c r="AU12"/>
  <c r="AY8"/>
  <c r="AX13"/>
  <c r="AW13"/>
  <c r="AX9"/>
  <c r="AW9"/>
  <c r="AX5"/>
  <c r="AW5"/>
  <c r="AT14"/>
  <c r="AU10"/>
  <c r="AU6"/>
  <c r="AU11"/>
  <c r="AU7"/>
  <c r="AX12"/>
  <c r="AX8"/>
  <c r="AV13"/>
  <c r="AV5"/>
  <c r="P17"/>
  <c r="N17"/>
  <c r="L17"/>
  <c r="J17"/>
  <c r="H17"/>
  <c r="T5"/>
  <c r="T7"/>
  <c r="T9"/>
  <c r="T11"/>
  <c r="T13"/>
  <c r="T15"/>
  <c r="T17"/>
  <c r="R17"/>
  <c r="Q17"/>
  <c r="O17"/>
  <c r="M17"/>
  <c r="K17"/>
  <c r="I17"/>
  <c r="T6"/>
  <c r="T8"/>
  <c r="T10"/>
  <c r="T12"/>
  <c r="T14"/>
  <c r="T16"/>
  <c r="BF18" i="19"/>
  <c r="AM18" s="1"/>
  <c r="BF17"/>
  <c r="AM17" s="1"/>
  <c r="BF16"/>
  <c r="AM16" s="1"/>
  <c r="BF15"/>
  <c r="AM15" s="1"/>
  <c r="BF14"/>
  <c r="AM14" s="1"/>
  <c r="BF13"/>
  <c r="AM13" s="1"/>
  <c r="BF12"/>
  <c r="AM12" s="1"/>
  <c r="BF11"/>
  <c r="AM11" s="1"/>
  <c r="BF10"/>
  <c r="AM10" s="1"/>
  <c r="BF9"/>
  <c r="AM9" s="1"/>
  <c r="BF8"/>
  <c r="AM8" s="1"/>
  <c r="BF7"/>
  <c r="AM7" s="1"/>
  <c r="BF6"/>
  <c r="AM6" s="1"/>
  <c r="BF5"/>
  <c r="AM5" s="1"/>
  <c r="BG1"/>
  <c r="AR19"/>
  <c r="BF19" s="1"/>
  <c r="AM19" s="1"/>
  <c r="CL18"/>
  <c r="CJ18"/>
  <c r="CH18"/>
  <c r="CF18"/>
  <c r="CD18"/>
  <c r="CB18"/>
  <c r="BZ18"/>
  <c r="BX18"/>
  <c r="BV18"/>
  <c r="BT18"/>
  <c r="BR18"/>
  <c r="BP18"/>
  <c r="BN18"/>
  <c r="CK18"/>
  <c r="CI18"/>
  <c r="CG18"/>
  <c r="CE18"/>
  <c r="CC18"/>
  <c r="CA18"/>
  <c r="BY18"/>
  <c r="BW18"/>
  <c r="BU18"/>
  <c r="BS18"/>
  <c r="BQ18"/>
  <c r="BO18"/>
  <c r="BM18"/>
  <c r="AT18"/>
  <c r="AA18" s="1"/>
  <c r="AS18"/>
  <c r="Z18" s="1"/>
  <c r="AU18"/>
  <c r="AB18" s="1"/>
  <c r="AV18"/>
  <c r="AC18" s="1"/>
  <c r="AW18"/>
  <c r="AD18" s="1"/>
  <c r="AX18"/>
  <c r="AE18" s="1"/>
  <c r="AY18"/>
  <c r="AF18" s="1"/>
  <c r="AZ18"/>
  <c r="AG18" s="1"/>
  <c r="BA18"/>
  <c r="AH18" s="1"/>
  <c r="BB18"/>
  <c r="AI18" s="1"/>
  <c r="BC18"/>
  <c r="AJ18" s="1"/>
  <c r="BD18"/>
  <c r="AK18" s="1"/>
  <c r="BE18"/>
  <c r="AL18" s="1"/>
  <c r="BL27" i="30" l="1"/>
  <c r="BL25"/>
  <c r="BL23"/>
  <c r="BL21"/>
  <c r="BL18"/>
  <c r="BL15"/>
  <c r="BL14"/>
  <c r="BL13"/>
  <c r="BL11"/>
  <c r="BL28"/>
  <c r="BL26"/>
  <c r="BL24"/>
  <c r="BL22"/>
  <c r="BL19"/>
  <c r="BL17"/>
  <c r="BL12"/>
  <c r="BL10"/>
  <c r="BL9"/>
  <c r="BL8"/>
  <c r="AR29"/>
  <c r="BL29" s="1"/>
  <c r="CK28"/>
  <c r="CI28"/>
  <c r="CG28"/>
  <c r="CE28"/>
  <c r="CC28"/>
  <c r="CA28"/>
  <c r="BY28"/>
  <c r="BW28"/>
  <c r="BU28"/>
  <c r="BS28"/>
  <c r="BQ28"/>
  <c r="BO28"/>
  <c r="BM28"/>
  <c r="CL28"/>
  <c r="CJ28"/>
  <c r="CH28"/>
  <c r="CF28"/>
  <c r="CD28"/>
  <c r="CB28"/>
  <c r="BZ28"/>
  <c r="BX28"/>
  <c r="BV28"/>
  <c r="BT28"/>
  <c r="BR28"/>
  <c r="BP28"/>
  <c r="BN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AX17" i="21"/>
  <c r="AV17"/>
  <c r="AT17"/>
  <c r="AY17"/>
  <c r="AW17"/>
  <c r="AU17"/>
  <c r="AS17"/>
  <c r="AH17"/>
  <c r="AF17"/>
  <c r="AD17"/>
  <c r="AB17"/>
  <c r="AI17"/>
  <c r="AG17"/>
  <c r="AE17"/>
  <c r="AC17"/>
  <c r="AP17"/>
  <c r="AN17"/>
  <c r="AL17"/>
  <c r="AJ17"/>
  <c r="AQ17"/>
  <c r="AO17"/>
  <c r="AM17"/>
  <c r="AK17"/>
  <c r="U19"/>
  <c r="T18"/>
  <c r="R18"/>
  <c r="P18"/>
  <c r="N18"/>
  <c r="L18"/>
  <c r="J18"/>
  <c r="I18"/>
  <c r="U5"/>
  <c r="U7"/>
  <c r="U9"/>
  <c r="U11"/>
  <c r="U13"/>
  <c r="U15"/>
  <c r="U17"/>
  <c r="S18"/>
  <c r="Q18"/>
  <c r="O18"/>
  <c r="K18"/>
  <c r="H18"/>
  <c r="U6"/>
  <c r="U8"/>
  <c r="U10"/>
  <c r="U12"/>
  <c r="U14"/>
  <c r="U16"/>
  <c r="U18"/>
  <c r="BG19" i="19"/>
  <c r="AN19" s="1"/>
  <c r="BG18"/>
  <c r="AN18" s="1"/>
  <c r="BG17"/>
  <c r="AN17" s="1"/>
  <c r="BG16"/>
  <c r="AN16" s="1"/>
  <c r="BG15"/>
  <c r="AN15" s="1"/>
  <c r="BG14"/>
  <c r="AN14" s="1"/>
  <c r="BG13"/>
  <c r="AN13" s="1"/>
  <c r="BG12"/>
  <c r="AN12" s="1"/>
  <c r="BG11"/>
  <c r="AN11" s="1"/>
  <c r="BG10"/>
  <c r="AN10" s="1"/>
  <c r="BG9"/>
  <c r="AN9" s="1"/>
  <c r="BG8"/>
  <c r="AN8" s="1"/>
  <c r="BG7"/>
  <c r="AN7" s="1"/>
  <c r="BG6"/>
  <c r="AN6" s="1"/>
  <c r="BG5"/>
  <c r="AN5" s="1"/>
  <c r="BH1"/>
  <c r="AR20"/>
  <c r="CL19"/>
  <c r="CJ19"/>
  <c r="CH19"/>
  <c r="CF19"/>
  <c r="CD19"/>
  <c r="CB19"/>
  <c r="BZ19"/>
  <c r="BX19"/>
  <c r="BV19"/>
  <c r="BT19"/>
  <c r="BR19"/>
  <c r="BP19"/>
  <c r="BN19"/>
  <c r="CK19"/>
  <c r="CI19"/>
  <c r="CG19"/>
  <c r="CE19"/>
  <c r="CC19"/>
  <c r="CA19"/>
  <c r="BY19"/>
  <c r="BW19"/>
  <c r="BU19"/>
  <c r="BS19"/>
  <c r="BQ19"/>
  <c r="BO19"/>
  <c r="BM19"/>
  <c r="AS19"/>
  <c r="Z19" s="1"/>
  <c r="AT19"/>
  <c r="AA19" s="1"/>
  <c r="AU19"/>
  <c r="AB19" s="1"/>
  <c r="AV19"/>
  <c r="AC19" s="1"/>
  <c r="AW19"/>
  <c r="AD19" s="1"/>
  <c r="AX19"/>
  <c r="AE19" s="1"/>
  <c r="AY19"/>
  <c r="AF19" s="1"/>
  <c r="AZ19"/>
  <c r="AG19" s="1"/>
  <c r="BA19"/>
  <c r="AH19" s="1"/>
  <c r="BB19"/>
  <c r="AI19" s="1"/>
  <c r="BC19"/>
  <c r="AJ19" s="1"/>
  <c r="BD19"/>
  <c r="AK19" s="1"/>
  <c r="BE19"/>
  <c r="AL19" s="1"/>
  <c r="CL29" i="30" l="1"/>
  <c r="CJ29"/>
  <c r="CH29"/>
  <c r="CF29"/>
  <c r="CD29"/>
  <c r="CB29"/>
  <c r="BZ29"/>
  <c r="BX29"/>
  <c r="BV29"/>
  <c r="BT29"/>
  <c r="BR29"/>
  <c r="BP29"/>
  <c r="BN29"/>
  <c r="AR30"/>
  <c r="CK29"/>
  <c r="CI29"/>
  <c r="CG29"/>
  <c r="CE29"/>
  <c r="CC29"/>
  <c r="CA29"/>
  <c r="BY29"/>
  <c r="BW29"/>
  <c r="BU29"/>
  <c r="BS29"/>
  <c r="BQ29"/>
  <c r="BO29"/>
  <c r="BM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AY18" i="21"/>
  <c r="AW18"/>
  <c r="AU18"/>
  <c r="AS18"/>
  <c r="AX18"/>
  <c r="AV18"/>
  <c r="AT18"/>
  <c r="AI18"/>
  <c r="AG18"/>
  <c r="AE18"/>
  <c r="AC18"/>
  <c r="AH18"/>
  <c r="AF18"/>
  <c r="AD18"/>
  <c r="AB18"/>
  <c r="AQ18"/>
  <c r="AO18"/>
  <c r="AM18"/>
  <c r="AK18"/>
  <c r="AP18"/>
  <c r="AN18"/>
  <c r="AL18"/>
  <c r="AJ18"/>
  <c r="T19"/>
  <c r="R19"/>
  <c r="P19"/>
  <c r="N19"/>
  <c r="L19"/>
  <c r="J19"/>
  <c r="H19"/>
  <c r="V5"/>
  <c r="BC5" s="1"/>
  <c r="V7"/>
  <c r="V9"/>
  <c r="BA9" s="1"/>
  <c r="V11"/>
  <c r="BF11" s="1"/>
  <c r="V13"/>
  <c r="BC13" s="1"/>
  <c r="V15"/>
  <c r="V17"/>
  <c r="BA17" s="1"/>
  <c r="V19"/>
  <c r="S19"/>
  <c r="Q19"/>
  <c r="O19"/>
  <c r="K19"/>
  <c r="I19"/>
  <c r="V6"/>
  <c r="BD6" s="1"/>
  <c r="V8"/>
  <c r="BA8" s="1"/>
  <c r="V10"/>
  <c r="V12"/>
  <c r="BC12" s="1"/>
  <c r="V14"/>
  <c r="AZ14" s="1"/>
  <c r="V16"/>
  <c r="BA16" s="1"/>
  <c r="V18"/>
  <c r="BH20" i="19"/>
  <c r="AO20" s="1"/>
  <c r="BH19"/>
  <c r="AO19" s="1"/>
  <c r="BH18"/>
  <c r="AO18" s="1"/>
  <c r="BH17"/>
  <c r="AO17" s="1"/>
  <c r="BH16"/>
  <c r="AO16" s="1"/>
  <c r="BH15"/>
  <c r="AO15" s="1"/>
  <c r="BH14"/>
  <c r="AO14" s="1"/>
  <c r="BH13"/>
  <c r="AO13" s="1"/>
  <c r="BH12"/>
  <c r="AO12" s="1"/>
  <c r="BH11"/>
  <c r="AO11" s="1"/>
  <c r="BH10"/>
  <c r="AO10" s="1"/>
  <c r="BH9"/>
  <c r="AO9" s="1"/>
  <c r="BH8"/>
  <c r="AO8" s="1"/>
  <c r="BH7"/>
  <c r="AO7" s="1"/>
  <c r="BH6"/>
  <c r="AO6" s="1"/>
  <c r="BH5"/>
  <c r="AO5" s="1"/>
  <c r="BI1"/>
  <c r="AR21"/>
  <c r="BH21" s="1"/>
  <c r="AO21" s="1"/>
  <c r="CL20"/>
  <c r="CJ20"/>
  <c r="CH20"/>
  <c r="CF20"/>
  <c r="CD20"/>
  <c r="CB20"/>
  <c r="BZ20"/>
  <c r="BX20"/>
  <c r="BV20"/>
  <c r="BT20"/>
  <c r="BR20"/>
  <c r="BP20"/>
  <c r="BN20"/>
  <c r="CK20"/>
  <c r="CI20"/>
  <c r="CG20"/>
  <c r="CE20"/>
  <c r="CC20"/>
  <c r="CA20"/>
  <c r="BY20"/>
  <c r="BW20"/>
  <c r="BU20"/>
  <c r="BS20"/>
  <c r="BQ20"/>
  <c r="BO20"/>
  <c r="BM20"/>
  <c r="AT20"/>
  <c r="AA20" s="1"/>
  <c r="AS20"/>
  <c r="Z20" s="1"/>
  <c r="AU20"/>
  <c r="AB20" s="1"/>
  <c r="AV20"/>
  <c r="AC20" s="1"/>
  <c r="AW20"/>
  <c r="AD20" s="1"/>
  <c r="AX20"/>
  <c r="AE20" s="1"/>
  <c r="AY20"/>
  <c r="AF20" s="1"/>
  <c r="AZ20"/>
  <c r="AG20" s="1"/>
  <c r="BA20"/>
  <c r="AH20" s="1"/>
  <c r="BB20"/>
  <c r="AI20" s="1"/>
  <c r="BC20"/>
  <c r="AJ20" s="1"/>
  <c r="BD20"/>
  <c r="AK20" s="1"/>
  <c r="BE20"/>
  <c r="AL20" s="1"/>
  <c r="BF20"/>
  <c r="AM20" s="1"/>
  <c r="BG20"/>
  <c r="AN20" s="1"/>
  <c r="AR31" i="30" l="1"/>
  <c r="CK30"/>
  <c r="CI30"/>
  <c r="CG30"/>
  <c r="CE30"/>
  <c r="CC30"/>
  <c r="CA30"/>
  <c r="BY30"/>
  <c r="BW30"/>
  <c r="BU30"/>
  <c r="BS30"/>
  <c r="BQ30"/>
  <c r="BO30"/>
  <c r="BM30"/>
  <c r="CL30"/>
  <c r="CJ30"/>
  <c r="CH30"/>
  <c r="CF30"/>
  <c r="CD30"/>
  <c r="CB30"/>
  <c r="BZ30"/>
  <c r="BX30"/>
  <c r="BV30"/>
  <c r="BT30"/>
  <c r="BR30"/>
  <c r="BP30"/>
  <c r="BN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C16" i="21"/>
  <c r="BA12"/>
  <c r="BC8"/>
  <c r="BC17"/>
  <c r="BA13"/>
  <c r="BC9"/>
  <c r="BA5"/>
  <c r="BB16"/>
  <c r="AZ12"/>
  <c r="BB8"/>
  <c r="BB17"/>
  <c r="AZ13"/>
  <c r="BB9"/>
  <c r="AZ5"/>
  <c r="AQ19"/>
  <c r="AO19"/>
  <c r="AM19"/>
  <c r="AK19"/>
  <c r="AP19"/>
  <c r="AN19"/>
  <c r="AL19"/>
  <c r="AJ19"/>
  <c r="BA14"/>
  <c r="AZ10"/>
  <c r="BC6"/>
  <c r="BC15"/>
  <c r="BA11"/>
  <c r="AZ11"/>
  <c r="BC7"/>
  <c r="BB7"/>
  <c r="AZ16"/>
  <c r="BB12"/>
  <c r="AZ8"/>
  <c r="AZ17"/>
  <c r="BB13"/>
  <c r="AZ9"/>
  <c r="BB5"/>
  <c r="BE14"/>
  <c r="BG10"/>
  <c r="BF10"/>
  <c r="BE6"/>
  <c r="BE15"/>
  <c r="BD15"/>
  <c r="BG11"/>
  <c r="BE7"/>
  <c r="BD7"/>
  <c r="AZ18"/>
  <c r="BD18"/>
  <c r="BA18"/>
  <c r="BE18"/>
  <c r="AY19"/>
  <c r="AW19"/>
  <c r="AU19"/>
  <c r="AS19"/>
  <c r="AX19"/>
  <c r="AV19"/>
  <c r="AT19"/>
  <c r="AI19"/>
  <c r="AG19"/>
  <c r="AE19"/>
  <c r="AC19"/>
  <c r="AH19"/>
  <c r="AF19"/>
  <c r="AD19"/>
  <c r="AB19"/>
  <c r="BG19"/>
  <c r="BE19"/>
  <c r="BC19"/>
  <c r="BA19"/>
  <c r="BF19"/>
  <c r="BD19"/>
  <c r="BB19"/>
  <c r="AZ19"/>
  <c r="BF14"/>
  <c r="BA10"/>
  <c r="BB6"/>
  <c r="BB15"/>
  <c r="BF16"/>
  <c r="BG16"/>
  <c r="BD12"/>
  <c r="BE12"/>
  <c r="BF8"/>
  <c r="BG8"/>
  <c r="BF17"/>
  <c r="BG17"/>
  <c r="BD13"/>
  <c r="BE13"/>
  <c r="BF9"/>
  <c r="BG9"/>
  <c r="BD5"/>
  <c r="BE5"/>
  <c r="BG14"/>
  <c r="BB14"/>
  <c r="BE10"/>
  <c r="BD10"/>
  <c r="BG6"/>
  <c r="BF6"/>
  <c r="BG15"/>
  <c r="BF15"/>
  <c r="BE11"/>
  <c r="BD11"/>
  <c r="BG7"/>
  <c r="BF7"/>
  <c r="BD16"/>
  <c r="BE16"/>
  <c r="BF12"/>
  <c r="BG12"/>
  <c r="BD8"/>
  <c r="BE8"/>
  <c r="BD17"/>
  <c r="BE17"/>
  <c r="BF13"/>
  <c r="BG13"/>
  <c r="BD9"/>
  <c r="BE9"/>
  <c r="BF5"/>
  <c r="BG5"/>
  <c r="BD14"/>
  <c r="BC14"/>
  <c r="BC10"/>
  <c r="BB10"/>
  <c r="BA6"/>
  <c r="AZ6"/>
  <c r="BA15"/>
  <c r="AZ15"/>
  <c r="BC11"/>
  <c r="BB11"/>
  <c r="BA7"/>
  <c r="AZ7"/>
  <c r="BB18"/>
  <c r="BF18"/>
  <c r="BC18"/>
  <c r="BG18"/>
  <c r="W21"/>
  <c r="V20"/>
  <c r="T20"/>
  <c r="R20"/>
  <c r="P20"/>
  <c r="N20"/>
  <c r="L20"/>
  <c r="J20"/>
  <c r="I20"/>
  <c r="W5"/>
  <c r="W7"/>
  <c r="W9"/>
  <c r="W11"/>
  <c r="W13"/>
  <c r="W15"/>
  <c r="W17"/>
  <c r="W19"/>
  <c r="U20"/>
  <c r="S20"/>
  <c r="Q20"/>
  <c r="O20"/>
  <c r="K20"/>
  <c r="H20"/>
  <c r="W6"/>
  <c r="W8"/>
  <c r="W10"/>
  <c r="W12"/>
  <c r="W14"/>
  <c r="W16"/>
  <c r="W18"/>
  <c r="W20"/>
  <c r="BI21" i="19"/>
  <c r="AP21" s="1"/>
  <c r="BI20"/>
  <c r="AP20" s="1"/>
  <c r="BI19"/>
  <c r="AP19" s="1"/>
  <c r="BI18"/>
  <c r="AP18" s="1"/>
  <c r="BI17"/>
  <c r="AP17" s="1"/>
  <c r="BI16"/>
  <c r="AP16" s="1"/>
  <c r="BI15"/>
  <c r="AP15" s="1"/>
  <c r="BI14"/>
  <c r="AP14" s="1"/>
  <c r="BI13"/>
  <c r="AP13" s="1"/>
  <c r="BI12"/>
  <c r="AP12" s="1"/>
  <c r="BI11"/>
  <c r="AP11" s="1"/>
  <c r="BI10"/>
  <c r="AP10" s="1"/>
  <c r="BI9"/>
  <c r="AP9" s="1"/>
  <c r="BI8"/>
  <c r="AP8" s="1"/>
  <c r="BI7"/>
  <c r="AP7" s="1"/>
  <c r="BI6"/>
  <c r="AP6" s="1"/>
  <c r="BI5"/>
  <c r="AP5" s="1"/>
  <c r="BJ1"/>
  <c r="AR22"/>
  <c r="CL21"/>
  <c r="CJ21"/>
  <c r="CH21"/>
  <c r="CF21"/>
  <c r="CD21"/>
  <c r="CB21"/>
  <c r="BZ21"/>
  <c r="BX21"/>
  <c r="BV21"/>
  <c r="BT21"/>
  <c r="BR21"/>
  <c r="BP21"/>
  <c r="BN21"/>
  <c r="CK21"/>
  <c r="CI21"/>
  <c r="CG21"/>
  <c r="CE21"/>
  <c r="CC21"/>
  <c r="CA21"/>
  <c r="BY21"/>
  <c r="BW21"/>
  <c r="BU21"/>
  <c r="BS21"/>
  <c r="BQ21"/>
  <c r="BO21"/>
  <c r="BM21"/>
  <c r="AS21"/>
  <c r="Z21" s="1"/>
  <c r="AT21"/>
  <c r="AA21" s="1"/>
  <c r="AU21"/>
  <c r="AB21" s="1"/>
  <c r="AV21"/>
  <c r="AC21" s="1"/>
  <c r="AW21"/>
  <c r="AD21" s="1"/>
  <c r="AX21"/>
  <c r="AE21" s="1"/>
  <c r="AY21"/>
  <c r="AF21" s="1"/>
  <c r="AZ21"/>
  <c r="AG21" s="1"/>
  <c r="BA21"/>
  <c r="AH21" s="1"/>
  <c r="BB21"/>
  <c r="AI21" s="1"/>
  <c r="BC21"/>
  <c r="AJ21" s="1"/>
  <c r="BD21"/>
  <c r="AK21" s="1"/>
  <c r="BE21"/>
  <c r="AL21" s="1"/>
  <c r="BF21"/>
  <c r="AM21" s="1"/>
  <c r="BG21"/>
  <c r="AN21" s="1"/>
  <c r="CL31" i="30" l="1"/>
  <c r="CJ31"/>
  <c r="CH31"/>
  <c r="CF31"/>
  <c r="CD31"/>
  <c r="CB31"/>
  <c r="BZ31"/>
  <c r="BX31"/>
  <c r="BV31"/>
  <c r="BT31"/>
  <c r="BR31"/>
  <c r="BP31"/>
  <c r="BN31"/>
  <c r="CK31"/>
  <c r="CI31"/>
  <c r="CG31"/>
  <c r="CE31"/>
  <c r="CC31"/>
  <c r="CA31"/>
  <c r="BY31"/>
  <c r="BW31"/>
  <c r="BU31"/>
  <c r="BS31"/>
  <c r="BQ31"/>
  <c r="BO31"/>
  <c r="BM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AX20" i="21"/>
  <c r="AV20"/>
  <c r="AT20"/>
  <c r="AY20"/>
  <c r="AW20"/>
  <c r="AU20"/>
  <c r="AS20"/>
  <c r="BF20"/>
  <c r="BD20"/>
  <c r="BB20"/>
  <c r="AZ20"/>
  <c r="BG20"/>
  <c r="BE20"/>
  <c r="BC20"/>
  <c r="BA20"/>
  <c r="AH20"/>
  <c r="AF20"/>
  <c r="AD20"/>
  <c r="AB20"/>
  <c r="AI20"/>
  <c r="AG20"/>
  <c r="AE20"/>
  <c r="AC20"/>
  <c r="AP20"/>
  <c r="AN20"/>
  <c r="AL20"/>
  <c r="AJ20"/>
  <c r="AQ20"/>
  <c r="AO20"/>
  <c r="AM20"/>
  <c r="AK20"/>
  <c r="H21"/>
  <c r="X5"/>
  <c r="X7"/>
  <c r="X9"/>
  <c r="X11"/>
  <c r="X13"/>
  <c r="X15"/>
  <c r="X17"/>
  <c r="X19"/>
  <c r="X21"/>
  <c r="V21"/>
  <c r="T21"/>
  <c r="R21"/>
  <c r="P21"/>
  <c r="N21"/>
  <c r="L21"/>
  <c r="J21"/>
  <c r="U21"/>
  <c r="S21"/>
  <c r="Q21"/>
  <c r="O21"/>
  <c r="K21"/>
  <c r="I21"/>
  <c r="X6"/>
  <c r="X8"/>
  <c r="X10"/>
  <c r="X12"/>
  <c r="X14"/>
  <c r="X16"/>
  <c r="X18"/>
  <c r="X20"/>
  <c r="BJ22" i="19"/>
  <c r="AQ22" s="1"/>
  <c r="BJ21"/>
  <c r="AQ21" s="1"/>
  <c r="BJ20"/>
  <c r="AQ20" s="1"/>
  <c r="BJ19"/>
  <c r="AQ19" s="1"/>
  <c r="BJ18"/>
  <c r="AQ18" s="1"/>
  <c r="BJ17"/>
  <c r="AQ17" s="1"/>
  <c r="BJ16"/>
  <c r="AQ16" s="1"/>
  <c r="BJ15"/>
  <c r="AQ15" s="1"/>
  <c r="BJ14"/>
  <c r="AQ14" s="1"/>
  <c r="BJ13"/>
  <c r="AQ13" s="1"/>
  <c r="BJ12"/>
  <c r="AQ12" s="1"/>
  <c r="BJ11"/>
  <c r="AQ11" s="1"/>
  <c r="BJ10"/>
  <c r="AQ10" s="1"/>
  <c r="BJ9"/>
  <c r="AQ9" s="1"/>
  <c r="BJ8"/>
  <c r="AQ8" s="1"/>
  <c r="BJ7"/>
  <c r="AQ7" s="1"/>
  <c r="BJ6"/>
  <c r="AQ6" s="1"/>
  <c r="BJ5"/>
  <c r="AQ5" s="1"/>
  <c r="BK1"/>
  <c r="AR23"/>
  <c r="BJ23" s="1"/>
  <c r="AQ23" s="1"/>
  <c r="CL22"/>
  <c r="CJ22"/>
  <c r="CH22"/>
  <c r="CF22"/>
  <c r="CD22"/>
  <c r="CB22"/>
  <c r="BZ22"/>
  <c r="BX22"/>
  <c r="BV22"/>
  <c r="BT22"/>
  <c r="BR22"/>
  <c r="BP22"/>
  <c r="BN22"/>
  <c r="CK22"/>
  <c r="CI22"/>
  <c r="CG22"/>
  <c r="CE22"/>
  <c r="CC22"/>
  <c r="CA22"/>
  <c r="BY22"/>
  <c r="BW22"/>
  <c r="BU22"/>
  <c r="BS22"/>
  <c r="BQ22"/>
  <c r="BO22"/>
  <c r="BM22"/>
  <c r="AT22"/>
  <c r="AA22" s="1"/>
  <c r="AS22"/>
  <c r="Z22" s="1"/>
  <c r="AU22"/>
  <c r="AB22" s="1"/>
  <c r="AV22"/>
  <c r="AC22" s="1"/>
  <c r="AW22"/>
  <c r="AD22" s="1"/>
  <c r="AX22"/>
  <c r="AE22" s="1"/>
  <c r="AY22"/>
  <c r="AF22" s="1"/>
  <c r="AZ22"/>
  <c r="AG22" s="1"/>
  <c r="BA22"/>
  <c r="AH22" s="1"/>
  <c r="BB22"/>
  <c r="AI22" s="1"/>
  <c r="BC22"/>
  <c r="AJ22" s="1"/>
  <c r="BD22"/>
  <c r="AK22" s="1"/>
  <c r="BE22"/>
  <c r="AL22" s="1"/>
  <c r="BF22"/>
  <c r="AM22" s="1"/>
  <c r="BG22"/>
  <c r="AN22" s="1"/>
  <c r="BH22"/>
  <c r="AO22" s="1"/>
  <c r="BI22"/>
  <c r="AP22" s="1"/>
  <c r="AR32" i="30" l="1"/>
  <c r="AX21" i="21"/>
  <c r="AV21"/>
  <c r="AT21"/>
  <c r="AY21"/>
  <c r="AW21"/>
  <c r="AU21"/>
  <c r="AS21"/>
  <c r="BF21"/>
  <c r="BD21"/>
  <c r="BB21"/>
  <c r="AZ21"/>
  <c r="BG21"/>
  <c r="BE21"/>
  <c r="BC21"/>
  <c r="BA21"/>
  <c r="AH21"/>
  <c r="AF21"/>
  <c r="AD21"/>
  <c r="AB21"/>
  <c r="AI21"/>
  <c r="AG21"/>
  <c r="AE21"/>
  <c r="AC21"/>
  <c r="AR11"/>
  <c r="AR8"/>
  <c r="AR9"/>
  <c r="AR10"/>
  <c r="AR13"/>
  <c r="AR15"/>
  <c r="AP21"/>
  <c r="AN21"/>
  <c r="AL21"/>
  <c r="AJ21"/>
  <c r="AQ21"/>
  <c r="AO21"/>
  <c r="AM21"/>
  <c r="AK21"/>
  <c r="AR21"/>
  <c r="AR18"/>
  <c r="AR7"/>
  <c r="AR14"/>
  <c r="AR16"/>
  <c r="AR17"/>
  <c r="AR20"/>
  <c r="AR6"/>
  <c r="AR5"/>
  <c r="AR12"/>
  <c r="AR19"/>
  <c r="Y23"/>
  <c r="X22"/>
  <c r="V22"/>
  <c r="T22"/>
  <c r="R22"/>
  <c r="P22"/>
  <c r="N22"/>
  <c r="L22"/>
  <c r="J22"/>
  <c r="I22"/>
  <c r="Y5"/>
  <c r="Y7"/>
  <c r="BN7" s="1"/>
  <c r="Y9"/>
  <c r="Y11"/>
  <c r="BL11" s="1"/>
  <c r="Y13"/>
  <c r="Y15"/>
  <c r="BN15" s="1"/>
  <c r="Y17"/>
  <c r="Y19"/>
  <c r="BL19" s="1"/>
  <c r="Y21"/>
  <c r="W22"/>
  <c r="U22"/>
  <c r="S22"/>
  <c r="Q22"/>
  <c r="O22"/>
  <c r="M22"/>
  <c r="K22"/>
  <c r="H22"/>
  <c r="Y6"/>
  <c r="BN6" s="1"/>
  <c r="Y8"/>
  <c r="BO8" s="1"/>
  <c r="Y10"/>
  <c r="Y12"/>
  <c r="BM12" s="1"/>
  <c r="Y14"/>
  <c r="BN14" s="1"/>
  <c r="Y16"/>
  <c r="BO16" s="1"/>
  <c r="Y18"/>
  <c r="BN18" s="1"/>
  <c r="Y20"/>
  <c r="BM20" s="1"/>
  <c r="Y22"/>
  <c r="BK23" i="19"/>
  <c r="BK22"/>
  <c r="BK21"/>
  <c r="BK20"/>
  <c r="BK19"/>
  <c r="BK18"/>
  <c r="BK17"/>
  <c r="BK16"/>
  <c r="BK15"/>
  <c r="BK14"/>
  <c r="BK13"/>
  <c r="BK12"/>
  <c r="BK11"/>
  <c r="BK10"/>
  <c r="BK9"/>
  <c r="BK8"/>
  <c r="BK7"/>
  <c r="BK6"/>
  <c r="BK5"/>
  <c r="BL1"/>
  <c r="AR24"/>
  <c r="CL23"/>
  <c r="CJ23"/>
  <c r="CH23"/>
  <c r="CF23"/>
  <c r="CD23"/>
  <c r="CB23"/>
  <c r="BZ23"/>
  <c r="BX23"/>
  <c r="BV23"/>
  <c r="BT23"/>
  <c r="BR23"/>
  <c r="BP23"/>
  <c r="BN23"/>
  <c r="CK23"/>
  <c r="CI23"/>
  <c r="CG23"/>
  <c r="CE23"/>
  <c r="CC23"/>
  <c r="CA23"/>
  <c r="BY23"/>
  <c r="BW23"/>
  <c r="BU23"/>
  <c r="BS23"/>
  <c r="BQ23"/>
  <c r="BO23"/>
  <c r="BM23"/>
  <c r="AS23"/>
  <c r="Z23" s="1"/>
  <c r="AT23"/>
  <c r="AA23" s="1"/>
  <c r="AU23"/>
  <c r="AB23" s="1"/>
  <c r="AV23"/>
  <c r="AC23" s="1"/>
  <c r="AW23"/>
  <c r="AD23" s="1"/>
  <c r="AX23"/>
  <c r="AE23" s="1"/>
  <c r="AY23"/>
  <c r="AF23" s="1"/>
  <c r="AZ23"/>
  <c r="AG23" s="1"/>
  <c r="BA23"/>
  <c r="AH23" s="1"/>
  <c r="BB23"/>
  <c r="AI23" s="1"/>
  <c r="BC23"/>
  <c r="AJ23" s="1"/>
  <c r="BD23"/>
  <c r="AK23" s="1"/>
  <c r="BE23"/>
  <c r="AL23" s="1"/>
  <c r="BF23"/>
  <c r="AM23" s="1"/>
  <c r="BG23"/>
  <c r="AN23" s="1"/>
  <c r="BH23"/>
  <c r="AO23" s="1"/>
  <c r="BI23"/>
  <c r="AP23" s="1"/>
  <c r="CL32" i="30" l="1"/>
  <c r="CJ32"/>
  <c r="CH32"/>
  <c r="CF32"/>
  <c r="CD32"/>
  <c r="CB32"/>
  <c r="BZ32"/>
  <c r="BX32"/>
  <c r="BV32"/>
  <c r="BT32"/>
  <c r="BR32"/>
  <c r="BP32"/>
  <c r="BN32"/>
  <c r="CK32"/>
  <c r="CI32"/>
  <c r="CG32"/>
  <c r="CE32"/>
  <c r="CC32"/>
  <c r="CA32"/>
  <c r="BY32"/>
  <c r="BW32"/>
  <c r="BU32"/>
  <c r="BS32"/>
  <c r="BQ32"/>
  <c r="BO32"/>
  <c r="BM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O22" i="21"/>
  <c r="BM22"/>
  <c r="BK22"/>
  <c r="BI22"/>
  <c r="BN22"/>
  <c r="BL22"/>
  <c r="BJ22"/>
  <c r="BH22"/>
  <c r="AQ22"/>
  <c r="AO22"/>
  <c r="AM22"/>
  <c r="AK22"/>
  <c r="AP22"/>
  <c r="AN22"/>
  <c r="AL22"/>
  <c r="AJ22"/>
  <c r="AR22"/>
  <c r="BM14"/>
  <c r="BL14"/>
  <c r="BO10"/>
  <c r="BN10"/>
  <c r="BM6"/>
  <c r="BL6"/>
  <c r="BL17"/>
  <c r="BM17"/>
  <c r="BN13"/>
  <c r="BO13"/>
  <c r="BL9"/>
  <c r="BM9"/>
  <c r="BN5"/>
  <c r="BO5"/>
  <c r="BN21"/>
  <c r="BO21"/>
  <c r="BM18"/>
  <c r="BL18"/>
  <c r="BN20"/>
  <c r="BO20"/>
  <c r="BL16"/>
  <c r="BM16"/>
  <c r="BN12"/>
  <c r="BO12"/>
  <c r="BL8"/>
  <c r="BM8"/>
  <c r="BK19"/>
  <c r="BJ19"/>
  <c r="BI15"/>
  <c r="BH15"/>
  <c r="BK11"/>
  <c r="BJ11"/>
  <c r="BI7"/>
  <c r="BH7"/>
  <c r="BK14"/>
  <c r="BJ14"/>
  <c r="BI10"/>
  <c r="BH10"/>
  <c r="BK6"/>
  <c r="BJ6"/>
  <c r="BJ17"/>
  <c r="BK17"/>
  <c r="BH13"/>
  <c r="BI13"/>
  <c r="BJ9"/>
  <c r="BK9"/>
  <c r="BH5"/>
  <c r="BI5"/>
  <c r="BH21"/>
  <c r="BI21"/>
  <c r="BK18"/>
  <c r="BJ18"/>
  <c r="BH20"/>
  <c r="BI20"/>
  <c r="BJ16"/>
  <c r="BK16"/>
  <c r="BH12"/>
  <c r="BI12"/>
  <c r="BJ8"/>
  <c r="BK8"/>
  <c r="BI19"/>
  <c r="BH19"/>
  <c r="BK15"/>
  <c r="BJ15"/>
  <c r="BI11"/>
  <c r="BH11"/>
  <c r="BK7"/>
  <c r="BJ7"/>
  <c r="AI22"/>
  <c r="AG22"/>
  <c r="AE22"/>
  <c r="AC22"/>
  <c r="AH22"/>
  <c r="AF22"/>
  <c r="AD22"/>
  <c r="AB22"/>
  <c r="AY22"/>
  <c r="AW22"/>
  <c r="AU22"/>
  <c r="AS22"/>
  <c r="AX22"/>
  <c r="AV22"/>
  <c r="AT22"/>
  <c r="BG22"/>
  <c r="BE22"/>
  <c r="BC22"/>
  <c r="BA22"/>
  <c r="BF22"/>
  <c r="BD22"/>
  <c r="BB22"/>
  <c r="AZ22"/>
  <c r="BI14"/>
  <c r="BH14"/>
  <c r="BK10"/>
  <c r="BJ10"/>
  <c r="BI6"/>
  <c r="BH6"/>
  <c r="BH17"/>
  <c r="BI17"/>
  <c r="BJ13"/>
  <c r="BK13"/>
  <c r="BH9"/>
  <c r="BI9"/>
  <c r="BJ5"/>
  <c r="BK5"/>
  <c r="BJ21"/>
  <c r="BK21"/>
  <c r="BI18"/>
  <c r="BH18"/>
  <c r="BJ20"/>
  <c r="BK20"/>
  <c r="BH16"/>
  <c r="BI16"/>
  <c r="BJ12"/>
  <c r="BK12"/>
  <c r="BH8"/>
  <c r="BI8"/>
  <c r="BO19"/>
  <c r="BN19"/>
  <c r="BM15"/>
  <c r="BL15"/>
  <c r="BO11"/>
  <c r="BN11"/>
  <c r="BM7"/>
  <c r="BL7"/>
  <c r="BO14"/>
  <c r="BM10"/>
  <c r="BL10"/>
  <c r="BO6"/>
  <c r="BN17"/>
  <c r="BO17"/>
  <c r="BL13"/>
  <c r="BM13"/>
  <c r="BN9"/>
  <c r="BO9"/>
  <c r="BL5"/>
  <c r="BM5"/>
  <c r="BL21"/>
  <c r="BM21"/>
  <c r="BO18"/>
  <c r="BL20"/>
  <c r="BN16"/>
  <c r="BL12"/>
  <c r="BN8"/>
  <c r="BM19"/>
  <c r="BO15"/>
  <c r="BM11"/>
  <c r="BO7"/>
  <c r="AA7" s="1"/>
  <c r="X23"/>
  <c r="V23"/>
  <c r="T23"/>
  <c r="R23"/>
  <c r="P23"/>
  <c r="N23"/>
  <c r="L23"/>
  <c r="J23"/>
  <c r="H23"/>
  <c r="W23"/>
  <c r="U23"/>
  <c r="S23"/>
  <c r="Q23"/>
  <c r="O23"/>
  <c r="K23"/>
  <c r="I23"/>
  <c r="BL24" i="19"/>
  <c r="BL23"/>
  <c r="BL22"/>
  <c r="BL21"/>
  <c r="BL20"/>
  <c r="BL19"/>
  <c r="BL18"/>
  <c r="BL17"/>
  <c r="BL16"/>
  <c r="BL15"/>
  <c r="BL14"/>
  <c r="BL13"/>
  <c r="BL12"/>
  <c r="BL11"/>
  <c r="BL10"/>
  <c r="BL9"/>
  <c r="BL8"/>
  <c r="BL7"/>
  <c r="BL6"/>
  <c r="BL5"/>
  <c r="AR25"/>
  <c r="CL24"/>
  <c r="CJ24"/>
  <c r="CH24"/>
  <c r="CF24"/>
  <c r="CD24"/>
  <c r="CB24"/>
  <c r="BZ24"/>
  <c r="BX24"/>
  <c r="BV24"/>
  <c r="BT24"/>
  <c r="BR24"/>
  <c r="BP24"/>
  <c r="BN24"/>
  <c r="CK24"/>
  <c r="CI24"/>
  <c r="CG24"/>
  <c r="CE24"/>
  <c r="CC24"/>
  <c r="CA24"/>
  <c r="BY24"/>
  <c r="BW24"/>
  <c r="BU24"/>
  <c r="BS24"/>
  <c r="BQ24"/>
  <c r="BO24"/>
  <c r="BM24"/>
  <c r="AT24"/>
  <c r="AA24" s="1"/>
  <c r="AS24"/>
  <c r="Z24" s="1"/>
  <c r="AU24"/>
  <c r="AB24" s="1"/>
  <c r="AV24"/>
  <c r="AC24" s="1"/>
  <c r="AW24"/>
  <c r="AD24" s="1"/>
  <c r="AX24"/>
  <c r="AE24" s="1"/>
  <c r="AY24"/>
  <c r="AF24" s="1"/>
  <c r="AZ24"/>
  <c r="AG24" s="1"/>
  <c r="BA24"/>
  <c r="AH24" s="1"/>
  <c r="BB24"/>
  <c r="AI24" s="1"/>
  <c r="BC24"/>
  <c r="AJ24" s="1"/>
  <c r="BD24"/>
  <c r="AK24" s="1"/>
  <c r="BE24"/>
  <c r="AL24" s="1"/>
  <c r="BF24"/>
  <c r="AM24" s="1"/>
  <c r="BG24"/>
  <c r="AN24" s="1"/>
  <c r="BH24"/>
  <c r="AO24" s="1"/>
  <c r="BI24"/>
  <c r="AP24" s="1"/>
  <c r="BJ24"/>
  <c r="AQ24" s="1"/>
  <c r="BK24"/>
  <c r="AA9" i="21" l="1"/>
  <c r="AA12"/>
  <c r="AA21"/>
  <c r="AA13"/>
  <c r="AA11"/>
  <c r="AA8"/>
  <c r="AA16"/>
  <c r="AA6"/>
  <c r="AA10"/>
  <c r="AA17"/>
  <c r="AA18"/>
  <c r="AA14"/>
  <c r="AA15"/>
  <c r="AA19"/>
  <c r="AY23"/>
  <c r="AW23"/>
  <c r="AU23"/>
  <c r="AS23"/>
  <c r="AX23"/>
  <c r="AV23"/>
  <c r="AT23"/>
  <c r="AI23"/>
  <c r="AG23"/>
  <c r="AE23"/>
  <c r="AC23"/>
  <c r="AH23"/>
  <c r="AF23"/>
  <c r="AD23"/>
  <c r="AB23"/>
  <c r="BG23"/>
  <c r="BE23"/>
  <c r="BC23"/>
  <c r="BA23"/>
  <c r="BF23"/>
  <c r="BD23"/>
  <c r="BB23"/>
  <c r="AZ23"/>
  <c r="AA5"/>
  <c r="BO23"/>
  <c r="BM23"/>
  <c r="BK23"/>
  <c r="BI23"/>
  <c r="BN23"/>
  <c r="BL23"/>
  <c r="BJ23"/>
  <c r="BH23"/>
  <c r="AQ23"/>
  <c r="AO23"/>
  <c r="AM23"/>
  <c r="AK23"/>
  <c r="AP23"/>
  <c r="AN23"/>
  <c r="AL23"/>
  <c r="AJ23"/>
  <c r="AR23"/>
  <c r="AA22"/>
  <c r="AA20"/>
  <c r="Y24"/>
  <c r="W24"/>
  <c r="U24"/>
  <c r="S24"/>
  <c r="Q24"/>
  <c r="O24"/>
  <c r="K24"/>
  <c r="H24"/>
  <c r="X24"/>
  <c r="V24"/>
  <c r="T24"/>
  <c r="R24"/>
  <c r="P24"/>
  <c r="N24"/>
  <c r="L24"/>
  <c r="J24"/>
  <c r="I24"/>
  <c r="B10"/>
  <c r="B15"/>
  <c r="B22"/>
  <c r="AR26" i="19"/>
  <c r="CL25"/>
  <c r="CJ25"/>
  <c r="CH25"/>
  <c r="CF25"/>
  <c r="CD25"/>
  <c r="CB25"/>
  <c r="BZ25"/>
  <c r="BX25"/>
  <c r="BV25"/>
  <c r="BT25"/>
  <c r="BR25"/>
  <c r="BP25"/>
  <c r="BN25"/>
  <c r="CK25"/>
  <c r="CI25"/>
  <c r="CG25"/>
  <c r="CE25"/>
  <c r="CC25"/>
  <c r="CA25"/>
  <c r="BY25"/>
  <c r="BW25"/>
  <c r="BU25"/>
  <c r="BS25"/>
  <c r="BQ25"/>
  <c r="BO25"/>
  <c r="BM25"/>
  <c r="AS25"/>
  <c r="Z25" s="1"/>
  <c r="AT25"/>
  <c r="AA25" s="1"/>
  <c r="AU25"/>
  <c r="AB25" s="1"/>
  <c r="AV25"/>
  <c r="AC25" s="1"/>
  <c r="AW25"/>
  <c r="AD25" s="1"/>
  <c r="AX25"/>
  <c r="AE25" s="1"/>
  <c r="AY25"/>
  <c r="AF25" s="1"/>
  <c r="AZ25"/>
  <c r="AG25" s="1"/>
  <c r="BA25"/>
  <c r="AH25" s="1"/>
  <c r="BB25"/>
  <c r="AI25" s="1"/>
  <c r="BC25"/>
  <c r="AJ25" s="1"/>
  <c r="BD25"/>
  <c r="AK25" s="1"/>
  <c r="BE25"/>
  <c r="AL25" s="1"/>
  <c r="BF25"/>
  <c r="AM25" s="1"/>
  <c r="BG25"/>
  <c r="AN25" s="1"/>
  <c r="BH25"/>
  <c r="AO25" s="1"/>
  <c r="BI25"/>
  <c r="AP25" s="1"/>
  <c r="BJ25"/>
  <c r="AQ25" s="1"/>
  <c r="BK25"/>
  <c r="BL25"/>
  <c r="AR33" i="30" l="1"/>
  <c r="BF24" i="21"/>
  <c r="BD24"/>
  <c r="BB24"/>
  <c r="AZ24"/>
  <c r="BG24"/>
  <c r="BE24"/>
  <c r="BC24"/>
  <c r="BA24"/>
  <c r="AX24"/>
  <c r="AV24"/>
  <c r="AT24"/>
  <c r="AY24"/>
  <c r="AW24"/>
  <c r="AU24"/>
  <c r="AS24"/>
  <c r="AA23"/>
  <c r="AP24"/>
  <c r="AN24"/>
  <c r="AL24"/>
  <c r="AJ24"/>
  <c r="AQ24"/>
  <c r="AO24"/>
  <c r="AM24"/>
  <c r="AK24"/>
  <c r="AR24"/>
  <c r="AH24"/>
  <c r="AF24"/>
  <c r="AD24"/>
  <c r="AB24"/>
  <c r="AI24"/>
  <c r="AG24"/>
  <c r="AE24"/>
  <c r="AC24"/>
  <c r="BN24"/>
  <c r="BL24"/>
  <c r="BJ24"/>
  <c r="BH24"/>
  <c r="BO24"/>
  <c r="BM24"/>
  <c r="BK24"/>
  <c r="BI24"/>
  <c r="B16"/>
  <c r="B17"/>
  <c r="B9"/>
  <c r="B8"/>
  <c r="B20"/>
  <c r="B19"/>
  <c r="B18"/>
  <c r="B11"/>
  <c r="B6"/>
  <c r="B21"/>
  <c r="B13"/>
  <c r="B12"/>
  <c r="B5"/>
  <c r="B14"/>
  <c r="B7"/>
  <c r="B23"/>
  <c r="Y25"/>
  <c r="W25"/>
  <c r="U25"/>
  <c r="S25"/>
  <c r="Q25"/>
  <c r="O25"/>
  <c r="K25"/>
  <c r="I25"/>
  <c r="X25"/>
  <c r="V25"/>
  <c r="T25"/>
  <c r="R25"/>
  <c r="P25"/>
  <c r="N25"/>
  <c r="L25"/>
  <c r="J25"/>
  <c r="H25"/>
  <c r="AR27" i="19"/>
  <c r="CL26"/>
  <c r="CJ26"/>
  <c r="CH26"/>
  <c r="CF26"/>
  <c r="CD26"/>
  <c r="CB26"/>
  <c r="BZ26"/>
  <c r="BX26"/>
  <c r="BV26"/>
  <c r="BT26"/>
  <c r="BR26"/>
  <c r="BP26"/>
  <c r="BN26"/>
  <c r="CK26"/>
  <c r="CI26"/>
  <c r="CG26"/>
  <c r="CE26"/>
  <c r="CC26"/>
  <c r="CA26"/>
  <c r="BY26"/>
  <c r="BW26"/>
  <c r="BU26"/>
  <c r="BS26"/>
  <c r="BQ26"/>
  <c r="BO26"/>
  <c r="BM26"/>
  <c r="AT26"/>
  <c r="AA26" s="1"/>
  <c r="AS26"/>
  <c r="Z26" s="1"/>
  <c r="AU26"/>
  <c r="AB26" s="1"/>
  <c r="AV26"/>
  <c r="AC26" s="1"/>
  <c r="AW26"/>
  <c r="AD26" s="1"/>
  <c r="AX26"/>
  <c r="AE26" s="1"/>
  <c r="AY26"/>
  <c r="AF26" s="1"/>
  <c r="AZ26"/>
  <c r="AG26" s="1"/>
  <c r="BA26"/>
  <c r="AH26" s="1"/>
  <c r="BB26"/>
  <c r="AI26" s="1"/>
  <c r="BC26"/>
  <c r="AJ26" s="1"/>
  <c r="BD26"/>
  <c r="AK26" s="1"/>
  <c r="BE26"/>
  <c r="AL26" s="1"/>
  <c r="BF26"/>
  <c r="AM26" s="1"/>
  <c r="BG26"/>
  <c r="AN26" s="1"/>
  <c r="BH26"/>
  <c r="AO26" s="1"/>
  <c r="BI26"/>
  <c r="AP26" s="1"/>
  <c r="BJ26"/>
  <c r="AQ26" s="1"/>
  <c r="BK26"/>
  <c r="BL26"/>
  <c r="AR34" i="30" l="1"/>
  <c r="CK33"/>
  <c r="CI33"/>
  <c r="CG33"/>
  <c r="CE33"/>
  <c r="CC33"/>
  <c r="CA33"/>
  <c r="BY33"/>
  <c r="BW33"/>
  <c r="BU33"/>
  <c r="BS33"/>
  <c r="BQ33"/>
  <c r="BO33"/>
  <c r="BM33"/>
  <c r="CL33"/>
  <c r="CJ33"/>
  <c r="CH33"/>
  <c r="CF33"/>
  <c r="CD33"/>
  <c r="CB33"/>
  <c r="BZ33"/>
  <c r="BX33"/>
  <c r="BV33"/>
  <c r="BT33"/>
  <c r="BR33"/>
  <c r="BP33"/>
  <c r="BN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AH25" i="21"/>
  <c r="AF25"/>
  <c r="AD25"/>
  <c r="AB25"/>
  <c r="AI25"/>
  <c r="AG25"/>
  <c r="AE25"/>
  <c r="AC25"/>
  <c r="BF25"/>
  <c r="BD25"/>
  <c r="BB25"/>
  <c r="AZ25"/>
  <c r="BG25"/>
  <c r="BE25"/>
  <c r="BC25"/>
  <c r="BA25"/>
  <c r="AX25"/>
  <c r="AV25"/>
  <c r="AT25"/>
  <c r="AY25"/>
  <c r="AW25"/>
  <c r="AU25"/>
  <c r="AS25"/>
  <c r="AP25"/>
  <c r="AN25"/>
  <c r="AL25"/>
  <c r="AJ25"/>
  <c r="AQ25"/>
  <c r="AO25"/>
  <c r="AM25"/>
  <c r="AK25"/>
  <c r="AR25"/>
  <c r="BN25"/>
  <c r="BL25"/>
  <c r="BJ25"/>
  <c r="BH25"/>
  <c r="BO25"/>
  <c r="BM25"/>
  <c r="BK25"/>
  <c r="BI25"/>
  <c r="AA24"/>
  <c r="B24"/>
  <c r="Y26"/>
  <c r="W26"/>
  <c r="U26"/>
  <c r="S26"/>
  <c r="Q26"/>
  <c r="O26"/>
  <c r="M26"/>
  <c r="K26"/>
  <c r="H26"/>
  <c r="X26"/>
  <c r="V26"/>
  <c r="T26"/>
  <c r="R26"/>
  <c r="P26"/>
  <c r="N26"/>
  <c r="L26"/>
  <c r="J26"/>
  <c r="I26"/>
  <c r="AR28" i="19"/>
  <c r="CL27"/>
  <c r="CJ27"/>
  <c r="CH27"/>
  <c r="CF27"/>
  <c r="CD27"/>
  <c r="CB27"/>
  <c r="BZ27"/>
  <c r="BX27"/>
  <c r="BV27"/>
  <c r="BT27"/>
  <c r="BR27"/>
  <c r="BP27"/>
  <c r="BN27"/>
  <c r="CK27"/>
  <c r="CI27"/>
  <c r="CG27"/>
  <c r="CE27"/>
  <c r="CC27"/>
  <c r="CA27"/>
  <c r="BY27"/>
  <c r="BW27"/>
  <c r="BU27"/>
  <c r="BS27"/>
  <c r="BQ27"/>
  <c r="BO27"/>
  <c r="BM27"/>
  <c r="AS27"/>
  <c r="Z27" s="1"/>
  <c r="AT27"/>
  <c r="AA27" s="1"/>
  <c r="AU27"/>
  <c r="AB27" s="1"/>
  <c r="AV27"/>
  <c r="AC27" s="1"/>
  <c r="AW27"/>
  <c r="AD27" s="1"/>
  <c r="AX27"/>
  <c r="AE27" s="1"/>
  <c r="AY27"/>
  <c r="AF27" s="1"/>
  <c r="AZ27"/>
  <c r="AG27" s="1"/>
  <c r="BA27"/>
  <c r="AH27" s="1"/>
  <c r="BB27"/>
  <c r="AI27" s="1"/>
  <c r="BC27"/>
  <c r="AJ27" s="1"/>
  <c r="BD27"/>
  <c r="AK27" s="1"/>
  <c r="BE27"/>
  <c r="AL27" s="1"/>
  <c r="BF27"/>
  <c r="AM27" s="1"/>
  <c r="BG27"/>
  <c r="AN27" s="1"/>
  <c r="BH27"/>
  <c r="AO27" s="1"/>
  <c r="BI27"/>
  <c r="AP27" s="1"/>
  <c r="BJ27"/>
  <c r="AQ27" s="1"/>
  <c r="BK27"/>
  <c r="BL27"/>
  <c r="CL34" i="30" l="1"/>
  <c r="CJ34"/>
  <c r="CH34"/>
  <c r="CF34"/>
  <c r="CD34"/>
  <c r="CB34"/>
  <c r="BZ34"/>
  <c r="BX34"/>
  <c r="BV34"/>
  <c r="BT34"/>
  <c r="BR34"/>
  <c r="BP34"/>
  <c r="BN34"/>
  <c r="AR35"/>
  <c r="CK34"/>
  <c r="CI34"/>
  <c r="CG34"/>
  <c r="CE34"/>
  <c r="CC34"/>
  <c r="CA34"/>
  <c r="BY34"/>
  <c r="BW34"/>
  <c r="BU34"/>
  <c r="BS34"/>
  <c r="BQ34"/>
  <c r="BO34"/>
  <c r="BM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AQ26" i="21"/>
  <c r="AO26"/>
  <c r="AM26"/>
  <c r="AK26"/>
  <c r="AP26"/>
  <c r="AN26"/>
  <c r="AL26"/>
  <c r="AJ26"/>
  <c r="AR26"/>
  <c r="AI26"/>
  <c r="AG26"/>
  <c r="AE26"/>
  <c r="AC26"/>
  <c r="AH26"/>
  <c r="AF26"/>
  <c r="AD26"/>
  <c r="AB26"/>
  <c r="AY26"/>
  <c r="AW26"/>
  <c r="AU26"/>
  <c r="AS26"/>
  <c r="AX26"/>
  <c r="AV26"/>
  <c r="AT26"/>
  <c r="AA25"/>
  <c r="BG26"/>
  <c r="BE26"/>
  <c r="BC26"/>
  <c r="BA26"/>
  <c r="BF26"/>
  <c r="BD26"/>
  <c r="BB26"/>
  <c r="AZ26"/>
  <c r="BO26"/>
  <c r="BM26"/>
  <c r="BK26"/>
  <c r="BI26"/>
  <c r="BN26"/>
  <c r="BL26"/>
  <c r="BJ26"/>
  <c r="BH26"/>
  <c r="B25"/>
  <c r="Y27"/>
  <c r="W27"/>
  <c r="U27"/>
  <c r="S27"/>
  <c r="Q27"/>
  <c r="O27"/>
  <c r="M27"/>
  <c r="K27"/>
  <c r="I27"/>
  <c r="X27"/>
  <c r="V27"/>
  <c r="T27"/>
  <c r="R27"/>
  <c r="P27"/>
  <c r="N27"/>
  <c r="L27"/>
  <c r="J27"/>
  <c r="H27"/>
  <c r="AR29" i="19"/>
  <c r="CL28"/>
  <c r="CJ28"/>
  <c r="CH28"/>
  <c r="CF28"/>
  <c r="CD28"/>
  <c r="CB28"/>
  <c r="BZ28"/>
  <c r="BX28"/>
  <c r="BV28"/>
  <c r="BT28"/>
  <c r="BR28"/>
  <c r="BP28"/>
  <c r="BN28"/>
  <c r="CK28"/>
  <c r="CI28"/>
  <c r="CG28"/>
  <c r="CE28"/>
  <c r="CC28"/>
  <c r="CA28"/>
  <c r="BY28"/>
  <c r="BW28"/>
  <c r="BU28"/>
  <c r="BS28"/>
  <c r="BQ28"/>
  <c r="BO28"/>
  <c r="BM28"/>
  <c r="AT28"/>
  <c r="AA28" s="1"/>
  <c r="AS28"/>
  <c r="Z28" s="1"/>
  <c r="AU28"/>
  <c r="AB28" s="1"/>
  <c r="AV28"/>
  <c r="AC28" s="1"/>
  <c r="AW28"/>
  <c r="AD28" s="1"/>
  <c r="AX28"/>
  <c r="AE28" s="1"/>
  <c r="AY28"/>
  <c r="AF28" s="1"/>
  <c r="AZ28"/>
  <c r="AG28" s="1"/>
  <c r="BA28"/>
  <c r="AH28" s="1"/>
  <c r="BB28"/>
  <c r="AI28" s="1"/>
  <c r="BC28"/>
  <c r="AJ28" s="1"/>
  <c r="BD28"/>
  <c r="AK28" s="1"/>
  <c r="BE28"/>
  <c r="AL28" s="1"/>
  <c r="BF28"/>
  <c r="AM28" s="1"/>
  <c r="BG28"/>
  <c r="AN28" s="1"/>
  <c r="BH28"/>
  <c r="AO28" s="1"/>
  <c r="BI28"/>
  <c r="AP28" s="1"/>
  <c r="BJ28"/>
  <c r="AQ28" s="1"/>
  <c r="BK28"/>
  <c r="BL28"/>
  <c r="AR36" i="30" l="1"/>
  <c r="CK35"/>
  <c r="CI35"/>
  <c r="CG35"/>
  <c r="CE35"/>
  <c r="CC35"/>
  <c r="CA35"/>
  <c r="BY35"/>
  <c r="BW35"/>
  <c r="BU35"/>
  <c r="BS35"/>
  <c r="BQ35"/>
  <c r="BO35"/>
  <c r="BM35"/>
  <c r="CL35"/>
  <c r="CJ35"/>
  <c r="CH35"/>
  <c r="CF35"/>
  <c r="CD35"/>
  <c r="CB35"/>
  <c r="BZ35"/>
  <c r="BX35"/>
  <c r="BV35"/>
  <c r="BT35"/>
  <c r="BR35"/>
  <c r="BP35"/>
  <c r="BN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AI27" i="21"/>
  <c r="AG27"/>
  <c r="AE27"/>
  <c r="AC27"/>
  <c r="AH27"/>
  <c r="AF27"/>
  <c r="AD27"/>
  <c r="AB27"/>
  <c r="BG27"/>
  <c r="BE27"/>
  <c r="BC27"/>
  <c r="BA27"/>
  <c r="BF27"/>
  <c r="BD27"/>
  <c r="BB27"/>
  <c r="AZ27"/>
  <c r="BO27"/>
  <c r="BM27"/>
  <c r="BK27"/>
  <c r="BI27"/>
  <c r="BN27"/>
  <c r="BL27"/>
  <c r="BJ27"/>
  <c r="BH27"/>
  <c r="AP27"/>
  <c r="AO27"/>
  <c r="AM27"/>
  <c r="AK27"/>
  <c r="AQ27"/>
  <c r="AN27"/>
  <c r="AL27"/>
  <c r="AJ27"/>
  <c r="AR27"/>
  <c r="AY27"/>
  <c r="AW27"/>
  <c r="AU27"/>
  <c r="AS27"/>
  <c r="AX27"/>
  <c r="AV27"/>
  <c r="AT27"/>
  <c r="AA26"/>
  <c r="B26"/>
  <c r="Y28"/>
  <c r="W28"/>
  <c r="U28"/>
  <c r="S28"/>
  <c r="Q28"/>
  <c r="O28"/>
  <c r="K28"/>
  <c r="H28"/>
  <c r="X28"/>
  <c r="V28"/>
  <c r="T28"/>
  <c r="R28"/>
  <c r="P28"/>
  <c r="N28"/>
  <c r="L28"/>
  <c r="J28"/>
  <c r="I28"/>
  <c r="AR30" i="19"/>
  <c r="CL29"/>
  <c r="CJ29"/>
  <c r="CH29"/>
  <c r="CF29"/>
  <c r="CD29"/>
  <c r="CB29"/>
  <c r="BZ29"/>
  <c r="BX29"/>
  <c r="BV29"/>
  <c r="BT29"/>
  <c r="BR29"/>
  <c r="BP29"/>
  <c r="BN29"/>
  <c r="CK29"/>
  <c r="CI29"/>
  <c r="CG29"/>
  <c r="CE29"/>
  <c r="CC29"/>
  <c r="CA29"/>
  <c r="BY29"/>
  <c r="BW29"/>
  <c r="BU29"/>
  <c r="BS29"/>
  <c r="BQ29"/>
  <c r="BO29"/>
  <c r="BM29"/>
  <c r="AS29"/>
  <c r="Z29" s="1"/>
  <c r="AT29"/>
  <c r="AA29" s="1"/>
  <c r="AU29"/>
  <c r="AB29" s="1"/>
  <c r="AV29"/>
  <c r="AC29" s="1"/>
  <c r="AW29"/>
  <c r="AD29" s="1"/>
  <c r="AX29"/>
  <c r="AE29" s="1"/>
  <c r="AY29"/>
  <c r="AF29" s="1"/>
  <c r="AZ29"/>
  <c r="AG29" s="1"/>
  <c r="BA29"/>
  <c r="AH29" s="1"/>
  <c r="BB29"/>
  <c r="AI29" s="1"/>
  <c r="BC29"/>
  <c r="AJ29" s="1"/>
  <c r="BD29"/>
  <c r="AK29" s="1"/>
  <c r="BE29"/>
  <c r="AL29" s="1"/>
  <c r="BF29"/>
  <c r="AM29" s="1"/>
  <c r="BG29"/>
  <c r="AN29" s="1"/>
  <c r="BH29"/>
  <c r="AO29" s="1"/>
  <c r="BI29"/>
  <c r="AP29" s="1"/>
  <c r="BJ29"/>
  <c r="AQ29" s="1"/>
  <c r="BK29"/>
  <c r="BL29"/>
  <c r="CL36" i="30" l="1"/>
  <c r="CJ36"/>
  <c r="CH36"/>
  <c r="CF36"/>
  <c r="CD36"/>
  <c r="CB36"/>
  <c r="BZ36"/>
  <c r="BX36"/>
  <c r="BV36"/>
  <c r="BT36"/>
  <c r="BR36"/>
  <c r="BP36"/>
  <c r="BN36"/>
  <c r="AR37"/>
  <c r="CK36"/>
  <c r="CI36"/>
  <c r="CG36"/>
  <c r="CE36"/>
  <c r="CC36"/>
  <c r="CA36"/>
  <c r="BY36"/>
  <c r="BW36"/>
  <c r="BU36"/>
  <c r="BS36"/>
  <c r="BQ36"/>
  <c r="BO36"/>
  <c r="BM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F28" i="21"/>
  <c r="BD28"/>
  <c r="BB28"/>
  <c r="AZ28"/>
  <c r="BG28"/>
  <c r="BE28"/>
  <c r="BC28"/>
  <c r="BA28"/>
  <c r="AX28"/>
  <c r="AV28"/>
  <c r="AT28"/>
  <c r="AY28"/>
  <c r="AW28"/>
  <c r="AU28"/>
  <c r="AS28"/>
  <c r="AA27"/>
  <c r="AP28"/>
  <c r="AN28"/>
  <c r="AL28"/>
  <c r="AJ28"/>
  <c r="AQ28"/>
  <c r="AO28"/>
  <c r="AM28"/>
  <c r="AK28"/>
  <c r="AR28"/>
  <c r="AH28"/>
  <c r="AF28"/>
  <c r="AD28"/>
  <c r="AB28"/>
  <c r="AI28"/>
  <c r="AG28"/>
  <c r="AE28"/>
  <c r="AC28"/>
  <c r="BN28"/>
  <c r="BL28"/>
  <c r="BJ28"/>
  <c r="BH28"/>
  <c r="BO28"/>
  <c r="BM28"/>
  <c r="BK28"/>
  <c r="BI28"/>
  <c r="B27"/>
  <c r="Y29"/>
  <c r="W29"/>
  <c r="U29"/>
  <c r="S29"/>
  <c r="Q29"/>
  <c r="O29"/>
  <c r="K29"/>
  <c r="I29"/>
  <c r="X29"/>
  <c r="V29"/>
  <c r="T29"/>
  <c r="R29"/>
  <c r="P29"/>
  <c r="N29"/>
  <c r="L29"/>
  <c r="J29"/>
  <c r="H29"/>
  <c r="AR31" i="19"/>
  <c r="CL30"/>
  <c r="CJ30"/>
  <c r="CH30"/>
  <c r="CF30"/>
  <c r="CD30"/>
  <c r="CB30"/>
  <c r="BZ30"/>
  <c r="BX30"/>
  <c r="BV30"/>
  <c r="BT30"/>
  <c r="BR30"/>
  <c r="BP30"/>
  <c r="BN30"/>
  <c r="CK30"/>
  <c r="CI30"/>
  <c r="CG30"/>
  <c r="CE30"/>
  <c r="CC30"/>
  <c r="CA30"/>
  <c r="BY30"/>
  <c r="BW30"/>
  <c r="BU30"/>
  <c r="BS30"/>
  <c r="BQ30"/>
  <c r="BO30"/>
  <c r="BM30"/>
  <c r="AT30"/>
  <c r="AA30" s="1"/>
  <c r="AS30"/>
  <c r="Z30" s="1"/>
  <c r="AU30"/>
  <c r="AB30" s="1"/>
  <c r="AV30"/>
  <c r="AC30" s="1"/>
  <c r="AW30"/>
  <c r="AD30" s="1"/>
  <c r="AX30"/>
  <c r="AE30" s="1"/>
  <c r="AY30"/>
  <c r="AF30" s="1"/>
  <c r="AZ30"/>
  <c r="AG30" s="1"/>
  <c r="BA30"/>
  <c r="AH30" s="1"/>
  <c r="BB30"/>
  <c r="AI30" s="1"/>
  <c r="BC30"/>
  <c r="AJ30" s="1"/>
  <c r="BD30"/>
  <c r="AK30" s="1"/>
  <c r="BE30"/>
  <c r="AL30" s="1"/>
  <c r="BF30"/>
  <c r="AM30" s="1"/>
  <c r="BG30"/>
  <c r="AN30" s="1"/>
  <c r="BH30"/>
  <c r="AO30" s="1"/>
  <c r="BI30"/>
  <c r="AP30" s="1"/>
  <c r="BJ30"/>
  <c r="AQ30" s="1"/>
  <c r="BK30"/>
  <c r="BL30"/>
  <c r="AR38" i="30" l="1"/>
  <c r="CK37"/>
  <c r="CI37"/>
  <c r="CG37"/>
  <c r="CE37"/>
  <c r="CC37"/>
  <c r="CA37"/>
  <c r="BY37"/>
  <c r="BW37"/>
  <c r="BU37"/>
  <c r="BS37"/>
  <c r="BQ37"/>
  <c r="BO37"/>
  <c r="BM37"/>
  <c r="CL37"/>
  <c r="CJ37"/>
  <c r="CH37"/>
  <c r="CF37"/>
  <c r="CD37"/>
  <c r="CB37"/>
  <c r="BZ37"/>
  <c r="BX37"/>
  <c r="BV37"/>
  <c r="BT37"/>
  <c r="BR37"/>
  <c r="BP37"/>
  <c r="BN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AP29" i="21"/>
  <c r="AN29"/>
  <c r="AL29"/>
  <c r="AJ29"/>
  <c r="AQ29"/>
  <c r="AO29"/>
  <c r="AM29"/>
  <c r="AK29"/>
  <c r="AR29"/>
  <c r="BN29"/>
  <c r="BL29"/>
  <c r="BJ29"/>
  <c r="BH29"/>
  <c r="BO29"/>
  <c r="BM29"/>
  <c r="BK29"/>
  <c r="BI29"/>
  <c r="AH29"/>
  <c r="AF29"/>
  <c r="AD29"/>
  <c r="AB29"/>
  <c r="AI29"/>
  <c r="AG29"/>
  <c r="AE29"/>
  <c r="AC29"/>
  <c r="BF29"/>
  <c r="BD29"/>
  <c r="BB29"/>
  <c r="AZ29"/>
  <c r="BG29"/>
  <c r="BE29"/>
  <c r="BC29"/>
  <c r="BA29"/>
  <c r="AX29"/>
  <c r="AV29"/>
  <c r="AT29"/>
  <c r="AY29"/>
  <c r="AW29"/>
  <c r="AU29"/>
  <c r="AS29"/>
  <c r="AA28"/>
  <c r="B28"/>
  <c r="Y30"/>
  <c r="W30"/>
  <c r="U30"/>
  <c r="S30"/>
  <c r="Q30"/>
  <c r="O30"/>
  <c r="M30"/>
  <c r="K30"/>
  <c r="H30"/>
  <c r="X30"/>
  <c r="V30"/>
  <c r="T30"/>
  <c r="R30"/>
  <c r="P30"/>
  <c r="N30"/>
  <c r="L30"/>
  <c r="J30"/>
  <c r="I30"/>
  <c r="AR32" i="19"/>
  <c r="CL31"/>
  <c r="CJ31"/>
  <c r="CH31"/>
  <c r="CF31"/>
  <c r="CD31"/>
  <c r="CB31"/>
  <c r="BZ31"/>
  <c r="BX31"/>
  <c r="BV31"/>
  <c r="BT31"/>
  <c r="BR31"/>
  <c r="BP31"/>
  <c r="BN31"/>
  <c r="CK31"/>
  <c r="CI31"/>
  <c r="CG31"/>
  <c r="CE31"/>
  <c r="CC31"/>
  <c r="CA31"/>
  <c r="BY31"/>
  <c r="BW31"/>
  <c r="BU31"/>
  <c r="BS31"/>
  <c r="BQ31"/>
  <c r="BO31"/>
  <c r="BM31"/>
  <c r="AS31"/>
  <c r="Z31" s="1"/>
  <c r="AT31"/>
  <c r="AA31" s="1"/>
  <c r="AU31"/>
  <c r="AB31" s="1"/>
  <c r="AV31"/>
  <c r="AC31" s="1"/>
  <c r="AW31"/>
  <c r="AD31" s="1"/>
  <c r="AX31"/>
  <c r="AE31" s="1"/>
  <c r="AY31"/>
  <c r="AF31" s="1"/>
  <c r="AZ31"/>
  <c r="AG31" s="1"/>
  <c r="BA31"/>
  <c r="AH31" s="1"/>
  <c r="BB31"/>
  <c r="AI31" s="1"/>
  <c r="BC31"/>
  <c r="AJ31" s="1"/>
  <c r="BD31"/>
  <c r="AK31" s="1"/>
  <c r="BE31"/>
  <c r="AL31" s="1"/>
  <c r="BF31"/>
  <c r="AM31" s="1"/>
  <c r="BG31"/>
  <c r="AN31" s="1"/>
  <c r="BH31"/>
  <c r="AO31" s="1"/>
  <c r="BI31"/>
  <c r="AP31" s="1"/>
  <c r="BJ31"/>
  <c r="AQ31" s="1"/>
  <c r="BK31"/>
  <c r="BL31"/>
  <c r="CL38" i="30" l="1"/>
  <c r="CJ38"/>
  <c r="CH38"/>
  <c r="CF38"/>
  <c r="CD38"/>
  <c r="CB38"/>
  <c r="BZ38"/>
  <c r="BX38"/>
  <c r="BV38"/>
  <c r="BT38"/>
  <c r="BR38"/>
  <c r="BP38"/>
  <c r="BN38"/>
  <c r="AR39"/>
  <c r="CK38"/>
  <c r="CI38"/>
  <c r="CG38"/>
  <c r="CE38"/>
  <c r="CC38"/>
  <c r="CA38"/>
  <c r="BY38"/>
  <c r="BW38"/>
  <c r="BU38"/>
  <c r="BS38"/>
  <c r="BQ38"/>
  <c r="BO38"/>
  <c r="BM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AQ30" i="21"/>
  <c r="AO30"/>
  <c r="AM30"/>
  <c r="AK30"/>
  <c r="AP30"/>
  <c r="AN30"/>
  <c r="AL30"/>
  <c r="AJ30"/>
  <c r="AR30"/>
  <c r="AI30"/>
  <c r="AG30"/>
  <c r="AE30"/>
  <c r="AC30"/>
  <c r="AH30"/>
  <c r="AF30"/>
  <c r="AD30"/>
  <c r="AB30"/>
  <c r="AY30"/>
  <c r="AW30"/>
  <c r="AU30"/>
  <c r="AS30"/>
  <c r="AX30"/>
  <c r="AV30"/>
  <c r="AT30"/>
  <c r="AA29"/>
  <c r="BG30"/>
  <c r="BE30"/>
  <c r="BC30"/>
  <c r="BA30"/>
  <c r="BF30"/>
  <c r="BD30"/>
  <c r="BB30"/>
  <c r="AZ30"/>
  <c r="BO30"/>
  <c r="BM30"/>
  <c r="BK30"/>
  <c r="BI30"/>
  <c r="BN30"/>
  <c r="BL30"/>
  <c r="BJ30"/>
  <c r="BH30"/>
  <c r="B29"/>
  <c r="Y31"/>
  <c r="W31"/>
  <c r="U31"/>
  <c r="S31"/>
  <c r="Q31"/>
  <c r="O31"/>
  <c r="K31"/>
  <c r="I31"/>
  <c r="X31"/>
  <c r="V31"/>
  <c r="T31"/>
  <c r="R31"/>
  <c r="P31"/>
  <c r="N31"/>
  <c r="L31"/>
  <c r="J31"/>
  <c r="H31"/>
  <c r="AR33" i="19"/>
  <c r="CL32"/>
  <c r="CJ32"/>
  <c r="CH32"/>
  <c r="CF32"/>
  <c r="CD32"/>
  <c r="CB32"/>
  <c r="BZ32"/>
  <c r="BX32"/>
  <c r="BV32"/>
  <c r="BT32"/>
  <c r="BR32"/>
  <c r="BP32"/>
  <c r="BN32"/>
  <c r="CK32"/>
  <c r="CI32"/>
  <c r="CG32"/>
  <c r="CE32"/>
  <c r="CC32"/>
  <c r="CA32"/>
  <c r="BY32"/>
  <c r="BW32"/>
  <c r="BU32"/>
  <c r="BS32"/>
  <c r="BQ32"/>
  <c r="BO32"/>
  <c r="BM32"/>
  <c r="AT32"/>
  <c r="AA32" s="1"/>
  <c r="AS32"/>
  <c r="Z32" s="1"/>
  <c r="AU32"/>
  <c r="AB32" s="1"/>
  <c r="AV32"/>
  <c r="AC32" s="1"/>
  <c r="AW32"/>
  <c r="AD32" s="1"/>
  <c r="AX32"/>
  <c r="AE32" s="1"/>
  <c r="AY32"/>
  <c r="AF32" s="1"/>
  <c r="AZ32"/>
  <c r="AG32" s="1"/>
  <c r="BA32"/>
  <c r="AH32" s="1"/>
  <c r="BB32"/>
  <c r="AI32" s="1"/>
  <c r="BC32"/>
  <c r="AJ32" s="1"/>
  <c r="BD32"/>
  <c r="AK32" s="1"/>
  <c r="BE32"/>
  <c r="AL32" s="1"/>
  <c r="BF32"/>
  <c r="AM32" s="1"/>
  <c r="BG32"/>
  <c r="AN32" s="1"/>
  <c r="BH32"/>
  <c r="AO32" s="1"/>
  <c r="BI32"/>
  <c r="AP32" s="1"/>
  <c r="BJ32"/>
  <c r="AQ32" s="1"/>
  <c r="BK32"/>
  <c r="BL32"/>
  <c r="CK39" i="30" l="1"/>
  <c r="CI39"/>
  <c r="CG39"/>
  <c r="CE39"/>
  <c r="CC39"/>
  <c r="CA39"/>
  <c r="BY39"/>
  <c r="BW39"/>
  <c r="BU39"/>
  <c r="BS39"/>
  <c r="BQ39"/>
  <c r="BO39"/>
  <c r="BM39"/>
  <c r="CL39"/>
  <c r="CJ39"/>
  <c r="CH39"/>
  <c r="CF39"/>
  <c r="CD39"/>
  <c r="CB39"/>
  <c r="BZ39"/>
  <c r="BX39"/>
  <c r="BV39"/>
  <c r="BT39"/>
  <c r="BR39"/>
  <c r="BP39"/>
  <c r="BN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AQ31" i="21"/>
  <c r="AO31"/>
  <c r="AM31"/>
  <c r="AK31"/>
  <c r="AP31"/>
  <c r="AN31"/>
  <c r="AL31"/>
  <c r="AJ31"/>
  <c r="AR31"/>
  <c r="BO31"/>
  <c r="BM31"/>
  <c r="BK31"/>
  <c r="BI31"/>
  <c r="BN31"/>
  <c r="BL31"/>
  <c r="BJ31"/>
  <c r="BH31"/>
  <c r="AI31"/>
  <c r="AG31"/>
  <c r="AE31"/>
  <c r="AC31"/>
  <c r="AH31"/>
  <c r="AF31"/>
  <c r="AD31"/>
  <c r="AB31"/>
  <c r="BG31"/>
  <c r="BE31"/>
  <c r="BC31"/>
  <c r="BA31"/>
  <c r="BF31"/>
  <c r="BD31"/>
  <c r="BB31"/>
  <c r="AZ31"/>
  <c r="AY31"/>
  <c r="AW31"/>
  <c r="AU31"/>
  <c r="AS31"/>
  <c r="AX31"/>
  <c r="AV31"/>
  <c r="AT31"/>
  <c r="AA30"/>
  <c r="B30"/>
  <c r="Y32"/>
  <c r="W32"/>
  <c r="U32"/>
  <c r="S32"/>
  <c r="Q32"/>
  <c r="O32"/>
  <c r="K32"/>
  <c r="H32"/>
  <c r="X32"/>
  <c r="V32"/>
  <c r="T32"/>
  <c r="R32"/>
  <c r="P32"/>
  <c r="N32"/>
  <c r="L32"/>
  <c r="J32"/>
  <c r="I32"/>
  <c r="AR34" i="19"/>
  <c r="CL33"/>
  <c r="CJ33"/>
  <c r="CH33"/>
  <c r="CF33"/>
  <c r="CD33"/>
  <c r="CB33"/>
  <c r="BZ33"/>
  <c r="BX33"/>
  <c r="BV33"/>
  <c r="BT33"/>
  <c r="BR33"/>
  <c r="BP33"/>
  <c r="BN33"/>
  <c r="CK33"/>
  <c r="CI33"/>
  <c r="CG33"/>
  <c r="CE33"/>
  <c r="CC33"/>
  <c r="CA33"/>
  <c r="BY33"/>
  <c r="BW33"/>
  <c r="BU33"/>
  <c r="BS33"/>
  <c r="BQ33"/>
  <c r="BO33"/>
  <c r="BM33"/>
  <c r="AS33"/>
  <c r="Z33" s="1"/>
  <c r="AT33"/>
  <c r="AA33" s="1"/>
  <c r="AU33"/>
  <c r="AB33" s="1"/>
  <c r="AV33"/>
  <c r="AC33" s="1"/>
  <c r="AW33"/>
  <c r="AD33" s="1"/>
  <c r="AX33"/>
  <c r="AE33" s="1"/>
  <c r="AY33"/>
  <c r="AF33" s="1"/>
  <c r="AZ33"/>
  <c r="AG33" s="1"/>
  <c r="BA33"/>
  <c r="AH33" s="1"/>
  <c r="BB33"/>
  <c r="AI33" s="1"/>
  <c r="BC33"/>
  <c r="AJ33" s="1"/>
  <c r="BD33"/>
  <c r="AK33" s="1"/>
  <c r="BE33"/>
  <c r="AL33" s="1"/>
  <c r="BF33"/>
  <c r="AM33" s="1"/>
  <c r="BG33"/>
  <c r="AN33" s="1"/>
  <c r="BH33"/>
  <c r="AO33" s="1"/>
  <c r="BI33"/>
  <c r="AP33" s="1"/>
  <c r="BJ33"/>
  <c r="AQ33" s="1"/>
  <c r="BK33"/>
  <c r="BL33"/>
  <c r="BF32" i="21" l="1"/>
  <c r="BD32"/>
  <c r="BB32"/>
  <c r="AZ32"/>
  <c r="BG32"/>
  <c r="BE32"/>
  <c r="BC32"/>
  <c r="BA32"/>
  <c r="AX32"/>
  <c r="AV32"/>
  <c r="AT32"/>
  <c r="AY32"/>
  <c r="AW32"/>
  <c r="AU32"/>
  <c r="AS32"/>
  <c r="AP32"/>
  <c r="AN32"/>
  <c r="AL32"/>
  <c r="AJ32"/>
  <c r="AQ32"/>
  <c r="AO32"/>
  <c r="AM32"/>
  <c r="AK32"/>
  <c r="AR32"/>
  <c r="AH32"/>
  <c r="AF32"/>
  <c r="AD32"/>
  <c r="AB32"/>
  <c r="AI32"/>
  <c r="AG32"/>
  <c r="AE32"/>
  <c r="AC32"/>
  <c r="BN32"/>
  <c r="BL32"/>
  <c r="BJ32"/>
  <c r="BH32"/>
  <c r="BO32"/>
  <c r="BM32"/>
  <c r="BK32"/>
  <c r="BI32"/>
  <c r="AA31"/>
  <c r="B31"/>
  <c r="Y33"/>
  <c r="W33"/>
  <c r="U33"/>
  <c r="S33"/>
  <c r="Q33"/>
  <c r="O33"/>
  <c r="K33"/>
  <c r="I33"/>
  <c r="X33"/>
  <c r="V33"/>
  <c r="T33"/>
  <c r="R33"/>
  <c r="P33"/>
  <c r="N33"/>
  <c r="L33"/>
  <c r="J33"/>
  <c r="H33"/>
  <c r="AR35" i="19"/>
  <c r="CL34"/>
  <c r="CJ34"/>
  <c r="CH34"/>
  <c r="CF34"/>
  <c r="CD34"/>
  <c r="CB34"/>
  <c r="BZ34"/>
  <c r="BX34"/>
  <c r="BV34"/>
  <c r="BT34"/>
  <c r="BR34"/>
  <c r="BP34"/>
  <c r="BN34"/>
  <c r="CK34"/>
  <c r="CI34"/>
  <c r="CG34"/>
  <c r="CE34"/>
  <c r="CC34"/>
  <c r="CA34"/>
  <c r="BY34"/>
  <c r="BW34"/>
  <c r="BU34"/>
  <c r="BS34"/>
  <c r="BQ34"/>
  <c r="BO34"/>
  <c r="BM34"/>
  <c r="AT34"/>
  <c r="AA34" s="1"/>
  <c r="AS34"/>
  <c r="Z34" s="1"/>
  <c r="AU34"/>
  <c r="AB34" s="1"/>
  <c r="AV34"/>
  <c r="AC34" s="1"/>
  <c r="AW34"/>
  <c r="AD34" s="1"/>
  <c r="AX34"/>
  <c r="AE34" s="1"/>
  <c r="AY34"/>
  <c r="AF34" s="1"/>
  <c r="AZ34"/>
  <c r="AG34" s="1"/>
  <c r="BA34"/>
  <c r="AH34" s="1"/>
  <c r="BB34"/>
  <c r="AI34" s="1"/>
  <c r="BC34"/>
  <c r="AJ34" s="1"/>
  <c r="BD34"/>
  <c r="AK34" s="1"/>
  <c r="BE34"/>
  <c r="AL34" s="1"/>
  <c r="BF34"/>
  <c r="AM34" s="1"/>
  <c r="BG34"/>
  <c r="AN34" s="1"/>
  <c r="BH34"/>
  <c r="AO34" s="1"/>
  <c r="BI34"/>
  <c r="AP34" s="1"/>
  <c r="BJ34"/>
  <c r="AQ34" s="1"/>
  <c r="BK34"/>
  <c r="BL34"/>
  <c r="AH33" i="21" l="1"/>
  <c r="AF33"/>
  <c r="AD33"/>
  <c r="AB33"/>
  <c r="AI33"/>
  <c r="AG33"/>
  <c r="AE33"/>
  <c r="AC33"/>
  <c r="BF33"/>
  <c r="BD33"/>
  <c r="BB33"/>
  <c r="AZ33"/>
  <c r="BG33"/>
  <c r="BE33"/>
  <c r="BC33"/>
  <c r="BA33"/>
  <c r="AX33"/>
  <c r="AV33"/>
  <c r="AT33"/>
  <c r="AY33"/>
  <c r="AW33"/>
  <c r="AU33"/>
  <c r="AS33"/>
  <c r="AA32"/>
  <c r="AP33"/>
  <c r="AN33"/>
  <c r="AL33"/>
  <c r="AJ33"/>
  <c r="AQ33"/>
  <c r="AO33"/>
  <c r="AM33"/>
  <c r="AK33"/>
  <c r="AR33"/>
  <c r="BN33"/>
  <c r="BL33"/>
  <c r="BJ33"/>
  <c r="BH33"/>
  <c r="BO33"/>
  <c r="BM33"/>
  <c r="BK33"/>
  <c r="BI33"/>
  <c r="B32"/>
  <c r="Y34"/>
  <c r="W34"/>
  <c r="U34"/>
  <c r="S34"/>
  <c r="Q34"/>
  <c r="O34"/>
  <c r="K34"/>
  <c r="H34"/>
  <c r="X34"/>
  <c r="V34"/>
  <c r="T34"/>
  <c r="R34"/>
  <c r="P34"/>
  <c r="N34"/>
  <c r="L34"/>
  <c r="J34"/>
  <c r="I34"/>
  <c r="AR36" i="19"/>
  <c r="CL35"/>
  <c r="CJ35"/>
  <c r="CH35"/>
  <c r="CF35"/>
  <c r="CD35"/>
  <c r="CB35"/>
  <c r="BZ35"/>
  <c r="BX35"/>
  <c r="BV35"/>
  <c r="BT35"/>
  <c r="BR35"/>
  <c r="BP35"/>
  <c r="BN35"/>
  <c r="CK35"/>
  <c r="CI35"/>
  <c r="CG35"/>
  <c r="CE35"/>
  <c r="CC35"/>
  <c r="CA35"/>
  <c r="BY35"/>
  <c r="BW35"/>
  <c r="BU35"/>
  <c r="BS35"/>
  <c r="BQ35"/>
  <c r="BO35"/>
  <c r="BM35"/>
  <c r="AS35"/>
  <c r="Z35" s="1"/>
  <c r="AT35"/>
  <c r="AA35" s="1"/>
  <c r="AU35"/>
  <c r="AB35" s="1"/>
  <c r="AV35"/>
  <c r="AC35" s="1"/>
  <c r="AW35"/>
  <c r="AD35" s="1"/>
  <c r="AX35"/>
  <c r="AE35" s="1"/>
  <c r="AY35"/>
  <c r="AF35" s="1"/>
  <c r="AZ35"/>
  <c r="AG35" s="1"/>
  <c r="BA35"/>
  <c r="AH35" s="1"/>
  <c r="BB35"/>
  <c r="AI35" s="1"/>
  <c r="BC35"/>
  <c r="AJ35" s="1"/>
  <c r="BD35"/>
  <c r="AK35" s="1"/>
  <c r="BE35"/>
  <c r="AL35" s="1"/>
  <c r="BF35"/>
  <c r="AM35" s="1"/>
  <c r="BG35"/>
  <c r="AN35" s="1"/>
  <c r="BH35"/>
  <c r="AO35" s="1"/>
  <c r="BI35"/>
  <c r="AP35" s="1"/>
  <c r="BJ35"/>
  <c r="AQ35" s="1"/>
  <c r="BK35"/>
  <c r="BL35"/>
  <c r="BG34" i="21" l="1"/>
  <c r="BE34"/>
  <c r="BC34"/>
  <c r="BA34"/>
  <c r="BF34"/>
  <c r="BD34"/>
  <c r="BB34"/>
  <c r="AZ34"/>
  <c r="AY34"/>
  <c r="AW34"/>
  <c r="AU34"/>
  <c r="AS34"/>
  <c r="AX34"/>
  <c r="AV34"/>
  <c r="AT34"/>
  <c r="AA33"/>
  <c r="AQ34"/>
  <c r="AO34"/>
  <c r="AM34"/>
  <c r="AK34"/>
  <c r="AP34"/>
  <c r="AN34"/>
  <c r="AL34"/>
  <c r="AJ34"/>
  <c r="AR34"/>
  <c r="AI34"/>
  <c r="AG34"/>
  <c r="AE34"/>
  <c r="AC34"/>
  <c r="AH34"/>
  <c r="AF34"/>
  <c r="AD34"/>
  <c r="AB34"/>
  <c r="BO34"/>
  <c r="BM34"/>
  <c r="BK34"/>
  <c r="BI34"/>
  <c r="BN34"/>
  <c r="BL34"/>
  <c r="BJ34"/>
  <c r="BH34"/>
  <c r="B33"/>
  <c r="Y35"/>
  <c r="W35"/>
  <c r="U35"/>
  <c r="S35"/>
  <c r="Q35"/>
  <c r="O35"/>
  <c r="K35"/>
  <c r="I35"/>
  <c r="X35"/>
  <c r="V35"/>
  <c r="T35"/>
  <c r="R35"/>
  <c r="P35"/>
  <c r="N35"/>
  <c r="L35"/>
  <c r="J35"/>
  <c r="H35"/>
  <c r="AR37" i="19"/>
  <c r="CL36"/>
  <c r="CJ36"/>
  <c r="CH36"/>
  <c r="CF36"/>
  <c r="CD36"/>
  <c r="CB36"/>
  <c r="BZ36"/>
  <c r="BX36"/>
  <c r="BV36"/>
  <c r="BT36"/>
  <c r="BR36"/>
  <c r="BP36"/>
  <c r="BN36"/>
  <c r="CK36"/>
  <c r="CI36"/>
  <c r="CG36"/>
  <c r="CE36"/>
  <c r="CC36"/>
  <c r="CA36"/>
  <c r="BY36"/>
  <c r="BW36"/>
  <c r="BU36"/>
  <c r="BS36"/>
  <c r="BQ36"/>
  <c r="BO36"/>
  <c r="BM36"/>
  <c r="AT36"/>
  <c r="AA36" s="1"/>
  <c r="AS36"/>
  <c r="Z36" s="1"/>
  <c r="AU36"/>
  <c r="AB36" s="1"/>
  <c r="AV36"/>
  <c r="AC36" s="1"/>
  <c r="AW36"/>
  <c r="AD36" s="1"/>
  <c r="AX36"/>
  <c r="AE36" s="1"/>
  <c r="AY36"/>
  <c r="AF36" s="1"/>
  <c r="AZ36"/>
  <c r="AG36" s="1"/>
  <c r="BA36"/>
  <c r="AH36" s="1"/>
  <c r="BB36"/>
  <c r="AI36" s="1"/>
  <c r="BC36"/>
  <c r="AJ36" s="1"/>
  <c r="BD36"/>
  <c r="AK36" s="1"/>
  <c r="BE36"/>
  <c r="AL36" s="1"/>
  <c r="BF36"/>
  <c r="AM36" s="1"/>
  <c r="BG36"/>
  <c r="AN36" s="1"/>
  <c r="BH36"/>
  <c r="AO36" s="1"/>
  <c r="BI36"/>
  <c r="AP36" s="1"/>
  <c r="BJ36"/>
  <c r="AQ36" s="1"/>
  <c r="BK36"/>
  <c r="BL36"/>
  <c r="AR35" i="21" l="1"/>
  <c r="BO35"/>
  <c r="BM35"/>
  <c r="BK35"/>
  <c r="BI35"/>
  <c r="BN35"/>
  <c r="BL35"/>
  <c r="BJ35"/>
  <c r="BH35"/>
  <c r="AQ35"/>
  <c r="AO35"/>
  <c r="AM35"/>
  <c r="AK35"/>
  <c r="AP35"/>
  <c r="AN35"/>
  <c r="AL35"/>
  <c r="AJ35"/>
  <c r="AI35"/>
  <c r="AG35"/>
  <c r="AE35"/>
  <c r="AC35"/>
  <c r="AH35"/>
  <c r="AF35"/>
  <c r="AD35"/>
  <c r="AB35"/>
  <c r="BG35"/>
  <c r="BE35"/>
  <c r="BC35"/>
  <c r="BA35"/>
  <c r="BF35"/>
  <c r="BD35"/>
  <c r="BB35"/>
  <c r="AZ35"/>
  <c r="AY35"/>
  <c r="AW35"/>
  <c r="AU35"/>
  <c r="AS35"/>
  <c r="AX35"/>
  <c r="AV35"/>
  <c r="AT35"/>
  <c r="AA34"/>
  <c r="B34"/>
  <c r="Y36"/>
  <c r="W36"/>
  <c r="U36"/>
  <c r="S36"/>
  <c r="Q36"/>
  <c r="O36"/>
  <c r="K36"/>
  <c r="H36"/>
  <c r="X36"/>
  <c r="V36"/>
  <c r="T36"/>
  <c r="R36"/>
  <c r="P36"/>
  <c r="N36"/>
  <c r="L36"/>
  <c r="J36"/>
  <c r="I36"/>
  <c r="AR38" i="19"/>
  <c r="CL37"/>
  <c r="CJ37"/>
  <c r="CH37"/>
  <c r="CF37"/>
  <c r="CD37"/>
  <c r="CB37"/>
  <c r="BZ37"/>
  <c r="BX37"/>
  <c r="BV37"/>
  <c r="BT37"/>
  <c r="BR37"/>
  <c r="BP37"/>
  <c r="BN37"/>
  <c r="CK37"/>
  <c r="CI37"/>
  <c r="CG37"/>
  <c r="CE37"/>
  <c r="CC37"/>
  <c r="CA37"/>
  <c r="BY37"/>
  <c r="BW37"/>
  <c r="BU37"/>
  <c r="BS37"/>
  <c r="BQ37"/>
  <c r="BO37"/>
  <c r="BM37"/>
  <c r="AS37"/>
  <c r="Z37" s="1"/>
  <c r="AT37"/>
  <c r="AA37" s="1"/>
  <c r="AU37"/>
  <c r="AB37" s="1"/>
  <c r="AV37"/>
  <c r="AC37" s="1"/>
  <c r="AW37"/>
  <c r="AD37" s="1"/>
  <c r="AX37"/>
  <c r="AE37" s="1"/>
  <c r="AY37"/>
  <c r="AF37" s="1"/>
  <c r="AZ37"/>
  <c r="AG37" s="1"/>
  <c r="BA37"/>
  <c r="AH37" s="1"/>
  <c r="BB37"/>
  <c r="AI37" s="1"/>
  <c r="BC37"/>
  <c r="AJ37" s="1"/>
  <c r="BD37"/>
  <c r="AK37" s="1"/>
  <c r="BE37"/>
  <c r="AL37" s="1"/>
  <c r="BF37"/>
  <c r="AM37" s="1"/>
  <c r="BG37"/>
  <c r="AN37" s="1"/>
  <c r="BH37"/>
  <c r="AO37" s="1"/>
  <c r="BI37"/>
  <c r="AP37" s="1"/>
  <c r="BJ37"/>
  <c r="AQ37" s="1"/>
  <c r="BK37"/>
  <c r="BL37"/>
  <c r="BG36" i="21" l="1"/>
  <c r="BE36"/>
  <c r="BC36"/>
  <c r="BA36"/>
  <c r="BF36"/>
  <c r="BD36"/>
  <c r="BB36"/>
  <c r="AZ36"/>
  <c r="AY36"/>
  <c r="AW36"/>
  <c r="AU36"/>
  <c r="AS36"/>
  <c r="AX36"/>
  <c r="AV36"/>
  <c r="AT36"/>
  <c r="AA35"/>
  <c r="AQ36"/>
  <c r="AO36"/>
  <c r="AM36"/>
  <c r="AK36"/>
  <c r="AP36"/>
  <c r="AN36"/>
  <c r="AL36"/>
  <c r="AJ36"/>
  <c r="AR36"/>
  <c r="AI36"/>
  <c r="AG36"/>
  <c r="AE36"/>
  <c r="AC36"/>
  <c r="AH36"/>
  <c r="AF36"/>
  <c r="AD36"/>
  <c r="AB36"/>
  <c r="BO36"/>
  <c r="BM36"/>
  <c r="BK36"/>
  <c r="BI36"/>
  <c r="BN36"/>
  <c r="BL36"/>
  <c r="BJ36"/>
  <c r="BH36"/>
  <c r="B35"/>
  <c r="Y37"/>
  <c r="W37"/>
  <c r="U37"/>
  <c r="S37"/>
  <c r="Q37"/>
  <c r="O37"/>
  <c r="K37"/>
  <c r="I37"/>
  <c r="X37"/>
  <c r="V37"/>
  <c r="T37"/>
  <c r="R37"/>
  <c r="P37"/>
  <c r="N37"/>
  <c r="L37"/>
  <c r="J37"/>
  <c r="H37"/>
  <c r="AR39" i="19"/>
  <c r="CL38"/>
  <c r="CJ38"/>
  <c r="CH38"/>
  <c r="CF38"/>
  <c r="CD38"/>
  <c r="CB38"/>
  <c r="BZ38"/>
  <c r="BX38"/>
  <c r="BV38"/>
  <c r="BT38"/>
  <c r="BR38"/>
  <c r="BP38"/>
  <c r="BN38"/>
  <c r="CK38"/>
  <c r="CI38"/>
  <c r="CG38"/>
  <c r="CE38"/>
  <c r="CC38"/>
  <c r="CA38"/>
  <c r="BY38"/>
  <c r="BW38"/>
  <c r="BU38"/>
  <c r="BS38"/>
  <c r="BQ38"/>
  <c r="BO38"/>
  <c r="BM38"/>
  <c r="AT38"/>
  <c r="AA38" s="1"/>
  <c r="AS38"/>
  <c r="Z38" s="1"/>
  <c r="AU38"/>
  <c r="AB38" s="1"/>
  <c r="AV38"/>
  <c r="AC38" s="1"/>
  <c r="AW38"/>
  <c r="AD38" s="1"/>
  <c r="AX38"/>
  <c r="AE38" s="1"/>
  <c r="AY38"/>
  <c r="AF38" s="1"/>
  <c r="AZ38"/>
  <c r="AG38" s="1"/>
  <c r="BA38"/>
  <c r="AH38" s="1"/>
  <c r="BB38"/>
  <c r="AI38" s="1"/>
  <c r="BC38"/>
  <c r="AJ38" s="1"/>
  <c r="BD38"/>
  <c r="AK38" s="1"/>
  <c r="BE38"/>
  <c r="AL38" s="1"/>
  <c r="BF38"/>
  <c r="AM38" s="1"/>
  <c r="BG38"/>
  <c r="AN38" s="1"/>
  <c r="BH38"/>
  <c r="AO38" s="1"/>
  <c r="BI38"/>
  <c r="AP38" s="1"/>
  <c r="BJ38"/>
  <c r="AQ38" s="1"/>
  <c r="BK38"/>
  <c r="BL38"/>
  <c r="AQ37" i="21" l="1"/>
  <c r="AO37"/>
  <c r="AM37"/>
  <c r="AK37"/>
  <c r="AP37"/>
  <c r="AN37"/>
  <c r="AL37"/>
  <c r="AJ37"/>
  <c r="AR37"/>
  <c r="BO37"/>
  <c r="BM37"/>
  <c r="BK37"/>
  <c r="BI37"/>
  <c r="BN37"/>
  <c r="BL37"/>
  <c r="BJ37"/>
  <c r="BH37"/>
  <c r="AI37"/>
  <c r="AG37"/>
  <c r="AE37"/>
  <c r="AC37"/>
  <c r="AH37"/>
  <c r="AF37"/>
  <c r="AD37"/>
  <c r="AB37"/>
  <c r="BG37"/>
  <c r="BE37"/>
  <c r="BC37"/>
  <c r="BA37"/>
  <c r="BF37"/>
  <c r="BD37"/>
  <c r="BB37"/>
  <c r="AZ37"/>
  <c r="AY37"/>
  <c r="AW37"/>
  <c r="AU37"/>
  <c r="AS37"/>
  <c r="AX37"/>
  <c r="AV37"/>
  <c r="AT37"/>
  <c r="AA36"/>
  <c r="B36"/>
  <c r="Y38"/>
  <c r="W38"/>
  <c r="U38"/>
  <c r="S38"/>
  <c r="Q38"/>
  <c r="O38"/>
  <c r="K38"/>
  <c r="H38"/>
  <c r="X38"/>
  <c r="V38"/>
  <c r="T38"/>
  <c r="R38"/>
  <c r="P38"/>
  <c r="N38"/>
  <c r="L38"/>
  <c r="J38"/>
  <c r="I38"/>
  <c r="CK39" i="19"/>
  <c r="CI39"/>
  <c r="CG39"/>
  <c r="CE39"/>
  <c r="CC39"/>
  <c r="CA39"/>
  <c r="BY39"/>
  <c r="BW39"/>
  <c r="BU39"/>
  <c r="BS39"/>
  <c r="BQ39"/>
  <c r="BO39"/>
  <c r="BM39"/>
  <c r="CL39"/>
  <c r="CJ39"/>
  <c r="CH39"/>
  <c r="CF39"/>
  <c r="CD39"/>
  <c r="CB39"/>
  <c r="BZ39"/>
  <c r="BX39"/>
  <c r="BV39"/>
  <c r="BT39"/>
  <c r="BR39"/>
  <c r="BP39"/>
  <c r="BN39"/>
  <c r="AS39"/>
  <c r="Z39" s="1"/>
  <c r="AT39"/>
  <c r="AA39" s="1"/>
  <c r="AU39"/>
  <c r="AB39" s="1"/>
  <c r="AV39"/>
  <c r="AC39" s="1"/>
  <c r="AW39"/>
  <c r="AD39" s="1"/>
  <c r="AX39"/>
  <c r="AE39" s="1"/>
  <c r="AY39"/>
  <c r="AF39" s="1"/>
  <c r="AZ39"/>
  <c r="AG39" s="1"/>
  <c r="BA39"/>
  <c r="AH39" s="1"/>
  <c r="BB39"/>
  <c r="AI39" s="1"/>
  <c r="BC39"/>
  <c r="AJ39" s="1"/>
  <c r="BD39"/>
  <c r="AK39" s="1"/>
  <c r="BE39"/>
  <c r="AL39" s="1"/>
  <c r="BF39"/>
  <c r="AM39" s="1"/>
  <c r="BG39"/>
  <c r="AN39" s="1"/>
  <c r="BH39"/>
  <c r="AO39" s="1"/>
  <c r="BI39"/>
  <c r="AP39" s="1"/>
  <c r="BJ39"/>
  <c r="AQ39" s="1"/>
  <c r="BK39"/>
  <c r="BL39"/>
  <c r="BF38" i="21" l="1"/>
  <c r="BD38"/>
  <c r="BB38"/>
  <c r="AZ38"/>
  <c r="BG38"/>
  <c r="BE38"/>
  <c r="BC38"/>
  <c r="BA38"/>
  <c r="AX38"/>
  <c r="AV38"/>
  <c r="AT38"/>
  <c r="AY38"/>
  <c r="AW38"/>
  <c r="AU38"/>
  <c r="AS38"/>
  <c r="AA37"/>
  <c r="AP38"/>
  <c r="AN38"/>
  <c r="AL38"/>
  <c r="AJ38"/>
  <c r="AQ38"/>
  <c r="AO38"/>
  <c r="AM38"/>
  <c r="AK38"/>
  <c r="AR38"/>
  <c r="AH38"/>
  <c r="AF38"/>
  <c r="AD38"/>
  <c r="AB38"/>
  <c r="AI38"/>
  <c r="AG38"/>
  <c r="AE38"/>
  <c r="AC38"/>
  <c r="BN38"/>
  <c r="BL38"/>
  <c r="BJ38"/>
  <c r="BH38"/>
  <c r="BO38"/>
  <c r="BM38"/>
  <c r="BK38"/>
  <c r="BI38"/>
  <c r="B37"/>
  <c r="X39"/>
  <c r="V39"/>
  <c r="T39"/>
  <c r="R39"/>
  <c r="P39"/>
  <c r="N39"/>
  <c r="L39"/>
  <c r="J39"/>
  <c r="H39"/>
  <c r="Y39"/>
  <c r="W39"/>
  <c r="U39"/>
  <c r="S39"/>
  <c r="Q39"/>
  <c r="O39"/>
  <c r="K39"/>
  <c r="I39"/>
  <c r="BN39" l="1"/>
  <c r="BL39"/>
  <c r="BJ39"/>
  <c r="BH39"/>
  <c r="BO39"/>
  <c r="BM39"/>
  <c r="BK39"/>
  <c r="BI39"/>
  <c r="AH39"/>
  <c r="AF39"/>
  <c r="AD39"/>
  <c r="AB39"/>
  <c r="AI39"/>
  <c r="AG39"/>
  <c r="AE39"/>
  <c r="AC39"/>
  <c r="BF39"/>
  <c r="BD39"/>
  <c r="BB39"/>
  <c r="AZ39"/>
  <c r="BG39"/>
  <c r="BE39"/>
  <c r="BC39"/>
  <c r="BA39"/>
  <c r="AX39"/>
  <c r="AV39"/>
  <c r="AT39"/>
  <c r="AY39"/>
  <c r="AW39"/>
  <c r="AU39"/>
  <c r="AS39"/>
  <c r="AP39"/>
  <c r="AN39"/>
  <c r="AL39"/>
  <c r="AJ39"/>
  <c r="AQ39"/>
  <c r="AO39"/>
  <c r="AM39"/>
  <c r="AK39"/>
  <c r="AR39"/>
  <c r="AA38"/>
  <c r="B38"/>
  <c r="AA39" l="1"/>
  <c r="B39"/>
</calcChain>
</file>

<file path=xl/sharedStrings.xml><?xml version="1.0" encoding="utf-8"?>
<sst xmlns="http://schemas.openxmlformats.org/spreadsheetml/2006/main" count="1950" uniqueCount="225">
  <si>
    <t>Libre</t>
  </si>
  <si>
    <t>Dos</t>
  </si>
  <si>
    <t>Brasse</t>
  </si>
  <si>
    <t>Papillon</t>
  </si>
  <si>
    <t>QNI</t>
  </si>
  <si>
    <t>Nom</t>
  </si>
  <si>
    <t>Prénom</t>
  </si>
  <si>
    <t>Date naissance</t>
  </si>
  <si>
    <t>Âge</t>
  </si>
  <si>
    <t>Date compétition:</t>
  </si>
  <si>
    <t>AA</t>
  </si>
  <si>
    <t>Circuit</t>
  </si>
  <si>
    <t>Coupe du Québec</t>
  </si>
  <si>
    <t>Sénior</t>
  </si>
  <si>
    <t>Groupe d'âge</t>
  </si>
  <si>
    <t>Provincial</t>
  </si>
  <si>
    <t>Catégorie:</t>
  </si>
  <si>
    <t>Niveau:</t>
  </si>
  <si>
    <t>Âge:</t>
  </si>
  <si>
    <t xml:space="preserve">50 libre  </t>
  </si>
  <si>
    <t>Femmes bassin court (25m)</t>
  </si>
  <si>
    <t xml:space="preserve">100 libre </t>
  </si>
  <si>
    <t xml:space="preserve">200 libre </t>
  </si>
  <si>
    <t>400 libre</t>
  </si>
  <si>
    <t xml:space="preserve">800 libre </t>
  </si>
  <si>
    <t xml:space="preserve">1500 libre </t>
  </si>
  <si>
    <t xml:space="preserve">50 dos </t>
  </si>
  <si>
    <t xml:space="preserve">100 dos </t>
  </si>
  <si>
    <t xml:space="preserve">200 dos </t>
  </si>
  <si>
    <t xml:space="preserve">50 brasse </t>
  </si>
  <si>
    <t xml:space="preserve">100 brasse </t>
  </si>
  <si>
    <t xml:space="preserve">200 brasse </t>
  </si>
  <si>
    <t xml:space="preserve">50 papillon </t>
  </si>
  <si>
    <t xml:space="preserve">100 papillon </t>
  </si>
  <si>
    <t xml:space="preserve">200 papillon </t>
  </si>
  <si>
    <t xml:space="preserve">100 QNI </t>
  </si>
  <si>
    <t xml:space="preserve">200 QNI </t>
  </si>
  <si>
    <t xml:space="preserve">400 QNI </t>
  </si>
  <si>
    <t>Hommes bassin court (25m)</t>
  </si>
  <si>
    <t>Sexe</t>
  </si>
  <si>
    <t>F</t>
  </si>
  <si>
    <t>M</t>
  </si>
  <si>
    <t>Date actuelle:</t>
  </si>
  <si>
    <t>17 et +</t>
  </si>
  <si>
    <t>16 et -</t>
  </si>
  <si>
    <t>Compétitif</t>
  </si>
  <si>
    <t>Statut</t>
  </si>
  <si>
    <t>O</t>
  </si>
  <si>
    <t>DEV 10</t>
  </si>
  <si>
    <t>DEV 11-12</t>
  </si>
  <si>
    <t>DEV 9</t>
  </si>
  <si>
    <t>AA 13-14</t>
  </si>
  <si>
    <t>AA 15-16</t>
  </si>
  <si>
    <t>AAA 13-14</t>
  </si>
  <si>
    <t>AAA 15-16</t>
  </si>
  <si>
    <t>DEV 9 et -</t>
  </si>
  <si>
    <t>AAA 13‐14</t>
  </si>
  <si>
    <t>Total</t>
  </si>
  <si>
    <t>Rafaëlle</t>
  </si>
  <si>
    <t xml:space="preserve">Soléa </t>
  </si>
  <si>
    <t xml:space="preserve">Nicolas </t>
  </si>
  <si>
    <t xml:space="preserve">Thomas </t>
  </si>
  <si>
    <t xml:space="preserve">Elianne </t>
  </si>
  <si>
    <t xml:space="preserve">Raphaël </t>
  </si>
  <si>
    <t xml:space="preserve">Justin </t>
  </si>
  <si>
    <t xml:space="preserve">Mahée </t>
  </si>
  <si>
    <t xml:space="preserve">Clémence </t>
  </si>
  <si>
    <t xml:space="preserve">Evelyne </t>
  </si>
  <si>
    <t xml:space="preserve">Joliane </t>
  </si>
  <si>
    <t xml:space="preserve">Izaac </t>
  </si>
  <si>
    <t xml:space="preserve">Émilie </t>
  </si>
  <si>
    <t xml:space="preserve">Justine </t>
  </si>
  <si>
    <t xml:space="preserve">Amélia </t>
  </si>
  <si>
    <t xml:space="preserve">Florence </t>
  </si>
  <si>
    <t xml:space="preserve">Alice </t>
  </si>
  <si>
    <t xml:space="preserve">Eveline </t>
  </si>
  <si>
    <t xml:space="preserve">Lüm </t>
  </si>
  <si>
    <t xml:space="preserve">Zachary </t>
  </si>
  <si>
    <t xml:space="preserve">Élia </t>
  </si>
  <si>
    <t xml:space="preserve">Élodie </t>
  </si>
  <si>
    <t xml:space="preserve">Henri </t>
  </si>
  <si>
    <t xml:space="preserve">Pascale </t>
  </si>
  <si>
    <t xml:space="preserve">Emy-Anne </t>
  </si>
  <si>
    <t xml:space="preserve">Sarah </t>
  </si>
  <si>
    <t xml:space="preserve">Francis </t>
  </si>
  <si>
    <t xml:space="preserve">Adam </t>
  </si>
  <si>
    <t xml:space="preserve">Anthony </t>
  </si>
  <si>
    <t xml:space="preserve">Gabrielle </t>
  </si>
  <si>
    <t xml:space="preserve">Laurence </t>
  </si>
  <si>
    <t xml:space="preserve">Élisabeth </t>
  </si>
  <si>
    <t>Présence Oui/Non</t>
  </si>
  <si>
    <t>Oui</t>
  </si>
  <si>
    <t>Date compétitions 2016-2017</t>
  </si>
  <si>
    <t xml:space="preserve">Date </t>
  </si>
  <si>
    <t>Nom onglet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</si>
  <si>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</si>
  <si>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</si>
  <si>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</si>
  <si>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</si>
  <si>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</si>
  <si>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</si>
  <si>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</si>
  <si>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</si>
  <si>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</si>
  <si>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</si>
  <si>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</si>
  <si>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</si>
  <si>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</si>
  <si>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</si>
  <si>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</si>
  <si>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</si>
  <si>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</si>
  <si>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</si>
  <si>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</si>
  <si>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</si>
  <si>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</si>
  <si>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</si>
  <si>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</si>
  <si>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</si>
  <si>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</si>
  <si>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Attention, feuille de référence, ne pas modifier l'ordre des cellules</t>
  </si>
  <si>
    <t>Jonathan</t>
  </si>
  <si>
    <t>50 libre</t>
  </si>
  <si>
    <t>100 libre</t>
  </si>
  <si>
    <t>200 libre</t>
  </si>
  <si>
    <t>800 libre</t>
  </si>
  <si>
    <t>1500 libre</t>
  </si>
  <si>
    <t>50 dos</t>
  </si>
  <si>
    <t>200 dos</t>
  </si>
  <si>
    <t>50 brasse</t>
  </si>
  <si>
    <t>100 brasse</t>
  </si>
  <si>
    <t>200 brasse</t>
  </si>
  <si>
    <t>200 QNI</t>
  </si>
  <si>
    <t>400 QNI</t>
  </si>
  <si>
    <t>PROVINCIAL</t>
  </si>
  <si>
    <t>FEMMES</t>
  </si>
  <si>
    <t>HOMMES</t>
  </si>
  <si>
    <t>N/A</t>
  </si>
  <si>
    <t>100 dos</t>
  </si>
  <si>
    <t>50 pap</t>
  </si>
  <si>
    <t>100 pap</t>
  </si>
  <si>
    <t>3:51.15</t>
  </si>
  <si>
    <t>200 pap</t>
  </si>
  <si>
    <t>100 QNI</t>
  </si>
  <si>
    <t>Meilleurs temps en bassin de 25 mètres, de 2003 à 2016</t>
  </si>
  <si>
    <t>Anne-Émilie Dumais</t>
  </si>
  <si>
    <t xml:space="preserve">Justine Turbide   </t>
  </si>
  <si>
    <t xml:space="preserve"> 1:20,12</t>
  </si>
  <si>
    <t>4 :08,88</t>
  </si>
  <si>
    <t>3 :46,77</t>
  </si>
  <si>
    <t>Date:</t>
  </si>
  <si>
    <t>9 et -</t>
  </si>
  <si>
    <t>17 et+</t>
  </si>
  <si>
    <t>Amelie Poisson</t>
  </si>
  <si>
    <t>B</t>
  </si>
  <si>
    <t>A</t>
  </si>
  <si>
    <t>C</t>
  </si>
  <si>
    <t>D</t>
  </si>
  <si>
    <t>G</t>
  </si>
  <si>
    <t>H</t>
  </si>
  <si>
    <t>J</t>
  </si>
  <si>
    <t>K</t>
  </si>
  <si>
    <t>L</t>
  </si>
  <si>
    <t>Q</t>
  </si>
  <si>
    <t>S</t>
  </si>
  <si>
    <t>T</t>
  </si>
  <si>
    <t>U</t>
  </si>
  <si>
    <t>X</t>
  </si>
  <si>
    <t>Y</t>
  </si>
  <si>
    <t>I</t>
  </si>
  <si>
    <t>N</t>
  </si>
  <si>
    <t>P</t>
  </si>
  <si>
    <t>R</t>
  </si>
  <si>
    <t>V</t>
  </si>
  <si>
    <t>W</t>
  </si>
  <si>
    <t>Z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</si>
  <si>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</si>
  <si>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</si>
  <si>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</si>
  <si>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</si>
  <si>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</si>
  <si>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</si>
  <si>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</si>
  <si>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</si>
  <si>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</si>
  <si>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</si>
  <si>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</si>
  <si>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</si>
  <si>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Rose</t>
  </si>
  <si>
    <t>Anne</t>
  </si>
  <si>
    <t>Noah</t>
  </si>
  <si>
    <t>David</t>
  </si>
  <si>
    <t>=AND(IF('Base tableau record'!$M$8&gt;(MIN(VLOOKUP(15;'Compé 20161015'!$B$5:$AC$42;6;FALSE)));MIN(VLOOKUP(15;'Compé 20161015'!$B$5:$AC$42;6;FALSE))&gt;0);"NOUVEAU RECORD";'Base tableau record'!$M$8);'Base tableau record'!$M$8)</t>
  </si>
  <si>
    <t>Robert Saumoneau</t>
  </si>
  <si>
    <t>Meilleurs temps au 31 aout 2016</t>
  </si>
  <si>
    <t>Résultat =&gt;</t>
  </si>
  <si>
    <t>Comme des compétitions s'ajoutent au fil des mois, je m'assure de survoler l'ensemble des feuillets compétitions en modifiant le cas échéant les dates supplémentaires</t>
  </si>
  <si>
    <t>sous forme d'un texte (text string) que je demande à Excel d'évaluer le texte avec la fonction EVALUATE via "Name Manager"</t>
  </si>
  <si>
    <t xml:space="preserve"> =CONCATENATE("=MIN('Compé "&amp;TEXT(MIN('Dates compés'!$A$5:$A$61);"0")&amp;":Compé "&amp;TEXT(MAX('Dates compés'!$A$5:$A$61);"0")&amp;"'!"&amp;TEXT(AS5;"0")&amp;":"&amp;TEXT(AS5;"0")&amp;")")</t>
  </si>
  <si>
    <t xml:space="preserve"> =MIN('Compé 20161128:Compé 20160901'!G5:G5)</t>
  </si>
  <si>
    <t>Voici la formule de base</t>
  </si>
  <si>
    <t>Donc, jusque là je suis heureux.</t>
  </si>
  <si>
    <r>
      <t>Onglet '</t>
    </r>
    <r>
      <rPr>
        <b/>
        <sz val="11"/>
        <color theme="1"/>
        <rFont val="Calibri"/>
        <family val="2"/>
        <scheme val="minor"/>
      </rPr>
      <t>Meilleurs Temps'</t>
    </r>
    <r>
      <rPr>
        <sz val="11"/>
        <color theme="1"/>
        <rFont val="Calibri"/>
        <family val="2"/>
        <scheme val="minor"/>
      </rPr>
      <t xml:space="preserve"> = TOUT FONCTIONNE</t>
    </r>
  </si>
  <si>
    <r>
      <t>Plus loin, à l'onglet '</t>
    </r>
    <r>
      <rPr>
        <b/>
        <sz val="11"/>
        <color theme="1"/>
        <rFont val="Calibri"/>
        <family val="2"/>
        <scheme val="minor"/>
      </rPr>
      <t>Nouveaux Records'</t>
    </r>
    <r>
      <rPr>
        <sz val="11"/>
        <color theme="1"/>
        <rFont val="Calibri"/>
        <family val="2"/>
        <scheme val="minor"/>
      </rPr>
      <t>, ça se complique:</t>
    </r>
  </si>
  <si>
    <t>comparé à d8</t>
  </si>
  <si>
    <t xml:space="preserve"> =IF(VLOOKUP(MIN(VLOOKUP(12;'Compé 20161128'!$B$5:$AC$42;6;FALSE));'Compé 20161128'!$G$5:$AC$42;23;FALSE)="F";IF('Base tableau record'!$D$8&gt;(MIN(VLOOKUP(12;'Compé 20161128'!$B$5:$AC$42;6;FALSE)));"NOUVEAU RECORD";'Base tableau record'!$D$8);'Base tableau record'!$D$8)</t>
  </si>
  <si>
    <r>
      <t xml:space="preserve">Je souhaite exécuter de nouveau la fonction EVALUATE sur un "text string" via "Name Manager" pour savoir lorsqu'un nageur fait un </t>
    </r>
    <r>
      <rPr>
        <b/>
        <sz val="11"/>
        <color theme="1"/>
        <rFont val="Calibri"/>
        <family val="2"/>
        <scheme val="minor"/>
      </rPr>
      <t xml:space="preserve">nouveau record </t>
    </r>
    <r>
      <rPr>
        <sz val="11"/>
        <color theme="1"/>
        <rFont val="Calibri"/>
        <family val="2"/>
        <scheme val="minor"/>
      </rPr>
      <t>de temps du club pour une displine/distance et un âge spécifique.</t>
    </r>
  </si>
  <si>
    <r>
      <t>Tests effectué avec la nageuse appelée "</t>
    </r>
    <r>
      <rPr>
        <b/>
        <u/>
        <sz val="11"/>
        <color theme="1"/>
        <rFont val="Calibri"/>
        <family val="2"/>
        <scheme val="minor"/>
      </rPr>
      <t>Alice D</t>
    </r>
    <r>
      <rPr>
        <u/>
        <sz val="11"/>
        <color theme="1"/>
        <rFont val="Calibri"/>
        <family val="2"/>
        <scheme val="minor"/>
      </rPr>
      <t>"</t>
    </r>
  </si>
  <si>
    <t>Formule de base = &gt;permet de sélectionner le meilleur temps de chaque nageur, dans chaque discipline/distance, sur plusieurs feuillets de compétitions</t>
  </si>
  <si>
    <t>Alice D a nagé le 50 libre en 0:30,50 à la Compé du 20161128. C'est son meilleur temps!</t>
  </si>
  <si>
    <t>Alice D a bien nagé le 50 libre en 0:30,50 à la Compé du 20161128. C'est toujours son meilleur temps !!</t>
  </si>
  <si>
    <t>Cette fois-ci, je souhaite que la mention "NOUVEAU RECORD" s'affiche sur l'onglet "NOUVEAUX RECORDS" quand j'entre les données d'une nouvelle compétition dans un feuillet supplémentaire</t>
  </si>
  <si>
    <t>Je produis donc comme précédemment une formule qui modifiera la date en choississant automatiquement la plus récente, sous forme d'un texte (text string) que je demande à Excel d'évaluer le texte avec la fonction EVALUATE via "Name Manager"</t>
  </si>
  <si>
    <t>Alice D, 12 ans, de sexe féminin, vient d'établir un nouveau record avec son temps de 0:30,50 au 50 mètres libre. L'ancienne marque, par Amélie Poisson était de 0:33,24  !!</t>
  </si>
  <si>
    <t xml:space="preserve"> =CONCATENATE("=IF(VLOOKUP(MIN(VLOOKUP(12;'Compé "&amp;TEXT(MAX('Dates compés'!$A$6:$A$61);"0")&amp;"'!$B$5:$AC$42;6;FALSE));'Compé "&amp;TEXT(MAX('Dates compés'!$A$6:$A$61);"0")&amp;"'!$G$5:$AC$42;23;FALSE)="&amp;CHAR(34)&amp;"F"&amp;CHAR(34)&amp;";IF('Base tableau record'!$M$8&gt;(MIN(VLOOKUP(12;'Compé "&amp;TEXT(MAX('Dates compés'!$A$6:$A$61);"0")&amp;"'!$B$5:$AC$42;6;FALSE)));"&amp;CHAR(34)&amp;"NOUVEAU RECORD"&amp;CHAR(34)&amp;";'Base tableau record'!$D$8);'Base tableau record'!$D$8)")</t>
  </si>
  <si>
    <t>Résultat quand EVALUATE par Excel=&gt;</t>
  </si>
  <si>
    <t>J'ai décomposé toute la formule pour trouver une faille:</t>
  </si>
  <si>
    <t xml:space="preserve"> =CONCATENATE("=MIN(VLOOKUP(12;'Compé "&amp;TEXT(MAX('Dates compés'!$A$6:$A$61);"0")&amp;"'!$B$5:$AC$42;6;FALSE))")</t>
  </si>
  <si>
    <t xml:space="preserve"> =CONCATENATE("=VLOOKUP(MIN(VLOOKUP(12;'Compé "&amp;TEXT(MAX('Dates compés'!$A$6:$A$61);"0")&amp;"'!$B$5:$AC$42;6;FALSE));'Compé "&amp;TEXT(MAX('Dates compés'!$A$6:$A$61);"0")&amp;"'!$G$5:$AC$42;23;FALSE)")</t>
  </si>
  <si>
    <t xml:space="preserve"> =CONCATENATE("=IF(VLOOKUP(MIN(VLOOKUP(12;'Compé "&amp;TEXT(MAX('Dates compés'!$A$6:$A$61);"0")&amp;"'!$B$5:$AC$42;6;FALSE));'Compé "&amp;TEXT(MAX('Dates compés'!$A$6:$A$61);"0")&amp;"'!$G$5:$AC$42;23;FALSE)="&amp;CHAR(34)&amp;"F"&amp;CHAR(34)&amp;";D154;'Base tableau record'!$D$8)")</t>
  </si>
  <si>
    <t xml:space="preserve"> =CONCATENATE("=IF(VLOOKUP(MIN(VLOOKUP(12;'Compé "&amp;TEXT(MAX('Dates compés'!$A$6:$A$61);"0")&amp;"'!$B$5:$AC$42;6;FALSE));'Compé "&amp;TEXT(MAX('Dates compés'!$A$6:$A$61);"0")&amp;"'!$G$5:$AC$42;23;FALSE)="&amp;CHAR(34)&amp;"F"&amp;CHAR(34)&amp;";"&amp;CHAR(34)&amp;"NOUVEAU RECORD"&amp;CHAR(34)&amp;";'Base tableau record'!$D$8)")</t>
  </si>
  <si>
    <t xml:space="preserve"> =CONCATENATE("=IF('Base tableau record'!$D$8&gt;(MIN(VLOOKUP(12;'Compé "&amp;TEXT(MAX('Dates compés'!$A$6:$A$61);"0")&amp;"'!$B$5:$AC$42;6;FALSE)));"&amp;CHAR(34)&amp;"NOUVEAU RECORD"&amp;CHAR(34)&amp;";'Base tableau record'!$D$8)")</t>
  </si>
  <si>
    <r>
      <t xml:space="preserve">Et c'est là que ça ne fonctionne pas: même si le résultat "text string" est absolument identique à la formule ci-haut (en A24), </t>
    </r>
    <r>
      <rPr>
        <sz val="11"/>
        <color rgb="FFFF0000"/>
        <rFont val="Calibri"/>
        <family val="2"/>
        <scheme val="minor"/>
      </rPr>
      <t>Excel me retourne le message #Value!</t>
    </r>
  </si>
  <si>
    <t>Ce n'est que lorsque je demande d'EVALUATE la formule complète que ça ne fonctionne pas…</t>
  </si>
  <si>
    <t>Quelqu'un peut m'aider ?</t>
  </si>
</sst>
</file>

<file path=xl/styles.xml><?xml version="1.0" encoding="utf-8"?>
<styleSheet xmlns="http://schemas.openxmlformats.org/spreadsheetml/2006/main">
  <numFmts count="4">
    <numFmt numFmtId="164" formatCode="mm:ss.00"/>
    <numFmt numFmtId="165" formatCode="[$-F800]dddd\,\ mmmm\ dd\,\ yyyy"/>
    <numFmt numFmtId="166" formatCode="[$-40C]d\ mmmm\ yyyy;@"/>
    <numFmt numFmtId="167" formatCode="yyyy"/>
  </numFmts>
  <fonts count="18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9"/>
      <color rgb="FF000000"/>
      <name val="Arial"/>
      <family val="2"/>
    </font>
    <font>
      <sz val="18"/>
      <color theme="0" tint="-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rgb="FF1F497D"/>
      <name val="Georgia"/>
      <family val="1"/>
    </font>
    <font>
      <sz val="20"/>
      <name val="Georgia"/>
      <family val="1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C6D9F1"/>
        <bgColor indexed="64"/>
      </patternFill>
    </fill>
    <fill>
      <patternFill patternType="solid">
        <fgColor rgb="FFFE82E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9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6" fillId="0" borderId="0"/>
  </cellStyleXfs>
  <cellXfs count="163">
    <xf numFmtId="0" fontId="0" fillId="0" borderId="0" xfId="0"/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11" xfId="0" applyBorder="1"/>
    <xf numFmtId="164" fontId="0" fillId="0" borderId="14" xfId="0" applyNumberFormat="1" applyBorder="1"/>
    <xf numFmtId="164" fontId="0" fillId="0" borderId="2" xfId="0" applyNumberFormat="1" applyBorder="1"/>
    <xf numFmtId="164" fontId="0" fillId="0" borderId="15" xfId="0" applyNumberFormat="1" applyBorder="1"/>
    <xf numFmtId="164" fontId="0" fillId="0" borderId="12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164" fontId="0" fillId="0" borderId="18" xfId="0" applyNumberFormat="1" applyBorder="1"/>
    <xf numFmtId="164" fontId="0" fillId="0" borderId="20" xfId="0" applyNumberFormat="1" applyBorder="1"/>
    <xf numFmtId="164" fontId="3" fillId="2" borderId="1" xfId="0" applyNumberFormat="1" applyFont="1" applyFill="1" applyBorder="1" applyAlignment="1">
      <alignment horizontal="center" vertical="center" wrapText="1"/>
    </xf>
    <xf numFmtId="0" fontId="1" fillId="0" borderId="28" xfId="0" applyFont="1" applyBorder="1" applyAlignment="1">
      <alignment vertical="top" wrapText="1"/>
    </xf>
    <xf numFmtId="0" fontId="1" fillId="0" borderId="29" xfId="0" applyFont="1" applyBorder="1" applyAlignment="1">
      <alignment vertical="top" wrapText="1"/>
    </xf>
    <xf numFmtId="0" fontId="2" fillId="0" borderId="33" xfId="0" applyFont="1" applyBorder="1" applyAlignment="1">
      <alignment vertical="top" wrapText="1"/>
    </xf>
    <xf numFmtId="0" fontId="1" fillId="0" borderId="34" xfId="0" applyFont="1" applyBorder="1" applyAlignment="1">
      <alignment horizontal="center" vertical="center" wrapText="1"/>
    </xf>
    <xf numFmtId="0" fontId="1" fillId="2" borderId="33" xfId="0" applyFont="1" applyFill="1" applyBorder="1" applyAlignment="1">
      <alignment vertical="top" wrapText="1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35" xfId="0" applyBorder="1"/>
    <xf numFmtId="0" fontId="0" fillId="0" borderId="38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33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  <xf numFmtId="14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1" fontId="1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4" fontId="3" fillId="0" borderId="1" xfId="0" applyNumberFormat="1" applyFont="1" applyFill="1" applyBorder="1" applyAlignment="1">
      <alignment horizontal="center" vertical="center" shrinkToFit="1"/>
    </xf>
    <xf numFmtId="0" fontId="0" fillId="0" borderId="2" xfId="0" applyBorder="1" applyAlignment="1" applyProtection="1">
      <alignment horizontal="center"/>
      <protection hidden="1"/>
    </xf>
    <xf numFmtId="0" fontId="0" fillId="0" borderId="11" xfId="0" applyBorder="1" applyProtection="1">
      <protection hidden="1"/>
    </xf>
    <xf numFmtId="14" fontId="1" fillId="3" borderId="1" xfId="0" applyNumberFormat="1" applyFont="1" applyFill="1" applyBorder="1" applyAlignment="1" applyProtection="1">
      <alignment vertical="top" wrapText="1"/>
      <protection hidden="1"/>
    </xf>
    <xf numFmtId="1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2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164" fontId="3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1" xfId="0" applyNumberFormat="1" applyFont="1" applyFill="1" applyBorder="1" applyAlignment="1" applyProtection="1">
      <alignment vertical="top" wrapText="1"/>
      <protection hidden="1"/>
    </xf>
    <xf numFmtId="1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2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33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34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 applyFill="1"/>
    <xf numFmtId="0" fontId="0" fillId="7" borderId="0" xfId="0" applyFill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34" xfId="0" applyFont="1" applyFill="1" applyBorder="1" applyAlignment="1">
      <alignment horizontal="center" vertical="center" wrapText="1"/>
    </xf>
    <xf numFmtId="14" fontId="1" fillId="7" borderId="0" xfId="0" applyNumberFormat="1" applyFont="1" applyFill="1" applyBorder="1" applyAlignment="1">
      <alignment vertical="top" wrapText="1"/>
    </xf>
    <xf numFmtId="0" fontId="2" fillId="7" borderId="33" xfId="0" applyFont="1" applyFill="1" applyBorder="1" applyAlignment="1">
      <alignment vertical="top" wrapText="1"/>
    </xf>
    <xf numFmtId="164" fontId="0" fillId="0" borderId="0" xfId="0" applyNumberFormat="1"/>
    <xf numFmtId="0" fontId="1" fillId="0" borderId="31" xfId="0" applyFont="1" applyBorder="1" applyAlignment="1">
      <alignment vertical="top"/>
    </xf>
    <xf numFmtId="0" fontId="1" fillId="0" borderId="30" xfId="0" applyFont="1" applyBorder="1" applyAlignment="1">
      <alignment vertical="top"/>
    </xf>
    <xf numFmtId="0" fontId="1" fillId="0" borderId="29" xfId="0" applyFont="1" applyBorder="1" applyAlignment="1">
      <alignment vertical="top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7" borderId="31" xfId="0" applyFont="1" applyFill="1" applyBorder="1" applyAlignment="1">
      <alignment horizontal="center" vertical="top" wrapText="1"/>
    </xf>
    <xf numFmtId="0" fontId="2" fillId="7" borderId="30" xfId="0" applyFont="1" applyFill="1" applyBorder="1" applyAlignment="1">
      <alignment horizontal="center" vertical="top" wrapText="1"/>
    </xf>
    <xf numFmtId="0" fontId="2" fillId="7" borderId="29" xfId="0" applyFont="1" applyFill="1" applyBorder="1" applyAlignment="1">
      <alignment horizontal="center" vertical="top" wrapText="1"/>
    </xf>
    <xf numFmtId="0" fontId="0" fillId="5" borderId="0" xfId="0" applyFill="1"/>
    <xf numFmtId="0" fontId="7" fillId="8" borderId="41" xfId="0" applyFont="1" applyFill="1" applyBorder="1" applyAlignment="1">
      <alignment horizontal="center" vertical="top" wrapText="1"/>
    </xf>
    <xf numFmtId="0" fontId="7" fillId="8" borderId="43" xfId="0" applyFont="1" applyFill="1" applyBorder="1" applyAlignment="1">
      <alignment horizontal="center" vertical="top" wrapText="1"/>
    </xf>
    <xf numFmtId="0" fontId="8" fillId="9" borderId="45" xfId="0" applyFont="1" applyFill="1" applyBorder="1" applyAlignment="1">
      <alignment horizontal="center" vertical="top" wrapText="1"/>
    </xf>
    <xf numFmtId="0" fontId="8" fillId="9" borderId="43" xfId="0" applyFont="1" applyFill="1" applyBorder="1" applyAlignment="1">
      <alignment horizontal="center" vertical="top" wrapText="1"/>
    </xf>
    <xf numFmtId="0" fontId="8" fillId="0" borderId="46" xfId="0" applyFont="1" applyFill="1" applyBorder="1" applyAlignment="1">
      <alignment horizontal="center" vertical="top" wrapText="1"/>
    </xf>
    <xf numFmtId="0" fontId="8" fillId="0" borderId="44" xfId="0" applyFont="1" applyFill="1" applyBorder="1" applyAlignment="1">
      <alignment horizontal="center" vertical="top" wrapText="1"/>
    </xf>
    <xf numFmtId="0" fontId="9" fillId="0" borderId="46" xfId="0" applyFont="1" applyFill="1" applyBorder="1" applyAlignment="1">
      <alignment horizontal="center" vertical="top" wrapText="1"/>
    </xf>
    <xf numFmtId="0" fontId="9" fillId="0" borderId="44" xfId="0" applyFont="1" applyFill="1" applyBorder="1" applyAlignment="1">
      <alignment horizontal="center" vertical="top" wrapText="1"/>
    </xf>
    <xf numFmtId="0" fontId="5" fillId="0" borderId="0" xfId="0" applyFont="1"/>
    <xf numFmtId="0" fontId="0" fillId="0" borderId="0" xfId="0" applyFont="1"/>
    <xf numFmtId="164" fontId="9" fillId="0" borderId="45" xfId="0" applyNumberFormat="1" applyFont="1" applyFill="1" applyBorder="1" applyAlignment="1">
      <alignment horizontal="center" vertical="top" wrapText="1"/>
    </xf>
    <xf numFmtId="0" fontId="13" fillId="0" borderId="0" xfId="0" applyFont="1" applyAlignment="1"/>
    <xf numFmtId="14" fontId="14" fillId="0" borderId="0" xfId="0" applyNumberFormat="1" applyFont="1" applyAlignment="1"/>
    <xf numFmtId="0" fontId="14" fillId="0" borderId="0" xfId="0" applyFont="1" applyAlignment="1"/>
    <xf numFmtId="0" fontId="14" fillId="0" borderId="0" xfId="0" applyFont="1" applyAlignment="1">
      <alignment horizontal="left" indent="8"/>
    </xf>
    <xf numFmtId="0" fontId="9" fillId="12" borderId="46" xfId="0" applyFont="1" applyFill="1" applyBorder="1" applyAlignment="1">
      <alignment horizontal="center" vertical="top" wrapText="1"/>
    </xf>
    <xf numFmtId="0" fontId="9" fillId="12" borderId="44" xfId="0" applyFont="1" applyFill="1" applyBorder="1" applyAlignment="1">
      <alignment horizontal="center" vertical="top" wrapText="1"/>
    </xf>
    <xf numFmtId="0" fontId="8" fillId="12" borderId="46" xfId="0" applyFont="1" applyFill="1" applyBorder="1" applyAlignment="1">
      <alignment horizontal="center" vertical="top" wrapText="1"/>
    </xf>
    <xf numFmtId="0" fontId="8" fillId="12" borderId="44" xfId="0" applyFont="1" applyFill="1" applyBorder="1" applyAlignment="1">
      <alignment horizontal="center" vertical="top" wrapText="1"/>
    </xf>
    <xf numFmtId="164" fontId="9" fillId="12" borderId="45" xfId="0" applyNumberFormat="1" applyFont="1" applyFill="1" applyBorder="1" applyAlignment="1">
      <alignment horizontal="center" vertical="top" wrapText="1"/>
    </xf>
    <xf numFmtId="14" fontId="0" fillId="0" borderId="0" xfId="0" applyNumberFormat="1"/>
    <xf numFmtId="0" fontId="0" fillId="4" borderId="0" xfId="0" applyFill="1" applyAlignment="1"/>
    <xf numFmtId="167" fontId="0" fillId="0" borderId="0" xfId="0" applyNumberFormat="1"/>
    <xf numFmtId="167" fontId="8" fillId="0" borderId="44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165" fontId="1" fillId="0" borderId="0" xfId="0" applyNumberFormat="1" applyFont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1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29" xfId="0" applyFont="1" applyBorder="1" applyAlignment="1">
      <alignment horizontal="center" vertical="top" wrapText="1"/>
    </xf>
    <xf numFmtId="0" fontId="2" fillId="0" borderId="32" xfId="0" applyFont="1" applyBorder="1" applyAlignment="1">
      <alignment horizontal="center" vertical="top" wrapText="1"/>
    </xf>
    <xf numFmtId="0" fontId="1" fillId="0" borderId="31" xfId="0" applyFont="1" applyBorder="1" applyAlignment="1">
      <alignment horizontal="center" vertical="top"/>
    </xf>
    <xf numFmtId="0" fontId="1" fillId="0" borderId="30" xfId="0" applyFont="1" applyBorder="1" applyAlignment="1">
      <alignment horizontal="center" vertical="top"/>
    </xf>
    <xf numFmtId="0" fontId="2" fillId="0" borderId="39" xfId="0" applyFont="1" applyBorder="1" applyAlignment="1">
      <alignment horizontal="center" vertical="top" wrapText="1"/>
    </xf>
    <xf numFmtId="0" fontId="2" fillId="0" borderId="40" xfId="0" applyFont="1" applyBorder="1" applyAlignment="1">
      <alignment horizontal="center" vertical="top" wrapText="1"/>
    </xf>
    <xf numFmtId="0" fontId="2" fillId="0" borderId="41" xfId="0" applyFont="1" applyBorder="1" applyAlignment="1">
      <alignment horizontal="center" vertical="top" wrapText="1"/>
    </xf>
    <xf numFmtId="0" fontId="2" fillId="0" borderId="42" xfId="0" applyFont="1" applyBorder="1" applyAlignment="1">
      <alignment horizontal="center" vertical="top" wrapText="1"/>
    </xf>
    <xf numFmtId="0" fontId="2" fillId="7" borderId="31" xfId="0" applyFont="1" applyFill="1" applyBorder="1" applyAlignment="1">
      <alignment horizontal="center" vertical="top" wrapText="1"/>
    </xf>
    <xf numFmtId="0" fontId="2" fillId="7" borderId="30" xfId="0" applyFont="1" applyFill="1" applyBorder="1" applyAlignment="1">
      <alignment horizontal="center" vertical="top" wrapText="1"/>
    </xf>
    <xf numFmtId="0" fontId="2" fillId="7" borderId="32" xfId="0" applyFont="1" applyFill="1" applyBorder="1" applyAlignment="1">
      <alignment horizontal="center" vertical="top" wrapText="1"/>
    </xf>
    <xf numFmtId="0" fontId="2" fillId="7" borderId="29" xfId="0" applyFont="1" applyFill="1" applyBorder="1" applyAlignment="1">
      <alignment horizontal="center" vertical="top" wrapText="1"/>
    </xf>
    <xf numFmtId="0" fontId="11" fillId="10" borderId="47" xfId="0" applyFont="1" applyFill="1" applyBorder="1" applyAlignment="1">
      <alignment horizontal="center" vertical="top" wrapText="1"/>
    </xf>
    <xf numFmtId="0" fontId="11" fillId="10" borderId="46" xfId="0" applyFont="1" applyFill="1" applyBorder="1" applyAlignment="1">
      <alignment horizontal="center" vertical="top" wrapText="1"/>
    </xf>
    <xf numFmtId="0" fontId="11" fillId="10" borderId="45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166" fontId="14" fillId="0" borderId="0" xfId="0" applyNumberFormat="1" applyFont="1" applyAlignment="1">
      <alignment horizontal="left"/>
    </xf>
    <xf numFmtId="0" fontId="12" fillId="11" borderId="0" xfId="0" applyFont="1" applyFill="1" applyBorder="1" applyAlignment="1">
      <alignment horizontal="center" vertical="top" wrapText="1"/>
    </xf>
    <xf numFmtId="0" fontId="12" fillId="11" borderId="44" xfId="0" applyFont="1" applyFill="1" applyBorder="1" applyAlignment="1">
      <alignment horizontal="center" vertical="top" wrapText="1"/>
    </xf>
    <xf numFmtId="0" fontId="10" fillId="6" borderId="48" xfId="0" applyFont="1" applyFill="1" applyBorder="1" applyAlignment="1">
      <alignment horizontal="center" vertical="top" wrapText="1"/>
    </xf>
    <xf numFmtId="0" fontId="10" fillId="6" borderId="0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center"/>
    </xf>
    <xf numFmtId="0" fontId="0" fillId="0" borderId="37" xfId="0" applyBorder="1" applyAlignment="1">
      <alignment horizontal="center" textRotation="90" wrapText="1"/>
    </xf>
    <xf numFmtId="0" fontId="0" fillId="0" borderId="7" xfId="0" applyBorder="1" applyAlignment="1">
      <alignment horizontal="center" textRotation="90" wrapText="1"/>
    </xf>
    <xf numFmtId="0" fontId="0" fillId="0" borderId="0" xfId="0" applyAlignment="1">
      <alignment horizontal="center" textRotation="90" wrapText="1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7" borderId="0" xfId="0" applyFill="1"/>
    <xf numFmtId="0" fontId="0" fillId="13" borderId="0" xfId="0" applyFill="1"/>
    <xf numFmtId="164" fontId="0" fillId="7" borderId="0" xfId="0" applyNumberFormat="1" applyFill="1"/>
    <xf numFmtId="0" fontId="0" fillId="14" borderId="0" xfId="0" applyFill="1"/>
    <xf numFmtId="0" fontId="0" fillId="15" borderId="0" xfId="0" applyFill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39" xfId="0" applyFill="1" applyBorder="1"/>
    <xf numFmtId="0" fontId="0" fillId="0" borderId="40" xfId="0" applyFill="1" applyBorder="1"/>
    <xf numFmtId="0" fontId="16" fillId="0" borderId="0" xfId="0" applyFont="1"/>
    <xf numFmtId="0" fontId="0" fillId="0" borderId="0" xfId="0" applyBorder="1"/>
  </cellXfs>
  <cellStyles count="2">
    <cellStyle name="Normal" xfId="0" builtinId="0"/>
    <cellStyle name="Normal 2" xfId="1"/>
  </cellStyles>
  <dxfs count="8"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E82E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emps%20nageurs2016-2017_brouillon20130907H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ut nageur FNQ"/>
      <sheetName val="Statut ALL TIME"/>
      <sheetName val="Écart niv. supérieur"/>
      <sheetName val="Meilleurs temps AU 1er SEP 2015"/>
      <sheetName val="Meilleurs temps ALL TIME"/>
      <sheetName val="Compé 20161128"/>
      <sheetName val="Compé 20161015"/>
      <sheetName val="Compé 20150901"/>
      <sheetName val="Compé 20150831"/>
      <sheetName val="Nouveaux records Nataqui"/>
      <sheetName val="Base tableau record"/>
      <sheetName val="Tableau records ANCIEN"/>
      <sheetName val="Compé xxxxxxxx"/>
      <sheetName val="Dates compés"/>
      <sheetName val="Temps qualification FNQ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>
        <row r="5">
          <cell r="B5">
            <v>9</v>
          </cell>
          <cell r="C5" t="str">
            <v xml:space="preserve">Abud </v>
          </cell>
          <cell r="D5" t="str">
            <v xml:space="preserve">Raphaël </v>
          </cell>
          <cell r="E5">
            <v>39046</v>
          </cell>
          <cell r="F5" t="str">
            <v>M</v>
          </cell>
          <cell r="Z5" t="str">
            <v xml:space="preserve">Abud </v>
          </cell>
          <cell r="AA5" t="str">
            <v xml:space="preserve">Raphaël </v>
          </cell>
          <cell r="AB5">
            <v>42247</v>
          </cell>
        </row>
        <row r="6">
          <cell r="B6">
            <v>10</v>
          </cell>
          <cell r="C6" t="str">
            <v xml:space="preserve">Allard </v>
          </cell>
          <cell r="D6" t="str">
            <v xml:space="preserve">Justin </v>
          </cell>
          <cell r="E6">
            <v>38978</v>
          </cell>
          <cell r="F6" t="str">
            <v>M</v>
          </cell>
          <cell r="Z6" t="str">
            <v xml:space="preserve">Allard </v>
          </cell>
          <cell r="AA6" t="str">
            <v xml:space="preserve">Justin </v>
          </cell>
          <cell r="AB6">
            <v>42247</v>
          </cell>
        </row>
        <row r="7">
          <cell r="B7">
            <v>7</v>
          </cell>
          <cell r="C7" t="str">
            <v xml:space="preserve">Berthelet </v>
          </cell>
          <cell r="D7" t="str">
            <v xml:space="preserve">Mahée </v>
          </cell>
          <cell r="E7">
            <v>40003</v>
          </cell>
          <cell r="F7" t="str">
            <v>F</v>
          </cell>
          <cell r="Z7" t="str">
            <v xml:space="preserve">Berthelet </v>
          </cell>
          <cell r="AA7" t="str">
            <v xml:space="preserve">Mahée </v>
          </cell>
          <cell r="AB7">
            <v>42247</v>
          </cell>
        </row>
        <row r="8">
          <cell r="B8">
            <v>12</v>
          </cell>
          <cell r="C8" t="str">
            <v xml:space="preserve">Bouchard </v>
          </cell>
          <cell r="D8" t="str">
            <v xml:space="preserve">Alice </v>
          </cell>
          <cell r="E8">
            <v>38219</v>
          </cell>
          <cell r="F8" t="str">
            <v>F</v>
          </cell>
          <cell r="G8">
            <v>5.5185185185185187E-4</v>
          </cell>
          <cell r="H8">
            <v>1.1953703703703703E-3</v>
          </cell>
          <cell r="I8">
            <v>2.576041666666667E-3</v>
          </cell>
          <cell r="M8">
            <v>6.8067129629629641E-4</v>
          </cell>
          <cell r="P8">
            <v>6.0925925925925926E-4</v>
          </cell>
          <cell r="Q8">
            <v>1.3785879629629632E-3</v>
          </cell>
          <cell r="R8">
            <v>2.787962962962963E-3</v>
          </cell>
          <cell r="S8">
            <v>6.1782407407407413E-4</v>
          </cell>
          <cell r="V8">
            <v>1.3716435185185184E-3</v>
          </cell>
          <cell r="Z8" t="str">
            <v xml:space="preserve">Bouchard </v>
          </cell>
          <cell r="AA8" t="str">
            <v xml:space="preserve">Alice </v>
          </cell>
          <cell r="AB8">
            <v>42247</v>
          </cell>
        </row>
        <row r="9">
          <cell r="B9">
            <v>12</v>
          </cell>
          <cell r="C9" t="str">
            <v xml:space="preserve">Bouchard </v>
          </cell>
          <cell r="D9" t="str">
            <v xml:space="preserve">Eveline </v>
          </cell>
          <cell r="E9">
            <v>38219</v>
          </cell>
          <cell r="F9" t="str">
            <v>F</v>
          </cell>
          <cell r="G9">
            <v>4.4097222222222221E-4</v>
          </cell>
          <cell r="H9">
            <v>1.0166666666666666E-3</v>
          </cell>
          <cell r="I9">
            <v>2.3268518518518521E-3</v>
          </cell>
          <cell r="J9">
            <v>4.6108796296296297E-3</v>
          </cell>
          <cell r="M9">
            <v>5.8124999999999995E-4</v>
          </cell>
          <cell r="N9">
            <v>1.0920138888888889E-3</v>
          </cell>
          <cell r="P9">
            <v>6.0335648148148152E-4</v>
          </cell>
          <cell r="Q9">
            <v>1.1957175925925926E-3</v>
          </cell>
          <cell r="R9">
            <v>2.5447916666666666E-3</v>
          </cell>
          <cell r="S9">
            <v>5.5555555555555556E-4</v>
          </cell>
          <cell r="V9">
            <v>1.3739583333333332E-3</v>
          </cell>
          <cell r="W9">
            <v>2.5228009259259257E-3</v>
          </cell>
          <cell r="Z9" t="str">
            <v xml:space="preserve">Bouchard </v>
          </cell>
          <cell r="AA9" t="str">
            <v xml:space="preserve">Eveline </v>
          </cell>
          <cell r="AB9">
            <v>42247</v>
          </cell>
        </row>
        <row r="10">
          <cell r="B10">
            <v>11</v>
          </cell>
          <cell r="C10" t="str">
            <v xml:space="preserve">Bouchard </v>
          </cell>
          <cell r="D10" t="str">
            <v>Rafaëlle</v>
          </cell>
          <cell r="E10">
            <v>38270</v>
          </cell>
          <cell r="F10" t="str">
            <v>F</v>
          </cell>
          <cell r="G10">
            <v>4.6597222222222217E-4</v>
          </cell>
          <cell r="H10">
            <v>1.0645833333333334E-3</v>
          </cell>
          <cell r="I10">
            <v>2.3104166666666668E-3</v>
          </cell>
          <cell r="M10">
            <v>5.7627314814814813E-4</v>
          </cell>
          <cell r="N10">
            <v>1.2333333333333335E-3</v>
          </cell>
          <cell r="Q10">
            <v>1.5589120370370368E-3</v>
          </cell>
          <cell r="S10">
            <v>6.1215277777777776E-4</v>
          </cell>
          <cell r="V10">
            <v>1.2222222222222222E-3</v>
          </cell>
          <cell r="Z10" t="str">
            <v xml:space="preserve">Bouchard </v>
          </cell>
          <cell r="AA10" t="str">
            <v>Rafaëlle</v>
          </cell>
          <cell r="AB10">
            <v>42247</v>
          </cell>
        </row>
        <row r="11">
          <cell r="B11">
            <v>42</v>
          </cell>
          <cell r="C11" t="str">
            <v xml:space="preserve">Boudreault </v>
          </cell>
          <cell r="D11" t="str">
            <v>Davy</v>
          </cell>
          <cell r="E11">
            <v>26975</v>
          </cell>
          <cell r="F11" t="str">
            <v>M</v>
          </cell>
          <cell r="G11">
            <v>3.5162037037037036E-4</v>
          </cell>
          <cell r="H11">
            <v>8.1562500000000005E-4</v>
          </cell>
          <cell r="P11">
            <v>4.7129629629629626E-4</v>
          </cell>
          <cell r="Q11">
            <v>1.0748842592592592E-3</v>
          </cell>
          <cell r="R11">
            <v>2.3290509259259258E-3</v>
          </cell>
          <cell r="S11">
            <v>4.1226851851851857E-4</v>
          </cell>
          <cell r="V11">
            <v>9.6203703703703696E-4</v>
          </cell>
          <cell r="Z11" t="str">
            <v xml:space="preserve">Boudreault </v>
          </cell>
          <cell r="AA11" t="str">
            <v>Davy</v>
          </cell>
          <cell r="AB11">
            <v>42247</v>
          </cell>
        </row>
        <row r="12">
          <cell r="B12">
            <v>13</v>
          </cell>
          <cell r="C12" t="str">
            <v xml:space="preserve">Boudreault </v>
          </cell>
          <cell r="D12" t="str">
            <v xml:space="preserve">Lüm </v>
          </cell>
          <cell r="E12">
            <v>37589</v>
          </cell>
          <cell r="F12" t="str">
            <v>M</v>
          </cell>
          <cell r="G12">
            <v>4.5868055555555565E-4</v>
          </cell>
          <cell r="H12">
            <v>1.0336805555555555E-3</v>
          </cell>
          <cell r="I12">
            <v>2.2542824074074075E-3</v>
          </cell>
          <cell r="J12">
            <v>4.7310185185185189E-3</v>
          </cell>
          <cell r="M12">
            <v>5.3680555555555556E-4</v>
          </cell>
          <cell r="N12">
            <v>1.1302083333333333E-3</v>
          </cell>
          <cell r="Q12">
            <v>1.4015046296296295E-3</v>
          </cell>
          <cell r="S12">
            <v>6.168981481481481E-4</v>
          </cell>
          <cell r="T12">
            <v>1.5505787037037035E-3</v>
          </cell>
          <cell r="V12">
            <v>1.3447916666666669E-3</v>
          </cell>
          <cell r="W12">
            <v>2.5730324074074076E-3</v>
          </cell>
          <cell r="Z12" t="str">
            <v xml:space="preserve">Boudreault </v>
          </cell>
          <cell r="AA12" t="str">
            <v xml:space="preserve">Lüm </v>
          </cell>
          <cell r="AB12">
            <v>42247</v>
          </cell>
        </row>
        <row r="13">
          <cell r="B13">
            <v>10</v>
          </cell>
          <cell r="C13" t="str">
            <v xml:space="preserve">Boudreault </v>
          </cell>
          <cell r="D13" t="str">
            <v xml:space="preserve">Noah Creek </v>
          </cell>
          <cell r="E13">
            <v>38785</v>
          </cell>
          <cell r="F13" t="str">
            <v>M</v>
          </cell>
          <cell r="G13">
            <v>4.2291666666666666E-4</v>
          </cell>
          <cell r="H13">
            <v>9.9837962962962966E-4</v>
          </cell>
          <cell r="I13">
            <v>2.1740740740740739E-3</v>
          </cell>
          <cell r="J13">
            <v>4.9192129629629629E-3</v>
          </cell>
          <cell r="M13">
            <v>5.392361111111111E-4</v>
          </cell>
          <cell r="N13">
            <v>1.195023148148148E-3</v>
          </cell>
          <cell r="P13">
            <v>6.0914351851851852E-4</v>
          </cell>
          <cell r="Q13">
            <v>1.3413194444444445E-3</v>
          </cell>
          <cell r="S13">
            <v>5.5532407407407407E-4</v>
          </cell>
          <cell r="V13">
            <v>1.1157407407407407E-3</v>
          </cell>
          <cell r="W13">
            <v>2.6246527777777778E-3</v>
          </cell>
          <cell r="Z13" t="str">
            <v xml:space="preserve">Boudreault </v>
          </cell>
          <cell r="AA13" t="str">
            <v xml:space="preserve">Noah Creek </v>
          </cell>
          <cell r="AB13">
            <v>42247</v>
          </cell>
        </row>
        <row r="14">
          <cell r="B14">
            <v>7</v>
          </cell>
          <cell r="C14" t="str">
            <v>Boudreault</v>
          </cell>
          <cell r="D14" t="str">
            <v xml:space="preserve">Soléa </v>
          </cell>
          <cell r="E14">
            <v>39772</v>
          </cell>
          <cell r="F14" t="str">
            <v>F</v>
          </cell>
          <cell r="Z14" t="str">
            <v>Boudreault</v>
          </cell>
          <cell r="AA14" t="str">
            <v xml:space="preserve">Soléa </v>
          </cell>
          <cell r="AB14">
            <v>42247</v>
          </cell>
        </row>
        <row r="15">
          <cell r="B15">
            <v>13</v>
          </cell>
          <cell r="C15" t="str">
            <v xml:space="preserve">Charland </v>
          </cell>
          <cell r="D15" t="str">
            <v xml:space="preserve">Francis </v>
          </cell>
          <cell r="E15">
            <v>37834</v>
          </cell>
          <cell r="F15" t="str">
            <v>M</v>
          </cell>
          <cell r="G15">
            <v>4.1701388888888891E-4</v>
          </cell>
          <cell r="H15">
            <v>1.0065972222222223E-3</v>
          </cell>
          <cell r="I15">
            <v>2.2489583333333333E-3</v>
          </cell>
          <cell r="J15">
            <v>4.8025462962962961E-3</v>
          </cell>
          <cell r="M15">
            <v>7.8159722222222216E-4</v>
          </cell>
          <cell r="N15">
            <v>1.1847222222222222E-3</v>
          </cell>
          <cell r="P15">
            <v>7.8796296296296297E-4</v>
          </cell>
          <cell r="Q15">
            <v>1.3369212962962963E-3</v>
          </cell>
          <cell r="R15">
            <v>2.874537037037037E-3</v>
          </cell>
          <cell r="V15">
            <v>1.301273148148148E-3</v>
          </cell>
          <cell r="W15">
            <v>2.5712962962962964E-3</v>
          </cell>
          <cell r="Z15" t="str">
            <v xml:space="preserve">Charland </v>
          </cell>
          <cell r="AA15" t="str">
            <v xml:space="preserve">Francis </v>
          </cell>
          <cell r="AB15">
            <v>42247</v>
          </cell>
        </row>
        <row r="16">
          <cell r="B16">
            <v>10</v>
          </cell>
          <cell r="C16" t="str">
            <v xml:space="preserve">Charland </v>
          </cell>
          <cell r="D16" t="str">
            <v xml:space="preserve">Nicolas </v>
          </cell>
          <cell r="E16">
            <v>38863</v>
          </cell>
          <cell r="F16" t="str">
            <v>M</v>
          </cell>
          <cell r="G16">
            <v>5.4502314814814821E-4</v>
          </cell>
          <cell r="H16">
            <v>1.271412037037037E-3</v>
          </cell>
          <cell r="I16">
            <v>2.7238425925925924E-3</v>
          </cell>
          <cell r="M16">
            <v>6.3611111111111117E-4</v>
          </cell>
          <cell r="N16">
            <v>1.3542824074074073E-3</v>
          </cell>
          <cell r="P16">
            <v>7.2743055555555571E-4</v>
          </cell>
          <cell r="Q16">
            <v>1.6108796296296296E-3</v>
          </cell>
          <cell r="V16">
            <v>1.4855324074074074E-3</v>
          </cell>
          <cell r="Z16" t="str">
            <v xml:space="preserve">Charland </v>
          </cell>
          <cell r="AA16" t="str">
            <v xml:space="preserve">Nicolas </v>
          </cell>
          <cell r="AB16">
            <v>42247</v>
          </cell>
        </row>
        <row r="17">
          <cell r="B17">
            <v>15</v>
          </cell>
          <cell r="C17" t="str">
            <v xml:space="preserve">Cloutier </v>
          </cell>
          <cell r="D17" t="str">
            <v xml:space="preserve">Adam </v>
          </cell>
          <cell r="E17">
            <v>37143</v>
          </cell>
          <cell r="F17" t="str">
            <v>M</v>
          </cell>
          <cell r="G17">
            <v>3.3275462962962968E-4</v>
          </cell>
          <cell r="H17">
            <v>7.3645833333333332E-4</v>
          </cell>
          <cell r="I17">
            <v>1.5640046296296296E-3</v>
          </cell>
          <cell r="J17">
            <v>3.3622685185185183E-3</v>
          </cell>
          <cell r="K17">
            <v>6.8881944444444442E-3</v>
          </cell>
          <cell r="L17">
            <v>1.3081134259259261E-2</v>
          </cell>
          <cell r="M17">
            <v>3.8240740740740742E-4</v>
          </cell>
          <cell r="N17">
            <v>8.1608796296296301E-4</v>
          </cell>
          <cell r="O17">
            <v>1.7190972222222223E-3</v>
          </cell>
          <cell r="P17">
            <v>5.6689814814814808E-4</v>
          </cell>
          <cell r="Q17">
            <v>1.0377314814814815E-3</v>
          </cell>
          <cell r="S17">
            <v>3.7453703703703699E-4</v>
          </cell>
          <cell r="T17">
            <v>9.4143518518518502E-4</v>
          </cell>
          <cell r="U17">
            <v>2.0851851851851851E-3</v>
          </cell>
          <cell r="V17">
            <v>9.0960648148148162E-4</v>
          </cell>
          <cell r="W17">
            <v>1.8560185185185188E-3</v>
          </cell>
          <cell r="X17">
            <v>3.9820601851851848E-3</v>
          </cell>
          <cell r="Z17" t="str">
            <v xml:space="preserve">Cloutier </v>
          </cell>
          <cell r="AA17" t="str">
            <v xml:space="preserve">Adam </v>
          </cell>
          <cell r="AB17">
            <v>42247</v>
          </cell>
        </row>
        <row r="18">
          <cell r="B18">
            <v>16</v>
          </cell>
          <cell r="C18" t="str">
            <v xml:space="preserve">Cloutier </v>
          </cell>
          <cell r="D18" t="str">
            <v xml:space="preserve">Anthony </v>
          </cell>
          <cell r="E18">
            <v>36641</v>
          </cell>
          <cell r="F18" t="str">
            <v>M</v>
          </cell>
          <cell r="G18">
            <v>3.2986111111111107E-4</v>
          </cell>
          <cell r="H18">
            <v>7.0266203703703712E-4</v>
          </cell>
          <cell r="I18">
            <v>1.5660879629629629E-3</v>
          </cell>
          <cell r="J18">
            <v>3.4833333333333331E-3</v>
          </cell>
          <cell r="K18">
            <v>7.2447916666666659E-3</v>
          </cell>
          <cell r="L18">
            <v>1.3755787037037037E-2</v>
          </cell>
          <cell r="M18">
            <v>3.9675925925925924E-4</v>
          </cell>
          <cell r="N18">
            <v>8.4988425925925932E-4</v>
          </cell>
          <cell r="O18">
            <v>1.8214120370370372E-3</v>
          </cell>
          <cell r="P18">
            <v>4.3750000000000001E-4</v>
          </cell>
          <cell r="Q18">
            <v>9.7164351851851849E-4</v>
          </cell>
          <cell r="R18">
            <v>2.1260416666666667E-3</v>
          </cell>
          <cell r="S18">
            <v>3.9652777777777776E-4</v>
          </cell>
          <cell r="T18">
            <v>9.4270833333333327E-4</v>
          </cell>
          <cell r="U18">
            <v>2.2020833333333332E-3</v>
          </cell>
          <cell r="V18">
            <v>9.4722222222222213E-4</v>
          </cell>
          <cell r="W18">
            <v>1.8781249999999998E-3</v>
          </cell>
          <cell r="X18">
            <v>4.3564814814814811E-3</v>
          </cell>
          <cell r="Z18" t="str">
            <v xml:space="preserve">Cloutier </v>
          </cell>
          <cell r="AA18" t="str">
            <v xml:space="preserve">Anthony </v>
          </cell>
          <cell r="AB18">
            <v>42247</v>
          </cell>
        </row>
        <row r="19">
          <cell r="B19">
            <v>11</v>
          </cell>
          <cell r="C19" t="str">
            <v xml:space="preserve">Couturier </v>
          </cell>
          <cell r="D19" t="str">
            <v xml:space="preserve">Clémence </v>
          </cell>
          <cell r="E19">
            <v>38562</v>
          </cell>
          <cell r="F19" t="str">
            <v>F</v>
          </cell>
          <cell r="G19">
            <v>5.4050925925925935E-4</v>
          </cell>
          <cell r="H19">
            <v>1.2914351851851852E-3</v>
          </cell>
          <cell r="M19">
            <v>6.2974537037037035E-4</v>
          </cell>
          <cell r="N19">
            <v>1.2991898148148149E-3</v>
          </cell>
          <cell r="P19">
            <v>6.8865740740740736E-4</v>
          </cell>
          <cell r="Q19">
            <v>1.5462962962962963E-3</v>
          </cell>
          <cell r="V19">
            <v>1.4373842592592591E-3</v>
          </cell>
          <cell r="Z19" t="str">
            <v xml:space="preserve">Couturier </v>
          </cell>
          <cell r="AA19" t="str">
            <v xml:space="preserve">Clémence </v>
          </cell>
          <cell r="AB19">
            <v>42247</v>
          </cell>
        </row>
        <row r="20">
          <cell r="B20">
            <v>13</v>
          </cell>
          <cell r="C20" t="str">
            <v xml:space="preserve">Dufour </v>
          </cell>
          <cell r="D20" t="str">
            <v xml:space="preserve">Zachary </v>
          </cell>
          <cell r="E20">
            <v>37716</v>
          </cell>
          <cell r="F20" t="str">
            <v>M</v>
          </cell>
          <cell r="Z20" t="str">
            <v xml:space="preserve">Dufour </v>
          </cell>
          <cell r="AA20" t="str">
            <v xml:space="preserve">Zachary </v>
          </cell>
          <cell r="AB20">
            <v>42247</v>
          </cell>
        </row>
        <row r="21">
          <cell r="B21">
            <v>15</v>
          </cell>
          <cell r="C21" t="str">
            <v xml:space="preserve">Dumais </v>
          </cell>
          <cell r="D21" t="str">
            <v xml:space="preserve">Anne-Émilie </v>
          </cell>
          <cell r="E21">
            <v>37123</v>
          </cell>
          <cell r="F21" t="str">
            <v>F</v>
          </cell>
          <cell r="G21">
            <v>3.6134259259259257E-4</v>
          </cell>
          <cell r="H21">
            <v>8.1030092592592601E-4</v>
          </cell>
          <cell r="I21">
            <v>1.8093750000000002E-3</v>
          </cell>
          <cell r="J21">
            <v>3.8208333333333328E-3</v>
          </cell>
          <cell r="K21">
            <v>8.1932870370370371E-3</v>
          </cell>
          <cell r="M21">
            <v>4.2824074074074075E-4</v>
          </cell>
          <cell r="N21">
            <v>9.2731481481481473E-4</v>
          </cell>
          <cell r="O21">
            <v>2.0012731481481483E-3</v>
          </cell>
          <cell r="P21">
            <v>4.9861111111111102E-4</v>
          </cell>
          <cell r="Q21">
            <v>1.1324074074074075E-3</v>
          </cell>
          <cell r="R21">
            <v>2.4898148148148149E-3</v>
          </cell>
          <cell r="S21">
            <v>4.5787037037037036E-4</v>
          </cell>
          <cell r="T21">
            <v>1.1935185185185185E-3</v>
          </cell>
          <cell r="V21">
            <v>1.1181712962962964E-3</v>
          </cell>
          <cell r="W21">
            <v>2.127314814814815E-3</v>
          </cell>
          <cell r="Z21" t="str">
            <v xml:space="preserve">Dumais </v>
          </cell>
          <cell r="AA21" t="str">
            <v xml:space="preserve">Anne-Émilie </v>
          </cell>
          <cell r="AB21">
            <v>42247</v>
          </cell>
        </row>
        <row r="22">
          <cell r="B22">
            <v>7</v>
          </cell>
          <cell r="C22" t="str">
            <v xml:space="preserve">Dumais </v>
          </cell>
          <cell r="D22" t="str">
            <v xml:space="preserve">Evelyne </v>
          </cell>
          <cell r="E22">
            <v>39762</v>
          </cell>
          <cell r="F22" t="str">
            <v>F</v>
          </cell>
          <cell r="Z22" t="str">
            <v xml:space="preserve">Dumais </v>
          </cell>
          <cell r="AA22" t="str">
            <v xml:space="preserve">Evelyne </v>
          </cell>
          <cell r="AB22">
            <v>42247</v>
          </cell>
        </row>
        <row r="23">
          <cell r="B23">
            <v>12</v>
          </cell>
          <cell r="C23" t="str">
            <v xml:space="preserve">Dumais </v>
          </cell>
          <cell r="D23" t="str">
            <v xml:space="preserve">Gabrielle </v>
          </cell>
          <cell r="E23">
            <v>37945</v>
          </cell>
          <cell r="F23" t="str">
            <v>F</v>
          </cell>
          <cell r="G23">
            <v>3.8472222222222228E-4</v>
          </cell>
          <cell r="H23">
            <v>8.3842592592592595E-4</v>
          </cell>
          <cell r="I23">
            <v>1.829050925925926E-3</v>
          </cell>
          <cell r="J23">
            <v>4.0005787037037032E-3</v>
          </cell>
          <cell r="K23">
            <v>8.8820601851851855E-3</v>
          </cell>
          <cell r="M23">
            <v>4.1898148148148155E-4</v>
          </cell>
          <cell r="N23">
            <v>9.0289351851851858E-4</v>
          </cell>
          <cell r="O23">
            <v>1.9980324074074071E-3</v>
          </cell>
          <cell r="P23">
            <v>5.4942129629629633E-4</v>
          </cell>
          <cell r="Q23">
            <v>1.2123842592592592E-3</v>
          </cell>
          <cell r="R23">
            <v>2.5785879629629626E-3</v>
          </cell>
          <cell r="S23">
            <v>4.3206018518518512E-4</v>
          </cell>
          <cell r="T23">
            <v>1.0138888888888888E-3</v>
          </cell>
          <cell r="U23">
            <v>2.6753472222222226E-3</v>
          </cell>
          <cell r="V23">
            <v>1.3305555555555555E-3</v>
          </cell>
          <cell r="W23">
            <v>2.0618055555555554E-3</v>
          </cell>
          <cell r="Z23" t="str">
            <v xml:space="preserve">Dumais </v>
          </cell>
          <cell r="AA23" t="str">
            <v xml:space="preserve">Gabrielle </v>
          </cell>
          <cell r="AB23">
            <v>42247</v>
          </cell>
        </row>
        <row r="24">
          <cell r="B24">
            <v>10</v>
          </cell>
          <cell r="C24" t="str">
            <v xml:space="preserve">Dumais </v>
          </cell>
          <cell r="D24" t="str">
            <v xml:space="preserve">Joliane </v>
          </cell>
          <cell r="E24">
            <v>38872</v>
          </cell>
          <cell r="F24" t="str">
            <v>F</v>
          </cell>
          <cell r="Z24" t="str">
            <v xml:space="preserve">Dumais </v>
          </cell>
          <cell r="AA24" t="str">
            <v xml:space="preserve">Joliane </v>
          </cell>
          <cell r="AB24">
            <v>42247</v>
          </cell>
        </row>
        <row r="25">
          <cell r="B25">
            <v>8</v>
          </cell>
          <cell r="C25" t="str">
            <v xml:space="preserve">Gagnon </v>
          </cell>
          <cell r="D25" t="str">
            <v xml:space="preserve">Izaac </v>
          </cell>
          <cell r="E25">
            <v>39598</v>
          </cell>
          <cell r="F25" t="str">
            <v>M</v>
          </cell>
          <cell r="Z25" t="str">
            <v xml:space="preserve">Gagnon </v>
          </cell>
          <cell r="AA25" t="str">
            <v xml:space="preserve">Izaac </v>
          </cell>
          <cell r="AB25">
            <v>42247</v>
          </cell>
        </row>
        <row r="26">
          <cell r="B26">
            <v>10</v>
          </cell>
          <cell r="C26" t="str">
            <v xml:space="preserve">Guénard </v>
          </cell>
          <cell r="D26" t="str">
            <v xml:space="preserve">Élia </v>
          </cell>
          <cell r="E26">
            <v>38701</v>
          </cell>
          <cell r="F26" t="str">
            <v>F</v>
          </cell>
          <cell r="G26">
            <v>4.8553240740740745E-4</v>
          </cell>
          <cell r="H26">
            <v>1.1027777777777778E-3</v>
          </cell>
          <cell r="I26">
            <v>2.5886574074074071E-3</v>
          </cell>
          <cell r="M26">
            <v>5.6689814814814808E-4</v>
          </cell>
          <cell r="N26">
            <v>1.2840277777777778E-3</v>
          </cell>
          <cell r="P26">
            <v>6.2118055555555559E-4</v>
          </cell>
          <cell r="Q26">
            <v>1.3769675925925926E-3</v>
          </cell>
          <cell r="R26">
            <v>2.9721064814814814E-3</v>
          </cell>
          <cell r="S26">
            <v>6.3113425925925934E-4</v>
          </cell>
          <cell r="V26">
            <v>1.2642361111111112E-3</v>
          </cell>
          <cell r="Z26" t="str">
            <v xml:space="preserve">Guénard </v>
          </cell>
          <cell r="AA26" t="str">
            <v xml:space="preserve">Élia </v>
          </cell>
          <cell r="AB26">
            <v>42247</v>
          </cell>
        </row>
        <row r="27">
          <cell r="B27">
            <v>9</v>
          </cell>
          <cell r="C27" t="str">
            <v xml:space="preserve">Imbeault </v>
          </cell>
          <cell r="D27" t="str">
            <v xml:space="preserve">Émilie </v>
          </cell>
          <cell r="E27">
            <v>39309</v>
          </cell>
          <cell r="F27" t="str">
            <v>F</v>
          </cell>
          <cell r="Z27" t="str">
            <v xml:space="preserve">Imbeault </v>
          </cell>
          <cell r="AA27" t="str">
            <v xml:space="preserve">Émilie </v>
          </cell>
          <cell r="AB27">
            <v>42247</v>
          </cell>
        </row>
        <row r="28">
          <cell r="B28">
            <v>14</v>
          </cell>
          <cell r="C28" t="str">
            <v xml:space="preserve">Lauzier </v>
          </cell>
          <cell r="D28" t="str">
            <v xml:space="preserve">Élodie </v>
          </cell>
          <cell r="E28">
            <v>37266</v>
          </cell>
          <cell r="F28" t="str">
            <v>F</v>
          </cell>
          <cell r="G28">
            <v>4.5023148148148152E-4</v>
          </cell>
          <cell r="H28">
            <v>1.0028935185185184E-3</v>
          </cell>
          <cell r="I28">
            <v>2.2708333333333335E-3</v>
          </cell>
          <cell r="J28">
            <v>4.7687499999999996E-3</v>
          </cell>
          <cell r="N28">
            <v>1.1300925925925925E-3</v>
          </cell>
          <cell r="P28">
            <v>5.3773148148148148E-4</v>
          </cell>
          <cell r="Q28">
            <v>1.2143518518518521E-3</v>
          </cell>
          <cell r="R28">
            <v>2.5453703703703701E-3</v>
          </cell>
          <cell r="V28">
            <v>1.4894675925925926E-3</v>
          </cell>
          <cell r="W28">
            <v>2.4533564814814817E-3</v>
          </cell>
          <cell r="Z28" t="str">
            <v xml:space="preserve">Lauzier </v>
          </cell>
          <cell r="AA28" t="str">
            <v xml:space="preserve">Élodie </v>
          </cell>
          <cell r="AB28">
            <v>42247</v>
          </cell>
        </row>
        <row r="29">
          <cell r="B29">
            <v>11</v>
          </cell>
          <cell r="C29" t="str">
            <v xml:space="preserve">Lévesque </v>
          </cell>
          <cell r="D29" t="str">
            <v xml:space="preserve">Henri </v>
          </cell>
          <cell r="E29">
            <v>38460</v>
          </cell>
          <cell r="F29" t="str">
            <v>M</v>
          </cell>
          <cell r="G29">
            <v>4.6296296296296293E-4</v>
          </cell>
          <cell r="H29">
            <v>1.1210648148148148E-3</v>
          </cell>
          <cell r="I29">
            <v>2.5449074074074076E-3</v>
          </cell>
          <cell r="J29">
            <v>5.5777777777777779E-3</v>
          </cell>
          <cell r="M29">
            <v>5.5659722222222232E-4</v>
          </cell>
          <cell r="N29">
            <v>1.1842592592592592E-3</v>
          </cell>
          <cell r="O29">
            <v>2.7280092592592594E-3</v>
          </cell>
          <cell r="P29">
            <v>5.9479166666666675E-4</v>
          </cell>
          <cell r="Q29">
            <v>1.3077546296296294E-3</v>
          </cell>
          <cell r="R29">
            <v>2.8437499999999995E-3</v>
          </cell>
          <cell r="S29">
            <v>6.2442129629629631E-4</v>
          </cell>
          <cell r="V29">
            <v>1.1787037037037037E-3</v>
          </cell>
          <cell r="W29">
            <v>2.6883101851851855E-3</v>
          </cell>
          <cell r="Z29" t="str">
            <v xml:space="preserve">Lévesque </v>
          </cell>
          <cell r="AA29" t="str">
            <v xml:space="preserve">Henri </v>
          </cell>
          <cell r="AB29">
            <v>42247</v>
          </cell>
        </row>
        <row r="30">
          <cell r="B30">
            <v>31</v>
          </cell>
          <cell r="C30" t="str">
            <v xml:space="preserve">Lévesque </v>
          </cell>
          <cell r="D30" t="str">
            <v>Jonathan</v>
          </cell>
          <cell r="E30">
            <v>31048</v>
          </cell>
          <cell r="F30" t="str">
            <v>M</v>
          </cell>
          <cell r="G30">
            <v>3.4722222222222224E-4</v>
          </cell>
          <cell r="M30">
            <v>4.6365740740740748E-4</v>
          </cell>
          <cell r="Q30">
            <v>1.1118055555555556E-3</v>
          </cell>
          <cell r="S30">
            <v>4.0000000000000002E-4</v>
          </cell>
          <cell r="T30">
            <v>1.0274305555555555E-3</v>
          </cell>
          <cell r="V30">
            <v>9.638888888888888E-4</v>
          </cell>
          <cell r="Z30" t="str">
            <v xml:space="preserve">Lévesque </v>
          </cell>
          <cell r="AA30" t="str">
            <v>Jonathan</v>
          </cell>
          <cell r="AB30">
            <v>42247</v>
          </cell>
        </row>
        <row r="31">
          <cell r="B31">
            <v>9</v>
          </cell>
          <cell r="C31" t="str">
            <v xml:space="preserve">McNicoll </v>
          </cell>
          <cell r="D31" t="str">
            <v xml:space="preserve">Justine </v>
          </cell>
          <cell r="E31">
            <v>39121</v>
          </cell>
          <cell r="F31" t="str">
            <v>F</v>
          </cell>
          <cell r="Z31" t="str">
            <v xml:space="preserve">McNicoll </v>
          </cell>
          <cell r="AA31" t="str">
            <v xml:space="preserve">Justine </v>
          </cell>
          <cell r="AB31">
            <v>42247</v>
          </cell>
        </row>
        <row r="32">
          <cell r="B32">
            <v>20</v>
          </cell>
          <cell r="C32" t="str">
            <v xml:space="preserve">Michaud </v>
          </cell>
          <cell r="D32" t="str">
            <v xml:space="preserve">Pascale </v>
          </cell>
          <cell r="E32">
            <v>35167</v>
          </cell>
          <cell r="F32" t="str">
            <v>F</v>
          </cell>
          <cell r="G32">
            <v>3.960648148148148E-4</v>
          </cell>
          <cell r="H32">
            <v>8.8449074074074081E-4</v>
          </cell>
          <cell r="I32">
            <v>1.9502314814814816E-3</v>
          </cell>
          <cell r="J32">
            <v>4.2082175925925924E-3</v>
          </cell>
          <cell r="K32">
            <v>8.8547453703703687E-3</v>
          </cell>
          <cell r="M32">
            <v>4.8599537037037041E-4</v>
          </cell>
          <cell r="N32">
            <v>1.0457175925925927E-3</v>
          </cell>
          <cell r="O32">
            <v>2.2468750000000002E-3</v>
          </cell>
          <cell r="P32">
            <v>5.4479166666666662E-4</v>
          </cell>
          <cell r="Q32">
            <v>1.1866898148148147E-3</v>
          </cell>
          <cell r="R32">
            <v>2.5836805555555556E-3</v>
          </cell>
          <cell r="V32">
            <v>1.0149305555555556E-3</v>
          </cell>
          <cell r="Z32" t="str">
            <v xml:space="preserve">Michaud </v>
          </cell>
          <cell r="AA32" t="str">
            <v xml:space="preserve">Pascale </v>
          </cell>
          <cell r="AB32">
            <v>42247</v>
          </cell>
        </row>
        <row r="33">
          <cell r="B33">
            <v>11</v>
          </cell>
          <cell r="C33" t="str">
            <v xml:space="preserve">Morneau </v>
          </cell>
          <cell r="D33" t="str">
            <v xml:space="preserve">Thomas </v>
          </cell>
          <cell r="E33">
            <v>38462</v>
          </cell>
          <cell r="F33" t="str">
            <v>M</v>
          </cell>
          <cell r="G33">
            <v>5.7870370370370378E-4</v>
          </cell>
          <cell r="H33">
            <v>1.3989583333333334E-3</v>
          </cell>
          <cell r="M33">
            <v>6.8796296296296281E-4</v>
          </cell>
          <cell r="P33">
            <v>8.1712962962962978E-4</v>
          </cell>
          <cell r="Q33">
            <v>2.1148148148148146E-3</v>
          </cell>
          <cell r="S33">
            <v>8.394675925925925E-4</v>
          </cell>
          <cell r="Z33" t="str">
            <v xml:space="preserve">Morneau </v>
          </cell>
          <cell r="AA33" t="str">
            <v xml:space="preserve">Thomas </v>
          </cell>
          <cell r="AB33">
            <v>42247</v>
          </cell>
        </row>
        <row r="34">
          <cell r="B34">
            <v>10</v>
          </cell>
          <cell r="C34" t="str">
            <v xml:space="preserve">Paradis </v>
          </cell>
          <cell r="D34" t="str">
            <v xml:space="preserve">Amélia </v>
          </cell>
          <cell r="E34">
            <v>38680</v>
          </cell>
          <cell r="F34" t="str">
            <v>F</v>
          </cell>
          <cell r="G34">
            <v>5.9606481481481479E-4</v>
          </cell>
          <cell r="H34">
            <v>1.398263888888889E-3</v>
          </cell>
          <cell r="M34">
            <v>7.2245370370370378E-4</v>
          </cell>
          <cell r="Z34" t="str">
            <v xml:space="preserve">Paradis </v>
          </cell>
          <cell r="AA34" t="str">
            <v xml:space="preserve">Amélia </v>
          </cell>
          <cell r="AB34">
            <v>42247</v>
          </cell>
        </row>
        <row r="35">
          <cell r="B35">
            <v>15</v>
          </cell>
          <cell r="C35" t="str">
            <v xml:space="preserve">Paradis </v>
          </cell>
          <cell r="D35" t="str">
            <v xml:space="preserve">Laurence </v>
          </cell>
          <cell r="E35">
            <v>36945</v>
          </cell>
          <cell r="F35" t="str">
            <v>F</v>
          </cell>
          <cell r="G35">
            <v>3.9872685185185188E-4</v>
          </cell>
          <cell r="H35">
            <v>9.2442129629629634E-4</v>
          </cell>
          <cell r="I35">
            <v>2.0091435185185186E-3</v>
          </cell>
          <cell r="J35">
            <v>4.4498842592592593E-3</v>
          </cell>
          <cell r="P35">
            <v>5.2847222222222217E-4</v>
          </cell>
          <cell r="Q35">
            <v>1.1679398148148148E-3</v>
          </cell>
          <cell r="R35">
            <v>2.4782407407407405E-3</v>
          </cell>
          <cell r="S35">
            <v>4.6168981481481489E-4</v>
          </cell>
          <cell r="T35">
            <v>1.1344907407407408E-3</v>
          </cell>
          <cell r="V35">
            <v>1.2685185185185184E-3</v>
          </cell>
          <cell r="W35">
            <v>2.3672453703703707E-3</v>
          </cell>
          <cell r="Z35" t="str">
            <v xml:space="preserve">Paradis </v>
          </cell>
          <cell r="AA35" t="str">
            <v xml:space="preserve">Laurence </v>
          </cell>
          <cell r="AB35">
            <v>42247</v>
          </cell>
        </row>
        <row r="36">
          <cell r="B36">
            <v>12</v>
          </cell>
          <cell r="C36" t="str">
            <v xml:space="preserve">Roy </v>
          </cell>
          <cell r="D36" t="str">
            <v xml:space="preserve">Emy-Anne </v>
          </cell>
          <cell r="E36">
            <v>38182</v>
          </cell>
          <cell r="F36" t="str">
            <v>F</v>
          </cell>
          <cell r="Z36" t="str">
            <v xml:space="preserve">Roy </v>
          </cell>
          <cell r="AA36" t="str">
            <v xml:space="preserve">Emy-Anne </v>
          </cell>
          <cell r="AB36">
            <v>42247</v>
          </cell>
        </row>
        <row r="37">
          <cell r="B37">
            <v>10</v>
          </cell>
          <cell r="C37" t="str">
            <v xml:space="preserve">Tremblay </v>
          </cell>
          <cell r="D37" t="str">
            <v xml:space="preserve">Elianne </v>
          </cell>
          <cell r="E37">
            <v>38959</v>
          </cell>
          <cell r="F37" t="str">
            <v>F</v>
          </cell>
          <cell r="G37">
            <v>6.1087962962962973E-4</v>
          </cell>
          <cell r="H37">
            <v>1.3478009259259259E-3</v>
          </cell>
          <cell r="M37">
            <v>7.0381944444444452E-4</v>
          </cell>
          <cell r="N37">
            <v>1.5314814814814815E-3</v>
          </cell>
          <cell r="P37">
            <v>7.9456018518518504E-4</v>
          </cell>
          <cell r="Z37" t="str">
            <v xml:space="preserve">Tremblay </v>
          </cell>
          <cell r="AA37" t="str">
            <v xml:space="preserve">Elianne </v>
          </cell>
          <cell r="AB37">
            <v>42247</v>
          </cell>
        </row>
        <row r="38">
          <cell r="B38">
            <v>7</v>
          </cell>
          <cell r="C38" t="str">
            <v xml:space="preserve">Tremblay </v>
          </cell>
          <cell r="D38" t="str">
            <v xml:space="preserve">Florence </v>
          </cell>
          <cell r="E38">
            <v>39773</v>
          </cell>
          <cell r="F38" t="str">
            <v>F</v>
          </cell>
          <cell r="Z38" t="str">
            <v xml:space="preserve">Tremblay </v>
          </cell>
          <cell r="AA38" t="str">
            <v xml:space="preserve">Florence </v>
          </cell>
          <cell r="AB38">
            <v>42247</v>
          </cell>
        </row>
        <row r="39">
          <cell r="B39">
            <v>12</v>
          </cell>
          <cell r="C39" t="str">
            <v>Turbide</v>
          </cell>
          <cell r="D39" t="str">
            <v xml:space="preserve">Élisabeth </v>
          </cell>
          <cell r="E39">
            <v>38022</v>
          </cell>
          <cell r="F39" t="str">
            <v>F</v>
          </cell>
          <cell r="G39">
            <v>4.0219907407407413E-4</v>
          </cell>
          <cell r="H39">
            <v>9.1261574074074075E-4</v>
          </cell>
          <cell r="I39">
            <v>1.96875E-3</v>
          </cell>
          <cell r="N39">
            <v>9.592592592592592E-4</v>
          </cell>
          <cell r="O39">
            <v>2.1042824074074076E-3</v>
          </cell>
          <cell r="P39">
            <v>5.496527777777777E-4</v>
          </cell>
          <cell r="Q39">
            <v>1.1662037037037038E-3</v>
          </cell>
          <cell r="R39">
            <v>2.4594907407407408E-3</v>
          </cell>
          <cell r="S39">
            <v>4.4942129629629629E-4</v>
          </cell>
          <cell r="V39">
            <v>1.3063657407407408E-3</v>
          </cell>
          <cell r="W39">
            <v>2.1356481481481482E-3</v>
          </cell>
          <cell r="Z39" t="str">
            <v>Turbide</v>
          </cell>
          <cell r="AA39" t="str">
            <v xml:space="preserve">Élisabeth </v>
          </cell>
          <cell r="AB39">
            <v>42247</v>
          </cell>
        </row>
        <row r="40">
          <cell r="B40">
            <v>14</v>
          </cell>
          <cell r="C40" t="str">
            <v xml:space="preserve">Turbide </v>
          </cell>
          <cell r="D40" t="str">
            <v xml:space="preserve">Justine </v>
          </cell>
          <cell r="E40">
            <v>37209</v>
          </cell>
          <cell r="F40" t="str">
            <v>F</v>
          </cell>
          <cell r="G40">
            <v>3.880787037037038E-4</v>
          </cell>
          <cell r="H40">
            <v>8.5555555555555558E-4</v>
          </cell>
          <cell r="I40">
            <v>1.9300925925925926E-3</v>
          </cell>
          <cell r="J40">
            <v>4.1803240740740742E-3</v>
          </cell>
          <cell r="K40">
            <v>9.2020833333333329E-3</v>
          </cell>
          <cell r="M40">
            <v>5.579861111111111E-4</v>
          </cell>
          <cell r="N40">
            <v>9.8449074074074086E-4</v>
          </cell>
          <cell r="O40">
            <v>2.1637731481481482E-3</v>
          </cell>
          <cell r="P40">
            <v>4.7719907407407406E-4</v>
          </cell>
          <cell r="Q40">
            <v>1.0677083333333335E-3</v>
          </cell>
          <cell r="R40">
            <v>2.3869212962962963E-3</v>
          </cell>
          <cell r="S40">
            <v>4.1759259259259251E-4</v>
          </cell>
          <cell r="T40">
            <v>1.0373842592592594E-3</v>
          </cell>
          <cell r="V40">
            <v>1.0008101851851851E-3</v>
          </cell>
          <cell r="W40">
            <v>2.1432870370370369E-3</v>
          </cell>
          <cell r="Z40" t="str">
            <v xml:space="preserve">Turbide </v>
          </cell>
          <cell r="AA40" t="str">
            <v xml:space="preserve">Justine </v>
          </cell>
          <cell r="AB40">
            <v>42247</v>
          </cell>
        </row>
        <row r="41">
          <cell r="B41">
            <v>10</v>
          </cell>
          <cell r="C41" t="str">
            <v xml:space="preserve">Viens </v>
          </cell>
          <cell r="D41" t="str">
            <v xml:space="preserve">Rose-Angélique </v>
          </cell>
          <cell r="E41">
            <v>38632</v>
          </cell>
          <cell r="F41" t="str">
            <v>F</v>
          </cell>
          <cell r="G41">
            <v>5.0347222222222221E-4</v>
          </cell>
          <cell r="H41">
            <v>1.1304398148148148E-3</v>
          </cell>
          <cell r="M41">
            <v>5.8171296296296302E-4</v>
          </cell>
          <cell r="N41">
            <v>1.317939814814815E-3</v>
          </cell>
          <cell r="P41">
            <v>7.5115740740740742E-4</v>
          </cell>
          <cell r="S41">
            <v>7.6458333333333326E-4</v>
          </cell>
          <cell r="V41">
            <v>1.3261574074074072E-3</v>
          </cell>
          <cell r="Z41" t="str">
            <v xml:space="preserve">Viens </v>
          </cell>
          <cell r="AA41" t="str">
            <v xml:space="preserve">Rose-Angélique </v>
          </cell>
          <cell r="AB41">
            <v>42247</v>
          </cell>
        </row>
        <row r="42">
          <cell r="B42">
            <v>11</v>
          </cell>
          <cell r="C42" t="str">
            <v xml:space="preserve">Zine </v>
          </cell>
          <cell r="D42" t="str">
            <v xml:space="preserve">Sarah </v>
          </cell>
          <cell r="E42">
            <v>38449</v>
          </cell>
          <cell r="F42" t="str">
            <v>F</v>
          </cell>
          <cell r="G42">
            <v>4.6724537037037031E-4</v>
          </cell>
          <cell r="H42">
            <v>1.10625E-3</v>
          </cell>
          <cell r="I42">
            <v>2.3248842592592596E-3</v>
          </cell>
          <cell r="J42">
            <v>5.2129629629629635E-3</v>
          </cell>
          <cell r="M42">
            <v>6.1597222222222229E-4</v>
          </cell>
          <cell r="N42">
            <v>1.336111111111111E-3</v>
          </cell>
          <cell r="P42">
            <v>6.047453703703704E-4</v>
          </cell>
          <cell r="Q42">
            <v>1.3378472222222223E-3</v>
          </cell>
          <cell r="R42">
            <v>2.7799768518518525E-3</v>
          </cell>
          <cell r="S42">
            <v>6.4826388888888887E-4</v>
          </cell>
          <cell r="V42">
            <v>1.2498842592592594E-3</v>
          </cell>
          <cell r="W42">
            <v>2.7935185185185185E-3</v>
          </cell>
          <cell r="Z42" t="str">
            <v xml:space="preserve">Zine </v>
          </cell>
          <cell r="AA42" t="str">
            <v xml:space="preserve">Sarah </v>
          </cell>
          <cell r="AB42">
            <v>42247</v>
          </cell>
        </row>
      </sheetData>
      <sheetData sheetId="9"/>
      <sheetData sheetId="10"/>
      <sheetData sheetId="11" refreshError="1"/>
      <sheetData sheetId="12" refreshError="1"/>
      <sheetData sheetId="13">
        <row r="6">
          <cell r="A6">
            <v>20150901</v>
          </cell>
        </row>
      </sheetData>
      <sheetData sheetId="1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CL58"/>
  <sheetViews>
    <sheetView tabSelected="1" topLeftCell="A18" workbookViewId="0">
      <selection activeCell="A58" sqref="A58"/>
    </sheetView>
  </sheetViews>
  <sheetFormatPr defaultRowHeight="15"/>
  <cols>
    <col min="1" max="1" width="35.140625" customWidth="1"/>
    <col min="21" max="21" width="60.42578125" customWidth="1"/>
    <col min="44" max="44" width="3.140625" style="109" customWidth="1"/>
    <col min="45" max="46" width="4.5703125" style="109" customWidth="1"/>
    <col min="47" max="48" width="3.85546875" style="109" customWidth="1"/>
    <col min="49" max="49" width="4.140625" style="109" customWidth="1"/>
    <col min="50" max="50" width="4" style="109" customWidth="1"/>
    <col min="51" max="51" width="4.85546875" style="109" customWidth="1"/>
    <col min="52" max="53" width="4.5703125" style="109" customWidth="1"/>
    <col min="54" max="54" width="4.140625" style="109" customWidth="1"/>
    <col min="55" max="55" width="4.5703125" style="109" customWidth="1"/>
    <col min="56" max="56" width="4.28515625" style="109" customWidth="1"/>
    <col min="57" max="58" width="4.140625" style="109" customWidth="1"/>
    <col min="59" max="59" width="4.5703125" style="109" customWidth="1"/>
    <col min="60" max="60" width="4.28515625" style="109" customWidth="1"/>
    <col min="61" max="61" width="5" style="109" customWidth="1"/>
    <col min="62" max="64" width="4.140625" style="109" customWidth="1"/>
    <col min="65" max="67" width="5.140625" style="109" customWidth="1"/>
    <col min="68" max="68" width="5.7109375" customWidth="1"/>
    <col min="69" max="70" width="5.28515625" customWidth="1"/>
    <col min="71" max="72" width="5.7109375" customWidth="1"/>
    <col min="73" max="74" width="5" customWidth="1"/>
    <col min="75" max="75" width="5.42578125" customWidth="1"/>
    <col min="76" max="76" width="5.140625" customWidth="1"/>
    <col min="77" max="77" width="6" customWidth="1"/>
    <col min="78" max="79" width="5.7109375" customWidth="1"/>
    <col min="80" max="80" width="5.42578125" customWidth="1"/>
    <col min="81" max="81" width="5.7109375" customWidth="1"/>
    <col min="82" max="82" width="5.5703125" customWidth="1"/>
    <col min="83" max="84" width="5.28515625" customWidth="1"/>
    <col min="85" max="85" width="5.7109375" customWidth="1"/>
    <col min="86" max="86" width="5.5703125" customWidth="1"/>
    <col min="87" max="87" width="6.140625" customWidth="1"/>
    <col min="88" max="88" width="5.42578125" customWidth="1"/>
    <col min="89" max="90" width="5.28515625" customWidth="1"/>
  </cols>
  <sheetData>
    <row r="1" spans="1:90">
      <c r="AR1" s="109" t="s">
        <v>40</v>
      </c>
      <c r="AS1" s="109" t="str">
        <f>CONCATENATE(CHAR(CODE(AR1)+1))</f>
        <v>G</v>
      </c>
      <c r="AT1" s="109" t="str">
        <f>CONCATENATE(CHAR(CODE(AS1)+1))</f>
        <v>H</v>
      </c>
      <c r="AU1" s="109" t="str">
        <f t="shared" ref="AU1:BL1" si="0">CONCATENATE(CHAR(CODE(AT1)+1))</f>
        <v>I</v>
      </c>
      <c r="AV1" s="109" t="str">
        <f t="shared" si="0"/>
        <v>J</v>
      </c>
      <c r="AW1" s="109" t="str">
        <f t="shared" si="0"/>
        <v>K</v>
      </c>
      <c r="AX1" s="109" t="str">
        <f t="shared" si="0"/>
        <v>L</v>
      </c>
      <c r="AY1" s="109" t="str">
        <f t="shared" si="0"/>
        <v>M</v>
      </c>
      <c r="AZ1" s="109" t="str">
        <f t="shared" si="0"/>
        <v>N</v>
      </c>
      <c r="BA1" s="109" t="str">
        <f t="shared" si="0"/>
        <v>O</v>
      </c>
      <c r="BB1" s="109" t="str">
        <f t="shared" si="0"/>
        <v>P</v>
      </c>
      <c r="BC1" s="109" t="str">
        <f t="shared" si="0"/>
        <v>Q</v>
      </c>
      <c r="BD1" s="109" t="str">
        <f t="shared" si="0"/>
        <v>R</v>
      </c>
      <c r="BE1" s="109" t="str">
        <f t="shared" si="0"/>
        <v>S</v>
      </c>
      <c r="BF1" s="109" t="str">
        <f t="shared" si="0"/>
        <v>T</v>
      </c>
      <c r="BG1" s="109" t="str">
        <f t="shared" si="0"/>
        <v>U</v>
      </c>
      <c r="BH1" s="109" t="str">
        <f t="shared" si="0"/>
        <v>V</v>
      </c>
      <c r="BI1" s="109" t="str">
        <f t="shared" si="0"/>
        <v>W</v>
      </c>
      <c r="BJ1" s="109" t="str">
        <f t="shared" si="0"/>
        <v>X</v>
      </c>
      <c r="BK1" s="109" t="str">
        <f t="shared" si="0"/>
        <v>Y</v>
      </c>
      <c r="BL1" s="109" t="str">
        <f t="shared" si="0"/>
        <v>Z</v>
      </c>
      <c r="BM1" s="109" t="s">
        <v>10</v>
      </c>
      <c r="BN1" s="109" t="s">
        <v>95</v>
      </c>
      <c r="BO1" s="109" t="s">
        <v>96</v>
      </c>
      <c r="BP1" s="109" t="s">
        <v>97</v>
      </c>
      <c r="BQ1" s="109" t="s">
        <v>98</v>
      </c>
      <c r="BR1" s="109" t="s">
        <v>99</v>
      </c>
      <c r="BS1" s="109" t="s">
        <v>100</v>
      </c>
      <c r="BT1" s="109" t="s">
        <v>101</v>
      </c>
      <c r="BU1" s="109" t="s">
        <v>102</v>
      </c>
      <c r="BV1" s="109" t="s">
        <v>103</v>
      </c>
      <c r="BW1" s="109" t="s">
        <v>104</v>
      </c>
      <c r="BX1" s="109" t="s">
        <v>105</v>
      </c>
      <c r="BY1" s="109" t="s">
        <v>106</v>
      </c>
      <c r="BZ1" s="109" t="s">
        <v>107</v>
      </c>
      <c r="CA1" s="109" t="s">
        <v>108</v>
      </c>
      <c r="CB1" s="109" t="s">
        <v>109</v>
      </c>
      <c r="CC1" s="109" t="s">
        <v>110</v>
      </c>
      <c r="CD1" s="109" t="s">
        <v>111</v>
      </c>
      <c r="CE1" s="109" t="s">
        <v>112</v>
      </c>
      <c r="CF1" s="109" t="s">
        <v>113</v>
      </c>
      <c r="CG1" s="109" t="s">
        <v>114</v>
      </c>
      <c r="CH1" s="109" t="s">
        <v>115</v>
      </c>
      <c r="CI1" s="109" t="s">
        <v>116</v>
      </c>
      <c r="CJ1" s="109" t="s">
        <v>117</v>
      </c>
      <c r="CK1" s="109" t="s">
        <v>118</v>
      </c>
      <c r="CL1" s="109" t="s">
        <v>119</v>
      </c>
    </row>
    <row r="2" spans="1:90">
      <c r="A2" s="161" t="s">
        <v>207</v>
      </c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</row>
    <row r="3" spans="1:90">
      <c r="BP3" s="109"/>
      <c r="BQ3" s="109"/>
      <c r="BR3" s="109"/>
      <c r="BS3" s="109"/>
      <c r="BT3" s="109"/>
      <c r="BU3" s="109"/>
      <c r="BV3" s="109"/>
      <c r="BW3" s="109"/>
      <c r="BX3" s="109"/>
      <c r="BY3" s="109"/>
      <c r="BZ3" s="109"/>
      <c r="CA3" s="109"/>
      <c r="CB3" s="109"/>
      <c r="CC3" s="109"/>
      <c r="CD3" s="109"/>
      <c r="CE3" s="109"/>
      <c r="CF3" s="109"/>
      <c r="CG3" s="109"/>
      <c r="CH3" s="109"/>
      <c r="CI3" s="109"/>
      <c r="CJ3" s="109"/>
      <c r="CK3" s="109"/>
      <c r="CL3" s="109"/>
    </row>
    <row r="4" spans="1:90" ht="15.75" thickBot="1">
      <c r="BP4" s="109"/>
      <c r="BQ4" s="109"/>
      <c r="BR4" s="109"/>
      <c r="BS4" s="109"/>
      <c r="BT4" s="109"/>
      <c r="BU4" s="109"/>
      <c r="BV4" s="109"/>
      <c r="BW4" s="109"/>
      <c r="BX4" s="109"/>
      <c r="BY4" s="109"/>
      <c r="BZ4" s="109"/>
      <c r="CA4" s="109"/>
      <c r="CB4" s="109"/>
      <c r="CC4" s="109"/>
      <c r="CD4" s="109"/>
      <c r="CE4" s="109"/>
      <c r="CF4" s="109"/>
      <c r="CG4" s="109"/>
      <c r="CH4" s="109"/>
      <c r="CI4" s="109"/>
      <c r="CJ4" s="109"/>
      <c r="CK4" s="109"/>
      <c r="CL4" s="109"/>
    </row>
    <row r="5" spans="1:90" ht="15.75" thickBot="1">
      <c r="A5" s="159" t="s">
        <v>202</v>
      </c>
      <c r="B5" s="160"/>
      <c r="C5" s="160"/>
      <c r="D5" s="160"/>
      <c r="E5" s="158"/>
      <c r="BP5" s="109"/>
      <c r="BQ5" s="109"/>
      <c r="BR5" s="109"/>
      <c r="BS5" s="109"/>
      <c r="BT5" s="109"/>
      <c r="BU5" s="109"/>
      <c r="BV5" s="109"/>
      <c r="BW5" s="109"/>
      <c r="BX5" s="109"/>
      <c r="BY5" s="109"/>
      <c r="BZ5" s="109"/>
      <c r="CA5" s="109"/>
      <c r="CB5" s="109"/>
      <c r="CC5" s="109"/>
      <c r="CD5" s="109"/>
      <c r="CE5" s="109"/>
      <c r="CF5" s="109"/>
      <c r="CG5" s="109"/>
      <c r="CH5" s="109"/>
      <c r="CI5" s="109"/>
      <c r="CJ5" s="109"/>
      <c r="CK5" s="109"/>
      <c r="CL5" s="109"/>
    </row>
    <row r="7" spans="1:90">
      <c r="A7" s="155" t="s">
        <v>208</v>
      </c>
      <c r="B7" s="155"/>
      <c r="C7" s="155"/>
      <c r="D7" s="155"/>
      <c r="E7" s="155"/>
      <c r="F7" s="155"/>
      <c r="G7" s="155"/>
      <c r="H7" s="155"/>
      <c r="I7" s="155"/>
      <c r="J7" s="155"/>
      <c r="K7" s="155"/>
      <c r="L7" s="155"/>
      <c r="M7" s="155"/>
      <c r="N7" s="155"/>
      <c r="O7" s="155"/>
      <c r="P7" s="155"/>
      <c r="Q7" s="155"/>
    </row>
    <row r="8" spans="1:90">
      <c r="A8" s="84" t="s">
        <v>199</v>
      </c>
      <c r="B8" s="84"/>
      <c r="C8" s="67"/>
      <c r="D8" s="67"/>
      <c r="AR8" s="109">
        <v>5</v>
      </c>
      <c r="AS8" s="109" t="str">
        <f t="shared" ref="AS8:BH23" si="1">CONCATENATE(AS$1,$AR8)</f>
        <v>G5</v>
      </c>
      <c r="AT8" s="109" t="str">
        <f t="shared" si="1"/>
        <v>H5</v>
      </c>
      <c r="AU8" s="109" t="str">
        <f t="shared" si="1"/>
        <v>I5</v>
      </c>
      <c r="AV8" s="109" t="str">
        <f t="shared" si="1"/>
        <v>J5</v>
      </c>
      <c r="AW8" s="109" t="str">
        <f t="shared" si="1"/>
        <v>K5</v>
      </c>
      <c r="AX8" s="109" t="str">
        <f t="shared" si="1"/>
        <v>L5</v>
      </c>
      <c r="AY8" s="109" t="str">
        <f t="shared" si="1"/>
        <v>M5</v>
      </c>
      <c r="AZ8" s="109" t="str">
        <f t="shared" si="1"/>
        <v>N5</v>
      </c>
      <c r="BA8" s="109" t="str">
        <f t="shared" si="1"/>
        <v>O5</v>
      </c>
      <c r="BB8" s="109" t="str">
        <f t="shared" si="1"/>
        <v>P5</v>
      </c>
      <c r="BC8" s="109" t="str">
        <f t="shared" si="1"/>
        <v>Q5</v>
      </c>
      <c r="BD8" s="109" t="str">
        <f t="shared" si="1"/>
        <v>R5</v>
      </c>
      <c r="BE8" s="109" t="str">
        <f t="shared" si="1"/>
        <v>S5</v>
      </c>
      <c r="BF8" s="109" t="str">
        <f t="shared" si="1"/>
        <v>T5</v>
      </c>
      <c r="BG8" s="109" t="str">
        <f t="shared" si="1"/>
        <v>U5</v>
      </c>
      <c r="BH8" s="109" t="str">
        <f t="shared" si="1"/>
        <v>V5</v>
      </c>
      <c r="BI8" s="109" t="str">
        <f t="shared" ref="BI8:BX23" si="2">CONCATENATE(BI$1,$AR8)</f>
        <v>W5</v>
      </c>
      <c r="BJ8" s="109" t="str">
        <f t="shared" si="2"/>
        <v>X5</v>
      </c>
      <c r="BK8" s="109" t="str">
        <f t="shared" si="2"/>
        <v>Y5</v>
      </c>
      <c r="BL8" s="109" t="str">
        <f t="shared" si="2"/>
        <v>Z5</v>
      </c>
      <c r="BM8" s="109" t="str">
        <f t="shared" si="2"/>
        <v>AA5</v>
      </c>
      <c r="BN8" s="109" t="str">
        <f t="shared" si="2"/>
        <v>AB5</v>
      </c>
      <c r="BO8" s="109" t="str">
        <f t="shared" si="2"/>
        <v>AC5</v>
      </c>
      <c r="BP8" s="109" t="str">
        <f t="shared" si="2"/>
        <v>AD5</v>
      </c>
      <c r="BQ8" s="109" t="str">
        <f t="shared" si="2"/>
        <v>AE5</v>
      </c>
      <c r="BR8" s="109" t="str">
        <f t="shared" si="2"/>
        <v>AF5</v>
      </c>
      <c r="BS8" s="109" t="str">
        <f t="shared" si="2"/>
        <v>AG5</v>
      </c>
      <c r="BT8" s="109" t="str">
        <f t="shared" si="2"/>
        <v>AH5</v>
      </c>
      <c r="BU8" s="109" t="str">
        <f t="shared" si="2"/>
        <v>AI5</v>
      </c>
      <c r="BV8" s="109" t="str">
        <f t="shared" si="2"/>
        <v>AJ5</v>
      </c>
      <c r="BW8" s="109" t="str">
        <f t="shared" si="2"/>
        <v>AK5</v>
      </c>
      <c r="BX8" s="109" t="str">
        <f t="shared" si="2"/>
        <v>AL5</v>
      </c>
      <c r="BY8" s="109" t="str">
        <f t="shared" ref="BY8:CL23" si="3">CONCATENATE(BY$1,$AR8)</f>
        <v>AM5</v>
      </c>
      <c r="BZ8" s="109" t="str">
        <f t="shared" si="3"/>
        <v>AN5</v>
      </c>
      <c r="CA8" s="109" t="str">
        <f t="shared" si="3"/>
        <v>AO5</v>
      </c>
      <c r="CB8" s="109" t="str">
        <f t="shared" si="3"/>
        <v>AP5</v>
      </c>
      <c r="CC8" s="109" t="str">
        <f t="shared" si="3"/>
        <v>AQ5</v>
      </c>
      <c r="CD8" s="109" t="str">
        <f t="shared" si="3"/>
        <v>AR5</v>
      </c>
      <c r="CE8" s="109" t="str">
        <f t="shared" si="3"/>
        <v>AS5</v>
      </c>
      <c r="CF8" s="109" t="str">
        <f t="shared" si="3"/>
        <v>AT5</v>
      </c>
      <c r="CG8" s="109" t="str">
        <f t="shared" si="3"/>
        <v>AU5</v>
      </c>
      <c r="CH8" s="109" t="str">
        <f t="shared" si="3"/>
        <v>AV5</v>
      </c>
      <c r="CI8" s="109" t="str">
        <f t="shared" si="3"/>
        <v>AW5</v>
      </c>
      <c r="CJ8" s="109" t="str">
        <f t="shared" si="3"/>
        <v>AX5</v>
      </c>
      <c r="CK8" s="109" t="str">
        <f t="shared" si="3"/>
        <v>AY5</v>
      </c>
      <c r="CL8" s="109" t="str">
        <f t="shared" si="3"/>
        <v>AZ5</v>
      </c>
    </row>
    <row r="9" spans="1:90">
      <c r="A9" t="s">
        <v>195</v>
      </c>
      <c r="B9" s="153">
        <f>MIN('Compé 20161128:Compé 20160901'!G5:G5)</f>
        <v>3.5300925925925924E-4</v>
      </c>
      <c r="D9" t="s">
        <v>209</v>
      </c>
      <c r="AR9" s="109">
        <f t="shared" ref="AR9:AR39" si="4">AR8+1</f>
        <v>6</v>
      </c>
      <c r="AS9" s="109" t="str">
        <f t="shared" si="1"/>
        <v>G6</v>
      </c>
      <c r="AT9" s="109" t="str">
        <f t="shared" si="1"/>
        <v>H6</v>
      </c>
      <c r="AU9" s="109" t="str">
        <f t="shared" si="1"/>
        <v>I6</v>
      </c>
      <c r="AV9" s="109" t="str">
        <f t="shared" si="1"/>
        <v>J6</v>
      </c>
      <c r="AW9" s="109" t="str">
        <f t="shared" si="1"/>
        <v>K6</v>
      </c>
      <c r="AX9" s="109" t="str">
        <f t="shared" si="1"/>
        <v>L6</v>
      </c>
      <c r="AY9" s="109" t="str">
        <f t="shared" si="1"/>
        <v>M6</v>
      </c>
      <c r="AZ9" s="109" t="str">
        <f t="shared" si="1"/>
        <v>N6</v>
      </c>
      <c r="BA9" s="109" t="str">
        <f t="shared" si="1"/>
        <v>O6</v>
      </c>
      <c r="BB9" s="109" t="str">
        <f t="shared" si="1"/>
        <v>P6</v>
      </c>
      <c r="BC9" s="109" t="str">
        <f t="shared" si="1"/>
        <v>Q6</v>
      </c>
      <c r="BD9" s="109" t="str">
        <f t="shared" si="1"/>
        <v>R6</v>
      </c>
      <c r="BE9" s="109" t="str">
        <f t="shared" si="1"/>
        <v>S6</v>
      </c>
      <c r="BF9" s="109" t="str">
        <f t="shared" si="1"/>
        <v>T6</v>
      </c>
      <c r="BG9" s="109" t="str">
        <f t="shared" si="1"/>
        <v>U6</v>
      </c>
      <c r="BH9" s="109" t="str">
        <f t="shared" si="1"/>
        <v>V6</v>
      </c>
      <c r="BI9" s="109" t="str">
        <f t="shared" si="2"/>
        <v>W6</v>
      </c>
      <c r="BJ9" s="109" t="str">
        <f t="shared" si="2"/>
        <v>X6</v>
      </c>
      <c r="BK9" s="109" t="str">
        <f t="shared" si="2"/>
        <v>Y6</v>
      </c>
      <c r="BL9" s="109" t="str">
        <f t="shared" si="2"/>
        <v>Z6</v>
      </c>
      <c r="BM9" s="109" t="str">
        <f t="shared" si="2"/>
        <v>AA6</v>
      </c>
      <c r="BN9" s="109" t="str">
        <f t="shared" si="2"/>
        <v>AB6</v>
      </c>
      <c r="BO9" s="109" t="str">
        <f t="shared" si="2"/>
        <v>AC6</v>
      </c>
      <c r="BP9" s="109" t="str">
        <f t="shared" si="2"/>
        <v>AD6</v>
      </c>
      <c r="BQ9" s="109" t="str">
        <f t="shared" si="2"/>
        <v>AE6</v>
      </c>
      <c r="BR9" s="109" t="str">
        <f t="shared" si="2"/>
        <v>AF6</v>
      </c>
      <c r="BS9" s="109" t="str">
        <f t="shared" si="2"/>
        <v>AG6</v>
      </c>
      <c r="BT9" s="109" t="str">
        <f t="shared" si="2"/>
        <v>AH6</v>
      </c>
      <c r="BU9" s="109" t="str">
        <f t="shared" si="2"/>
        <v>AI6</v>
      </c>
      <c r="BV9" s="109" t="str">
        <f t="shared" si="2"/>
        <v>AJ6</v>
      </c>
      <c r="BW9" s="109" t="str">
        <f t="shared" si="2"/>
        <v>AK6</v>
      </c>
      <c r="BX9" s="109" t="str">
        <f t="shared" si="2"/>
        <v>AL6</v>
      </c>
      <c r="BY9" s="109" t="str">
        <f t="shared" si="3"/>
        <v>AM6</v>
      </c>
      <c r="BZ9" s="109" t="str">
        <f t="shared" si="3"/>
        <v>AN6</v>
      </c>
      <c r="CA9" s="109" t="str">
        <f t="shared" si="3"/>
        <v>AO6</v>
      </c>
      <c r="CB9" s="109" t="str">
        <f t="shared" si="3"/>
        <v>AP6</v>
      </c>
      <c r="CC9" s="109" t="str">
        <f t="shared" si="3"/>
        <v>AQ6</v>
      </c>
      <c r="CD9" s="109" t="str">
        <f t="shared" si="3"/>
        <v>AR6</v>
      </c>
      <c r="CE9" s="109" t="str">
        <f t="shared" si="3"/>
        <v>AS6</v>
      </c>
      <c r="CF9" s="109" t="str">
        <f t="shared" si="3"/>
        <v>AT6</v>
      </c>
      <c r="CG9" s="109" t="str">
        <f t="shared" si="3"/>
        <v>AU6</v>
      </c>
      <c r="CH9" s="109" t="str">
        <f t="shared" si="3"/>
        <v>AV6</v>
      </c>
      <c r="CI9" s="109" t="str">
        <f t="shared" si="3"/>
        <v>AW6</v>
      </c>
      <c r="CJ9" s="109" t="str">
        <f t="shared" si="3"/>
        <v>AX6</v>
      </c>
      <c r="CK9" s="109" t="str">
        <f t="shared" si="3"/>
        <v>AY6</v>
      </c>
      <c r="CL9" s="109" t="str">
        <f t="shared" si="3"/>
        <v>AZ6</v>
      </c>
    </row>
    <row r="10" spans="1:90">
      <c r="A10" s="73"/>
      <c r="AR10" s="109">
        <f t="shared" si="4"/>
        <v>7</v>
      </c>
      <c r="AS10" s="109" t="str">
        <f t="shared" si="1"/>
        <v>G7</v>
      </c>
      <c r="AT10" s="109" t="str">
        <f t="shared" si="1"/>
        <v>H7</v>
      </c>
      <c r="AU10" s="109" t="str">
        <f t="shared" si="1"/>
        <v>I7</v>
      </c>
      <c r="AV10" s="109" t="str">
        <f t="shared" si="1"/>
        <v>J7</v>
      </c>
      <c r="AW10" s="109" t="str">
        <f t="shared" si="1"/>
        <v>K7</v>
      </c>
      <c r="AX10" s="109" t="str">
        <f t="shared" si="1"/>
        <v>L7</v>
      </c>
      <c r="AY10" s="109" t="str">
        <f t="shared" si="1"/>
        <v>M7</v>
      </c>
      <c r="AZ10" s="109" t="str">
        <f t="shared" si="1"/>
        <v>N7</v>
      </c>
      <c r="BA10" s="109" t="str">
        <f t="shared" si="1"/>
        <v>O7</v>
      </c>
      <c r="BB10" s="109" t="str">
        <f t="shared" si="1"/>
        <v>P7</v>
      </c>
      <c r="BC10" s="109" t="str">
        <f t="shared" si="1"/>
        <v>Q7</v>
      </c>
      <c r="BD10" s="109" t="str">
        <f t="shared" si="1"/>
        <v>R7</v>
      </c>
      <c r="BE10" s="109" t="str">
        <f t="shared" si="1"/>
        <v>S7</v>
      </c>
      <c r="BF10" s="109" t="str">
        <f t="shared" si="1"/>
        <v>T7</v>
      </c>
      <c r="BG10" s="109" t="str">
        <f t="shared" si="1"/>
        <v>U7</v>
      </c>
      <c r="BH10" s="109" t="str">
        <f t="shared" si="1"/>
        <v>V7</v>
      </c>
      <c r="BI10" s="109" t="str">
        <f t="shared" si="2"/>
        <v>W7</v>
      </c>
      <c r="BJ10" s="109" t="str">
        <f t="shared" si="2"/>
        <v>X7</v>
      </c>
      <c r="BK10" s="109" t="str">
        <f t="shared" si="2"/>
        <v>Y7</v>
      </c>
      <c r="BL10" s="109" t="str">
        <f t="shared" si="2"/>
        <v>Z7</v>
      </c>
      <c r="BM10" s="109" t="str">
        <f t="shared" si="2"/>
        <v>AA7</v>
      </c>
      <c r="BN10" s="109" t="str">
        <f t="shared" si="2"/>
        <v>AB7</v>
      </c>
      <c r="BO10" s="109" t="str">
        <f t="shared" si="2"/>
        <v>AC7</v>
      </c>
      <c r="BP10" s="109" t="str">
        <f t="shared" si="2"/>
        <v>AD7</v>
      </c>
      <c r="BQ10" s="109" t="str">
        <f t="shared" si="2"/>
        <v>AE7</v>
      </c>
      <c r="BR10" s="109" t="str">
        <f t="shared" si="2"/>
        <v>AF7</v>
      </c>
      <c r="BS10" s="109" t="str">
        <f t="shared" si="2"/>
        <v>AG7</v>
      </c>
      <c r="BT10" s="109" t="str">
        <f t="shared" si="2"/>
        <v>AH7</v>
      </c>
      <c r="BU10" s="109" t="str">
        <f t="shared" si="2"/>
        <v>AI7</v>
      </c>
      <c r="BV10" s="109" t="str">
        <f t="shared" si="2"/>
        <v>AJ7</v>
      </c>
      <c r="BW10" s="109" t="str">
        <f t="shared" si="2"/>
        <v>AK7</v>
      </c>
      <c r="BX10" s="109" t="str">
        <f t="shared" si="2"/>
        <v>AL7</v>
      </c>
      <c r="BY10" s="109" t="str">
        <f t="shared" si="3"/>
        <v>AM7</v>
      </c>
      <c r="BZ10" s="109" t="str">
        <f t="shared" si="3"/>
        <v>AN7</v>
      </c>
      <c r="CA10" s="109" t="str">
        <f t="shared" si="3"/>
        <v>AO7</v>
      </c>
      <c r="CB10" s="109" t="str">
        <f t="shared" si="3"/>
        <v>AP7</v>
      </c>
      <c r="CC10" s="109" t="str">
        <f t="shared" si="3"/>
        <v>AQ7</v>
      </c>
      <c r="CD10" s="109" t="str">
        <f t="shared" si="3"/>
        <v>AR7</v>
      </c>
      <c r="CE10" s="109" t="str">
        <f t="shared" si="3"/>
        <v>AS7</v>
      </c>
      <c r="CF10" s="109" t="str">
        <f t="shared" si="3"/>
        <v>AT7</v>
      </c>
      <c r="CG10" s="109" t="str">
        <f t="shared" si="3"/>
        <v>AU7</v>
      </c>
      <c r="CH10" s="109" t="str">
        <f t="shared" si="3"/>
        <v>AV7</v>
      </c>
      <c r="CI10" s="109" t="str">
        <f t="shared" si="3"/>
        <v>AW7</v>
      </c>
      <c r="CJ10" s="109" t="str">
        <f t="shared" si="3"/>
        <v>AX7</v>
      </c>
      <c r="CK10" s="109" t="str">
        <f t="shared" si="3"/>
        <v>AY7</v>
      </c>
      <c r="CL10" s="109" t="str">
        <f t="shared" si="3"/>
        <v>AZ7</v>
      </c>
    </row>
    <row r="11" spans="1:90">
      <c r="A11" s="155" t="s">
        <v>196</v>
      </c>
      <c r="B11" s="155"/>
      <c r="C11" s="155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AR11" s="109">
        <f t="shared" si="4"/>
        <v>8</v>
      </c>
      <c r="AS11" s="109" t="str">
        <f t="shared" si="1"/>
        <v>G8</v>
      </c>
      <c r="AT11" s="109" t="str">
        <f t="shared" si="1"/>
        <v>H8</v>
      </c>
      <c r="AU11" s="109" t="str">
        <f t="shared" si="1"/>
        <v>I8</v>
      </c>
      <c r="AV11" s="109" t="str">
        <f t="shared" si="1"/>
        <v>J8</v>
      </c>
      <c r="AW11" s="109" t="str">
        <f t="shared" si="1"/>
        <v>K8</v>
      </c>
      <c r="AX11" s="109" t="str">
        <f t="shared" si="1"/>
        <v>L8</v>
      </c>
      <c r="AY11" s="109" t="str">
        <f t="shared" si="1"/>
        <v>M8</v>
      </c>
      <c r="AZ11" s="109" t="str">
        <f t="shared" si="1"/>
        <v>N8</v>
      </c>
      <c r="BA11" s="109" t="str">
        <f t="shared" si="1"/>
        <v>O8</v>
      </c>
      <c r="BB11" s="109" t="str">
        <f t="shared" si="1"/>
        <v>P8</v>
      </c>
      <c r="BC11" s="109" t="str">
        <f t="shared" si="1"/>
        <v>Q8</v>
      </c>
      <c r="BD11" s="109" t="str">
        <f t="shared" si="1"/>
        <v>R8</v>
      </c>
      <c r="BE11" s="109" t="str">
        <f t="shared" si="1"/>
        <v>S8</v>
      </c>
      <c r="BF11" s="109" t="str">
        <f t="shared" si="1"/>
        <v>T8</v>
      </c>
      <c r="BG11" s="109" t="str">
        <f t="shared" si="1"/>
        <v>U8</v>
      </c>
      <c r="BH11" s="109" t="str">
        <f t="shared" si="1"/>
        <v>V8</v>
      </c>
      <c r="BI11" s="109" t="str">
        <f t="shared" si="2"/>
        <v>W8</v>
      </c>
      <c r="BJ11" s="109" t="str">
        <f t="shared" si="2"/>
        <v>X8</v>
      </c>
      <c r="BK11" s="109" t="str">
        <f t="shared" si="2"/>
        <v>Y8</v>
      </c>
      <c r="BL11" s="109" t="str">
        <f t="shared" si="2"/>
        <v>Z8</v>
      </c>
      <c r="BM11" s="109" t="str">
        <f t="shared" si="2"/>
        <v>AA8</v>
      </c>
      <c r="BN11" s="109" t="str">
        <f t="shared" si="2"/>
        <v>AB8</v>
      </c>
      <c r="BO11" s="109" t="str">
        <f t="shared" si="2"/>
        <v>AC8</v>
      </c>
      <c r="BP11" s="109" t="str">
        <f t="shared" si="2"/>
        <v>AD8</v>
      </c>
      <c r="BQ11" s="109" t="str">
        <f t="shared" si="2"/>
        <v>AE8</v>
      </c>
      <c r="BR11" s="109" t="str">
        <f t="shared" si="2"/>
        <v>AF8</v>
      </c>
      <c r="BS11" s="109" t="str">
        <f t="shared" si="2"/>
        <v>AG8</v>
      </c>
      <c r="BT11" s="109" t="str">
        <f t="shared" si="2"/>
        <v>AH8</v>
      </c>
      <c r="BU11" s="109" t="str">
        <f t="shared" si="2"/>
        <v>AI8</v>
      </c>
      <c r="BV11" s="109" t="str">
        <f t="shared" si="2"/>
        <v>AJ8</v>
      </c>
      <c r="BW11" s="109" t="str">
        <f t="shared" si="2"/>
        <v>AK8</v>
      </c>
      <c r="BX11" s="109" t="str">
        <f t="shared" si="2"/>
        <v>AL8</v>
      </c>
      <c r="BY11" s="109" t="str">
        <f t="shared" si="3"/>
        <v>AM8</v>
      </c>
      <c r="BZ11" s="109" t="str">
        <f t="shared" si="3"/>
        <v>AN8</v>
      </c>
      <c r="CA11" s="109" t="str">
        <f t="shared" si="3"/>
        <v>AO8</v>
      </c>
      <c r="CB11" s="109" t="str">
        <f t="shared" si="3"/>
        <v>AP8</v>
      </c>
      <c r="CC11" s="109" t="str">
        <f t="shared" si="3"/>
        <v>AQ8</v>
      </c>
      <c r="CD11" s="109" t="str">
        <f t="shared" si="3"/>
        <v>AR8</v>
      </c>
      <c r="CE11" s="109" t="str">
        <f t="shared" si="3"/>
        <v>AS8</v>
      </c>
      <c r="CF11" s="109" t="str">
        <f t="shared" si="3"/>
        <v>AT8</v>
      </c>
      <c r="CG11" s="109" t="str">
        <f t="shared" si="3"/>
        <v>AU8</v>
      </c>
      <c r="CH11" s="109" t="str">
        <f t="shared" si="3"/>
        <v>AV8</v>
      </c>
      <c r="CI11" s="109" t="str">
        <f t="shared" si="3"/>
        <v>AW8</v>
      </c>
      <c r="CJ11" s="109" t="str">
        <f t="shared" si="3"/>
        <v>AX8</v>
      </c>
      <c r="CK11" s="109" t="str">
        <f t="shared" si="3"/>
        <v>AY8</v>
      </c>
      <c r="CL11" s="109" t="str">
        <f t="shared" si="3"/>
        <v>AZ8</v>
      </c>
    </row>
    <row r="12" spans="1:90">
      <c r="A12" s="155" t="s">
        <v>197</v>
      </c>
      <c r="B12" s="155"/>
      <c r="C12" s="155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AR12" s="109">
        <f t="shared" si="4"/>
        <v>9</v>
      </c>
      <c r="AS12" s="109" t="str">
        <f t="shared" si="1"/>
        <v>G9</v>
      </c>
      <c r="AT12" s="109" t="str">
        <f t="shared" si="1"/>
        <v>H9</v>
      </c>
      <c r="AU12" s="109" t="str">
        <f t="shared" si="1"/>
        <v>I9</v>
      </c>
      <c r="AV12" s="109" t="str">
        <f t="shared" si="1"/>
        <v>J9</v>
      </c>
      <c r="AW12" s="109" t="str">
        <f t="shared" si="1"/>
        <v>K9</v>
      </c>
      <c r="AX12" s="109" t="str">
        <f t="shared" si="1"/>
        <v>L9</v>
      </c>
      <c r="AY12" s="109" t="str">
        <f t="shared" si="1"/>
        <v>M9</v>
      </c>
      <c r="AZ12" s="109" t="str">
        <f t="shared" si="1"/>
        <v>N9</v>
      </c>
      <c r="BA12" s="109" t="str">
        <f t="shared" si="1"/>
        <v>O9</v>
      </c>
      <c r="BB12" s="109" t="str">
        <f t="shared" si="1"/>
        <v>P9</v>
      </c>
      <c r="BC12" s="109" t="str">
        <f t="shared" si="1"/>
        <v>Q9</v>
      </c>
      <c r="BD12" s="109" t="str">
        <f t="shared" si="1"/>
        <v>R9</v>
      </c>
      <c r="BE12" s="109" t="str">
        <f t="shared" si="1"/>
        <v>S9</v>
      </c>
      <c r="BF12" s="109" t="str">
        <f t="shared" si="1"/>
        <v>T9</v>
      </c>
      <c r="BG12" s="109" t="str">
        <f t="shared" si="1"/>
        <v>U9</v>
      </c>
      <c r="BH12" s="109" t="str">
        <f t="shared" si="1"/>
        <v>V9</v>
      </c>
      <c r="BI12" s="109" t="str">
        <f t="shared" si="2"/>
        <v>W9</v>
      </c>
      <c r="BJ12" s="109" t="str">
        <f t="shared" si="2"/>
        <v>X9</v>
      </c>
      <c r="BK12" s="109" t="str">
        <f t="shared" si="2"/>
        <v>Y9</v>
      </c>
      <c r="BL12" s="109" t="str">
        <f t="shared" si="2"/>
        <v>Z9</v>
      </c>
      <c r="BM12" s="109" t="str">
        <f t="shared" si="2"/>
        <v>AA9</v>
      </c>
      <c r="BN12" s="109" t="str">
        <f t="shared" si="2"/>
        <v>AB9</v>
      </c>
      <c r="BO12" s="109" t="str">
        <f t="shared" si="2"/>
        <v>AC9</v>
      </c>
      <c r="BP12" s="109" t="str">
        <f t="shared" si="2"/>
        <v>AD9</v>
      </c>
      <c r="BQ12" s="109" t="str">
        <f t="shared" si="2"/>
        <v>AE9</v>
      </c>
      <c r="BR12" s="109" t="str">
        <f t="shared" si="2"/>
        <v>AF9</v>
      </c>
      <c r="BS12" s="109" t="str">
        <f t="shared" si="2"/>
        <v>AG9</v>
      </c>
      <c r="BT12" s="109" t="str">
        <f t="shared" si="2"/>
        <v>AH9</v>
      </c>
      <c r="BU12" s="109" t="str">
        <f t="shared" si="2"/>
        <v>AI9</v>
      </c>
      <c r="BV12" s="109" t="str">
        <f t="shared" si="2"/>
        <v>AJ9</v>
      </c>
      <c r="BW12" s="109" t="str">
        <f t="shared" si="2"/>
        <v>AK9</v>
      </c>
      <c r="BX12" s="109" t="str">
        <f t="shared" si="2"/>
        <v>AL9</v>
      </c>
      <c r="BY12" s="109" t="str">
        <f t="shared" si="3"/>
        <v>AM9</v>
      </c>
      <c r="BZ12" s="109" t="str">
        <f t="shared" si="3"/>
        <v>AN9</v>
      </c>
      <c r="CA12" s="109" t="str">
        <f t="shared" si="3"/>
        <v>AO9</v>
      </c>
      <c r="CB12" s="109" t="str">
        <f t="shared" si="3"/>
        <v>AP9</v>
      </c>
      <c r="CC12" s="109" t="str">
        <f t="shared" si="3"/>
        <v>AQ9</v>
      </c>
      <c r="CD12" s="109" t="str">
        <f t="shared" si="3"/>
        <v>AR9</v>
      </c>
      <c r="CE12" s="109" t="str">
        <f t="shared" si="3"/>
        <v>AS9</v>
      </c>
      <c r="CF12" s="109" t="str">
        <f t="shared" si="3"/>
        <v>AT9</v>
      </c>
      <c r="CG12" s="109" t="str">
        <f t="shared" si="3"/>
        <v>AU9</v>
      </c>
      <c r="CH12" s="109" t="str">
        <f t="shared" si="3"/>
        <v>AV9</v>
      </c>
      <c r="CI12" s="109" t="str">
        <f t="shared" si="3"/>
        <v>AW9</v>
      </c>
      <c r="CJ12" s="109" t="str">
        <f t="shared" si="3"/>
        <v>AX9</v>
      </c>
      <c r="CK12" s="109" t="str">
        <f t="shared" si="3"/>
        <v>AY9</v>
      </c>
      <c r="CL12" s="109" t="str">
        <f t="shared" si="3"/>
        <v>AZ9</v>
      </c>
    </row>
    <row r="13" spans="1:90">
      <c r="A13" s="67" t="s">
        <v>198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AR13" s="109">
        <f t="shared" si="4"/>
        <v>10</v>
      </c>
      <c r="AS13" s="109" t="str">
        <f t="shared" si="1"/>
        <v>G10</v>
      </c>
      <c r="AT13" s="109" t="str">
        <f t="shared" si="1"/>
        <v>H10</v>
      </c>
      <c r="AU13" s="109" t="str">
        <f t="shared" si="1"/>
        <v>I10</v>
      </c>
      <c r="AV13" s="109" t="str">
        <f t="shared" si="1"/>
        <v>J10</v>
      </c>
      <c r="AW13" s="109" t="str">
        <f t="shared" si="1"/>
        <v>K10</v>
      </c>
      <c r="AX13" s="109" t="str">
        <f t="shared" si="1"/>
        <v>L10</v>
      </c>
      <c r="AY13" s="109" t="str">
        <f t="shared" si="1"/>
        <v>M10</v>
      </c>
      <c r="AZ13" s="109" t="str">
        <f t="shared" si="1"/>
        <v>N10</v>
      </c>
      <c r="BA13" s="109" t="str">
        <f t="shared" si="1"/>
        <v>O10</v>
      </c>
      <c r="BB13" s="109" t="str">
        <f t="shared" si="1"/>
        <v>P10</v>
      </c>
      <c r="BC13" s="109" t="str">
        <f t="shared" si="1"/>
        <v>Q10</v>
      </c>
      <c r="BD13" s="109" t="str">
        <f t="shared" si="1"/>
        <v>R10</v>
      </c>
      <c r="BE13" s="109" t="str">
        <f t="shared" si="1"/>
        <v>S10</v>
      </c>
      <c r="BF13" s="109" t="str">
        <f t="shared" si="1"/>
        <v>T10</v>
      </c>
      <c r="BG13" s="109" t="str">
        <f t="shared" si="1"/>
        <v>U10</v>
      </c>
      <c r="BH13" s="109" t="str">
        <f t="shared" si="1"/>
        <v>V10</v>
      </c>
      <c r="BI13" s="109" t="str">
        <f t="shared" si="2"/>
        <v>W10</v>
      </c>
      <c r="BJ13" s="109" t="str">
        <f t="shared" si="2"/>
        <v>X10</v>
      </c>
      <c r="BK13" s="109" t="str">
        <f t="shared" si="2"/>
        <v>Y10</v>
      </c>
      <c r="BL13" s="109" t="str">
        <f t="shared" si="2"/>
        <v>Z10</v>
      </c>
      <c r="BM13" s="109" t="str">
        <f t="shared" si="2"/>
        <v>AA10</v>
      </c>
      <c r="BN13" s="109" t="str">
        <f t="shared" si="2"/>
        <v>AB10</v>
      </c>
      <c r="BO13" s="109" t="str">
        <f t="shared" si="2"/>
        <v>AC10</v>
      </c>
      <c r="BP13" s="109" t="str">
        <f t="shared" si="2"/>
        <v>AD10</v>
      </c>
      <c r="BQ13" s="109" t="str">
        <f t="shared" si="2"/>
        <v>AE10</v>
      </c>
      <c r="BR13" s="109" t="str">
        <f t="shared" si="2"/>
        <v>AF10</v>
      </c>
      <c r="BS13" s="109" t="str">
        <f t="shared" si="2"/>
        <v>AG10</v>
      </c>
      <c r="BT13" s="109" t="str">
        <f t="shared" si="2"/>
        <v>AH10</v>
      </c>
      <c r="BU13" s="109" t="str">
        <f t="shared" si="2"/>
        <v>AI10</v>
      </c>
      <c r="BV13" s="109" t="str">
        <f t="shared" si="2"/>
        <v>AJ10</v>
      </c>
      <c r="BW13" s="109" t="str">
        <f t="shared" si="2"/>
        <v>AK10</v>
      </c>
      <c r="BX13" s="109" t="str">
        <f t="shared" si="2"/>
        <v>AL10</v>
      </c>
      <c r="BY13" s="109" t="str">
        <f t="shared" si="3"/>
        <v>AM10</v>
      </c>
      <c r="BZ13" s="109" t="str">
        <f t="shared" si="3"/>
        <v>AN10</v>
      </c>
      <c r="CA13" s="109" t="str">
        <f t="shared" si="3"/>
        <v>AO10</v>
      </c>
      <c r="CB13" s="109" t="str">
        <f t="shared" si="3"/>
        <v>AP10</v>
      </c>
      <c r="CC13" s="109" t="str">
        <f t="shared" si="3"/>
        <v>AQ10</v>
      </c>
      <c r="CD13" s="109" t="str">
        <f t="shared" si="3"/>
        <v>AR10</v>
      </c>
      <c r="CE13" s="109" t="str">
        <f t="shared" si="3"/>
        <v>AS10</v>
      </c>
      <c r="CF13" s="109" t="str">
        <f t="shared" si="3"/>
        <v>AT10</v>
      </c>
      <c r="CG13" s="109" t="str">
        <f t="shared" si="3"/>
        <v>AU10</v>
      </c>
      <c r="CH13" s="109" t="str">
        <f t="shared" si="3"/>
        <v>AV10</v>
      </c>
      <c r="CI13" s="109" t="str">
        <f t="shared" si="3"/>
        <v>AW10</v>
      </c>
      <c r="CJ13" s="109" t="str">
        <f t="shared" si="3"/>
        <v>AX10</v>
      </c>
      <c r="CK13" s="109" t="str">
        <f t="shared" si="3"/>
        <v>AY10</v>
      </c>
      <c r="CL13" s="109" t="str">
        <f t="shared" si="3"/>
        <v>AZ10</v>
      </c>
    </row>
    <row r="14" spans="1:90">
      <c r="A14" s="84" t="str">
        <f>CONCATENATE("=MIN('Compé "&amp;TEXT(MIN('Dates compés'!$A$5:$A$61),"0")&amp;":Compé "&amp;TEXT(MAX('Dates compés'!$A$5:$A$61),"0")&amp;"'!"&amp;TEXT(AS8,"0")&amp;":"&amp;TEXT(AS8,"0")&amp;")")</f>
        <v>=MIN('Compé 20160901:Compé 20161128'!G5:G5)</v>
      </c>
      <c r="B14" s="84"/>
      <c r="C14" s="67"/>
      <c r="D14" s="67"/>
      <c r="AR14" s="109" t="e">
        <f>#REF!+1</f>
        <v>#REF!</v>
      </c>
      <c r="AS14" s="109" t="e">
        <f t="shared" si="1"/>
        <v>#REF!</v>
      </c>
      <c r="AT14" s="109" t="e">
        <f t="shared" si="1"/>
        <v>#REF!</v>
      </c>
      <c r="AU14" s="109" t="e">
        <f t="shared" si="1"/>
        <v>#REF!</v>
      </c>
      <c r="AV14" s="109" t="e">
        <f t="shared" si="1"/>
        <v>#REF!</v>
      </c>
      <c r="AW14" s="109" t="e">
        <f t="shared" si="1"/>
        <v>#REF!</v>
      </c>
      <c r="AX14" s="109" t="e">
        <f t="shared" si="1"/>
        <v>#REF!</v>
      </c>
      <c r="AY14" s="109" t="e">
        <f t="shared" si="1"/>
        <v>#REF!</v>
      </c>
      <c r="AZ14" s="109" t="e">
        <f t="shared" si="1"/>
        <v>#REF!</v>
      </c>
      <c r="BA14" s="109" t="e">
        <f t="shared" si="1"/>
        <v>#REF!</v>
      </c>
      <c r="BB14" s="109" t="e">
        <f t="shared" si="1"/>
        <v>#REF!</v>
      </c>
      <c r="BC14" s="109" t="e">
        <f t="shared" si="1"/>
        <v>#REF!</v>
      </c>
      <c r="BD14" s="109" t="e">
        <f t="shared" si="1"/>
        <v>#REF!</v>
      </c>
      <c r="BE14" s="109" t="e">
        <f t="shared" si="1"/>
        <v>#REF!</v>
      </c>
      <c r="BF14" s="109" t="e">
        <f t="shared" si="1"/>
        <v>#REF!</v>
      </c>
      <c r="BG14" s="109" t="e">
        <f t="shared" si="1"/>
        <v>#REF!</v>
      </c>
      <c r="BH14" s="109" t="e">
        <f t="shared" si="1"/>
        <v>#REF!</v>
      </c>
      <c r="BI14" s="109" t="e">
        <f t="shared" si="2"/>
        <v>#REF!</v>
      </c>
      <c r="BJ14" s="109" t="e">
        <f t="shared" si="2"/>
        <v>#REF!</v>
      </c>
      <c r="BK14" s="109" t="e">
        <f t="shared" si="2"/>
        <v>#REF!</v>
      </c>
      <c r="BL14" s="109" t="e">
        <f t="shared" si="2"/>
        <v>#REF!</v>
      </c>
      <c r="BM14" s="109" t="e">
        <f t="shared" si="2"/>
        <v>#REF!</v>
      </c>
      <c r="BN14" s="109" t="e">
        <f t="shared" si="2"/>
        <v>#REF!</v>
      </c>
      <c r="BO14" s="109" t="e">
        <f t="shared" si="2"/>
        <v>#REF!</v>
      </c>
      <c r="BP14" s="109" t="e">
        <f t="shared" si="2"/>
        <v>#REF!</v>
      </c>
      <c r="BQ14" s="109" t="e">
        <f t="shared" si="2"/>
        <v>#REF!</v>
      </c>
      <c r="BR14" s="109" t="e">
        <f t="shared" si="2"/>
        <v>#REF!</v>
      </c>
      <c r="BS14" s="109" t="e">
        <f t="shared" si="2"/>
        <v>#REF!</v>
      </c>
      <c r="BT14" s="109" t="e">
        <f t="shared" si="2"/>
        <v>#REF!</v>
      </c>
      <c r="BU14" s="109" t="e">
        <f t="shared" si="2"/>
        <v>#REF!</v>
      </c>
      <c r="BV14" s="109" t="e">
        <f t="shared" si="2"/>
        <v>#REF!</v>
      </c>
      <c r="BW14" s="109" t="e">
        <f t="shared" si="2"/>
        <v>#REF!</v>
      </c>
      <c r="BX14" s="109" t="e">
        <f t="shared" si="2"/>
        <v>#REF!</v>
      </c>
      <c r="BY14" s="109" t="e">
        <f t="shared" si="3"/>
        <v>#REF!</v>
      </c>
      <c r="BZ14" s="109" t="e">
        <f t="shared" si="3"/>
        <v>#REF!</v>
      </c>
      <c r="CA14" s="109" t="e">
        <f t="shared" si="3"/>
        <v>#REF!</v>
      </c>
      <c r="CB14" s="109" t="e">
        <f t="shared" si="3"/>
        <v>#REF!</v>
      </c>
      <c r="CC14" s="109" t="e">
        <f t="shared" si="3"/>
        <v>#REF!</v>
      </c>
      <c r="CD14" s="109" t="e">
        <f t="shared" si="3"/>
        <v>#REF!</v>
      </c>
      <c r="CE14" s="109" t="e">
        <f t="shared" si="3"/>
        <v>#REF!</v>
      </c>
      <c r="CF14" s="109" t="e">
        <f t="shared" si="3"/>
        <v>#REF!</v>
      </c>
      <c r="CG14" s="109" t="e">
        <f t="shared" si="3"/>
        <v>#REF!</v>
      </c>
      <c r="CH14" s="109" t="e">
        <f t="shared" si="3"/>
        <v>#REF!</v>
      </c>
      <c r="CI14" s="109" t="e">
        <f t="shared" si="3"/>
        <v>#REF!</v>
      </c>
      <c r="CJ14" s="109" t="e">
        <f t="shared" si="3"/>
        <v>#REF!</v>
      </c>
      <c r="CK14" s="109" t="e">
        <f t="shared" si="3"/>
        <v>#REF!</v>
      </c>
      <c r="CL14" s="109" t="e">
        <f t="shared" si="3"/>
        <v>#REF!</v>
      </c>
    </row>
    <row r="15" spans="1:90">
      <c r="A15" t="s">
        <v>215</v>
      </c>
      <c r="B15" s="153">
        <f>Résultat</f>
        <v>3.5300925925925924E-4</v>
      </c>
      <c r="D15" t="s">
        <v>210</v>
      </c>
      <c r="AR15" s="109" t="e">
        <f>#REF!+1</f>
        <v>#REF!</v>
      </c>
      <c r="AS15" s="109" t="e">
        <f t="shared" si="1"/>
        <v>#REF!</v>
      </c>
      <c r="AT15" s="109" t="e">
        <f t="shared" si="1"/>
        <v>#REF!</v>
      </c>
      <c r="AU15" s="109" t="e">
        <f t="shared" si="1"/>
        <v>#REF!</v>
      </c>
      <c r="AV15" s="109" t="e">
        <f t="shared" si="1"/>
        <v>#REF!</v>
      </c>
      <c r="AW15" s="109" t="e">
        <f t="shared" si="1"/>
        <v>#REF!</v>
      </c>
      <c r="AX15" s="109" t="e">
        <f t="shared" si="1"/>
        <v>#REF!</v>
      </c>
      <c r="AY15" s="109" t="e">
        <f t="shared" si="1"/>
        <v>#REF!</v>
      </c>
      <c r="AZ15" s="109" t="e">
        <f t="shared" si="1"/>
        <v>#REF!</v>
      </c>
      <c r="BA15" s="109" t="e">
        <f t="shared" si="1"/>
        <v>#REF!</v>
      </c>
      <c r="BB15" s="109" t="e">
        <f t="shared" si="1"/>
        <v>#REF!</v>
      </c>
      <c r="BC15" s="109" t="e">
        <f t="shared" si="1"/>
        <v>#REF!</v>
      </c>
      <c r="BD15" s="109" t="e">
        <f t="shared" si="1"/>
        <v>#REF!</v>
      </c>
      <c r="BE15" s="109" t="e">
        <f t="shared" si="1"/>
        <v>#REF!</v>
      </c>
      <c r="BF15" s="109" t="e">
        <f t="shared" si="1"/>
        <v>#REF!</v>
      </c>
      <c r="BG15" s="109" t="e">
        <f t="shared" si="1"/>
        <v>#REF!</v>
      </c>
      <c r="BH15" s="109" t="e">
        <f t="shared" si="1"/>
        <v>#REF!</v>
      </c>
      <c r="BI15" s="109" t="e">
        <f t="shared" si="2"/>
        <v>#REF!</v>
      </c>
      <c r="BJ15" s="109" t="e">
        <f t="shared" si="2"/>
        <v>#REF!</v>
      </c>
      <c r="BK15" s="109" t="e">
        <f t="shared" si="2"/>
        <v>#REF!</v>
      </c>
      <c r="BL15" s="109" t="e">
        <f t="shared" si="2"/>
        <v>#REF!</v>
      </c>
      <c r="BM15" s="109" t="e">
        <f t="shared" si="2"/>
        <v>#REF!</v>
      </c>
      <c r="BN15" s="109" t="e">
        <f t="shared" si="2"/>
        <v>#REF!</v>
      </c>
      <c r="BO15" s="109" t="e">
        <f t="shared" si="2"/>
        <v>#REF!</v>
      </c>
      <c r="BP15" s="109" t="e">
        <f t="shared" si="2"/>
        <v>#REF!</v>
      </c>
      <c r="BQ15" s="109" t="e">
        <f t="shared" si="2"/>
        <v>#REF!</v>
      </c>
      <c r="BR15" s="109" t="e">
        <f t="shared" si="2"/>
        <v>#REF!</v>
      </c>
      <c r="BS15" s="109" t="e">
        <f t="shared" si="2"/>
        <v>#REF!</v>
      </c>
      <c r="BT15" s="109" t="e">
        <f t="shared" si="2"/>
        <v>#REF!</v>
      </c>
      <c r="BU15" s="109" t="e">
        <f t="shared" si="2"/>
        <v>#REF!</v>
      </c>
      <c r="BV15" s="109" t="e">
        <f t="shared" si="2"/>
        <v>#REF!</v>
      </c>
      <c r="BW15" s="109" t="e">
        <f t="shared" si="2"/>
        <v>#REF!</v>
      </c>
      <c r="BX15" s="109" t="e">
        <f t="shared" si="2"/>
        <v>#REF!</v>
      </c>
      <c r="BY15" s="109" t="e">
        <f t="shared" si="3"/>
        <v>#REF!</v>
      </c>
      <c r="BZ15" s="109" t="e">
        <f t="shared" si="3"/>
        <v>#REF!</v>
      </c>
      <c r="CA15" s="109" t="e">
        <f t="shared" si="3"/>
        <v>#REF!</v>
      </c>
      <c r="CB15" s="109" t="e">
        <f t="shared" si="3"/>
        <v>#REF!</v>
      </c>
      <c r="CC15" s="109" t="e">
        <f t="shared" si="3"/>
        <v>#REF!</v>
      </c>
      <c r="CD15" s="109" t="e">
        <f t="shared" si="3"/>
        <v>#REF!</v>
      </c>
      <c r="CE15" s="109" t="e">
        <f t="shared" si="3"/>
        <v>#REF!</v>
      </c>
      <c r="CF15" s="109" t="e">
        <f t="shared" si="3"/>
        <v>#REF!</v>
      </c>
      <c r="CG15" s="109" t="e">
        <f t="shared" si="3"/>
        <v>#REF!</v>
      </c>
      <c r="CH15" s="109" t="e">
        <f t="shared" si="3"/>
        <v>#REF!</v>
      </c>
      <c r="CI15" s="109" t="e">
        <f t="shared" si="3"/>
        <v>#REF!</v>
      </c>
      <c r="CJ15" s="109" t="e">
        <f t="shared" si="3"/>
        <v>#REF!</v>
      </c>
      <c r="CK15" s="109" t="e">
        <f t="shared" si="3"/>
        <v>#REF!</v>
      </c>
      <c r="CL15" s="109" t="e">
        <f t="shared" si="3"/>
        <v>#REF!</v>
      </c>
    </row>
    <row r="16" spans="1:90">
      <c r="BP16" s="109"/>
      <c r="BQ16" s="109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09"/>
      <c r="CD16" s="109"/>
      <c r="CE16" s="109"/>
      <c r="CF16" s="109"/>
      <c r="CG16" s="109"/>
      <c r="CH16" s="109"/>
      <c r="CI16" s="109"/>
      <c r="CJ16" s="109"/>
      <c r="CK16" s="109"/>
      <c r="CL16" s="109"/>
    </row>
    <row r="17" spans="1:90">
      <c r="A17" s="152" t="s">
        <v>201</v>
      </c>
      <c r="B17" s="67"/>
      <c r="C17" s="67"/>
      <c r="D17" s="67"/>
      <c r="AR17" s="109" t="e">
        <f>AR15+1</f>
        <v>#REF!</v>
      </c>
      <c r="AS17" s="109" t="e">
        <f t="shared" si="1"/>
        <v>#REF!</v>
      </c>
      <c r="AT17" s="109" t="e">
        <f t="shared" si="1"/>
        <v>#REF!</v>
      </c>
      <c r="AU17" s="109" t="e">
        <f t="shared" si="1"/>
        <v>#REF!</v>
      </c>
      <c r="AV17" s="109" t="e">
        <f t="shared" si="1"/>
        <v>#REF!</v>
      </c>
      <c r="AW17" s="109" t="e">
        <f t="shared" si="1"/>
        <v>#REF!</v>
      </c>
      <c r="AX17" s="109" t="e">
        <f t="shared" si="1"/>
        <v>#REF!</v>
      </c>
      <c r="AY17" s="109" t="e">
        <f t="shared" si="1"/>
        <v>#REF!</v>
      </c>
      <c r="AZ17" s="109" t="e">
        <f t="shared" si="1"/>
        <v>#REF!</v>
      </c>
      <c r="BA17" s="109" t="e">
        <f t="shared" si="1"/>
        <v>#REF!</v>
      </c>
      <c r="BB17" s="109" t="e">
        <f t="shared" si="1"/>
        <v>#REF!</v>
      </c>
      <c r="BC17" s="109" t="e">
        <f t="shared" si="1"/>
        <v>#REF!</v>
      </c>
      <c r="BD17" s="109" t="e">
        <f t="shared" si="1"/>
        <v>#REF!</v>
      </c>
      <c r="BE17" s="109" t="e">
        <f t="shared" si="1"/>
        <v>#REF!</v>
      </c>
      <c r="BF17" s="109" t="e">
        <f t="shared" si="1"/>
        <v>#REF!</v>
      </c>
      <c r="BG17" s="109" t="e">
        <f t="shared" si="1"/>
        <v>#REF!</v>
      </c>
      <c r="BH17" s="109" t="e">
        <f t="shared" si="1"/>
        <v>#REF!</v>
      </c>
      <c r="BI17" s="109" t="e">
        <f t="shared" si="2"/>
        <v>#REF!</v>
      </c>
      <c r="BJ17" s="109" t="e">
        <f t="shared" si="2"/>
        <v>#REF!</v>
      </c>
      <c r="BK17" s="109" t="e">
        <f t="shared" si="2"/>
        <v>#REF!</v>
      </c>
      <c r="BL17" s="109" t="e">
        <f t="shared" si="2"/>
        <v>#REF!</v>
      </c>
      <c r="BM17" s="109" t="e">
        <f t="shared" si="2"/>
        <v>#REF!</v>
      </c>
      <c r="BN17" s="109" t="e">
        <f t="shared" si="2"/>
        <v>#REF!</v>
      </c>
      <c r="BO17" s="109" t="e">
        <f t="shared" si="2"/>
        <v>#REF!</v>
      </c>
      <c r="BP17" s="109" t="e">
        <f t="shared" si="2"/>
        <v>#REF!</v>
      </c>
      <c r="BQ17" s="109" t="e">
        <f t="shared" si="2"/>
        <v>#REF!</v>
      </c>
      <c r="BR17" s="109" t="e">
        <f t="shared" si="2"/>
        <v>#REF!</v>
      </c>
      <c r="BS17" s="109" t="e">
        <f t="shared" si="2"/>
        <v>#REF!</v>
      </c>
      <c r="BT17" s="109" t="e">
        <f t="shared" si="2"/>
        <v>#REF!</v>
      </c>
      <c r="BU17" s="109" t="e">
        <f t="shared" si="2"/>
        <v>#REF!</v>
      </c>
      <c r="BV17" s="109" t="e">
        <f t="shared" si="2"/>
        <v>#REF!</v>
      </c>
      <c r="BW17" s="109" t="e">
        <f t="shared" si="2"/>
        <v>#REF!</v>
      </c>
      <c r="BX17" s="109" t="e">
        <f t="shared" si="2"/>
        <v>#REF!</v>
      </c>
      <c r="BY17" s="109" t="e">
        <f t="shared" si="3"/>
        <v>#REF!</v>
      </c>
      <c r="BZ17" s="109" t="e">
        <f t="shared" si="3"/>
        <v>#REF!</v>
      </c>
      <c r="CA17" s="109" t="e">
        <f t="shared" si="3"/>
        <v>#REF!</v>
      </c>
      <c r="CB17" s="109" t="e">
        <f t="shared" si="3"/>
        <v>#REF!</v>
      </c>
      <c r="CC17" s="109" t="e">
        <f t="shared" si="3"/>
        <v>#REF!</v>
      </c>
      <c r="CD17" s="109" t="e">
        <f t="shared" si="3"/>
        <v>#REF!</v>
      </c>
      <c r="CE17" s="109" t="e">
        <f t="shared" si="3"/>
        <v>#REF!</v>
      </c>
      <c r="CF17" s="109" t="e">
        <f t="shared" si="3"/>
        <v>#REF!</v>
      </c>
      <c r="CG17" s="109" t="e">
        <f t="shared" si="3"/>
        <v>#REF!</v>
      </c>
      <c r="CH17" s="109" t="e">
        <f t="shared" si="3"/>
        <v>#REF!</v>
      </c>
      <c r="CI17" s="109" t="e">
        <f t="shared" si="3"/>
        <v>#REF!</v>
      </c>
      <c r="CJ17" s="109" t="e">
        <f t="shared" si="3"/>
        <v>#REF!</v>
      </c>
      <c r="CK17" s="109" t="e">
        <f t="shared" si="3"/>
        <v>#REF!</v>
      </c>
      <c r="CL17" s="109" t="e">
        <f t="shared" si="3"/>
        <v>#REF!</v>
      </c>
    </row>
    <row r="18" spans="1:90" ht="15.75" thickBot="1">
      <c r="AR18" s="109" t="e">
        <f t="shared" si="4"/>
        <v>#REF!</v>
      </c>
      <c r="AS18" s="109" t="e">
        <f t="shared" si="1"/>
        <v>#REF!</v>
      </c>
      <c r="AT18" s="109" t="e">
        <f t="shared" si="1"/>
        <v>#REF!</v>
      </c>
      <c r="AU18" s="109" t="e">
        <f t="shared" si="1"/>
        <v>#REF!</v>
      </c>
      <c r="AV18" s="109" t="e">
        <f t="shared" si="1"/>
        <v>#REF!</v>
      </c>
      <c r="AW18" s="109" t="e">
        <f t="shared" si="1"/>
        <v>#REF!</v>
      </c>
      <c r="AX18" s="109" t="e">
        <f t="shared" si="1"/>
        <v>#REF!</v>
      </c>
      <c r="AY18" s="109" t="e">
        <f t="shared" si="1"/>
        <v>#REF!</v>
      </c>
      <c r="AZ18" s="109" t="e">
        <f t="shared" si="1"/>
        <v>#REF!</v>
      </c>
      <c r="BA18" s="109" t="e">
        <f t="shared" si="1"/>
        <v>#REF!</v>
      </c>
      <c r="BB18" s="109" t="e">
        <f t="shared" si="1"/>
        <v>#REF!</v>
      </c>
      <c r="BC18" s="109" t="e">
        <f t="shared" si="1"/>
        <v>#REF!</v>
      </c>
      <c r="BD18" s="109" t="e">
        <f t="shared" si="1"/>
        <v>#REF!</v>
      </c>
      <c r="BE18" s="109" t="e">
        <f t="shared" si="1"/>
        <v>#REF!</v>
      </c>
      <c r="BF18" s="109" t="e">
        <f t="shared" si="1"/>
        <v>#REF!</v>
      </c>
      <c r="BG18" s="109" t="e">
        <f t="shared" si="1"/>
        <v>#REF!</v>
      </c>
      <c r="BH18" s="109" t="e">
        <f t="shared" si="1"/>
        <v>#REF!</v>
      </c>
      <c r="BI18" s="109" t="e">
        <f t="shared" si="2"/>
        <v>#REF!</v>
      </c>
      <c r="BJ18" s="109" t="e">
        <f t="shared" si="2"/>
        <v>#REF!</v>
      </c>
      <c r="BK18" s="109" t="e">
        <f t="shared" si="2"/>
        <v>#REF!</v>
      </c>
      <c r="BL18" s="109" t="e">
        <f t="shared" si="2"/>
        <v>#REF!</v>
      </c>
      <c r="BM18" s="109" t="e">
        <f t="shared" si="2"/>
        <v>#REF!</v>
      </c>
      <c r="BN18" s="109" t="e">
        <f t="shared" si="2"/>
        <v>#REF!</v>
      </c>
      <c r="BO18" s="109" t="e">
        <f t="shared" si="2"/>
        <v>#REF!</v>
      </c>
      <c r="BP18" s="109" t="e">
        <f t="shared" si="2"/>
        <v>#REF!</v>
      </c>
      <c r="BQ18" s="109" t="e">
        <f t="shared" si="2"/>
        <v>#REF!</v>
      </c>
      <c r="BR18" s="109" t="e">
        <f t="shared" si="2"/>
        <v>#REF!</v>
      </c>
      <c r="BS18" s="109" t="e">
        <f t="shared" si="2"/>
        <v>#REF!</v>
      </c>
      <c r="BT18" s="109" t="e">
        <f t="shared" si="2"/>
        <v>#REF!</v>
      </c>
      <c r="BU18" s="109" t="e">
        <f t="shared" si="2"/>
        <v>#REF!</v>
      </c>
      <c r="BV18" s="109" t="e">
        <f t="shared" si="2"/>
        <v>#REF!</v>
      </c>
      <c r="BW18" s="109" t="e">
        <f t="shared" si="2"/>
        <v>#REF!</v>
      </c>
      <c r="BX18" s="109" t="e">
        <f t="shared" si="2"/>
        <v>#REF!</v>
      </c>
      <c r="BY18" s="109" t="e">
        <f t="shared" si="3"/>
        <v>#REF!</v>
      </c>
      <c r="BZ18" s="109" t="e">
        <f t="shared" si="3"/>
        <v>#REF!</v>
      </c>
      <c r="CA18" s="109" t="e">
        <f t="shared" si="3"/>
        <v>#REF!</v>
      </c>
      <c r="CB18" s="109" t="e">
        <f t="shared" si="3"/>
        <v>#REF!</v>
      </c>
      <c r="CC18" s="109" t="e">
        <f t="shared" si="3"/>
        <v>#REF!</v>
      </c>
      <c r="CD18" s="109" t="e">
        <f t="shared" si="3"/>
        <v>#REF!</v>
      </c>
      <c r="CE18" s="109" t="e">
        <f t="shared" si="3"/>
        <v>#REF!</v>
      </c>
      <c r="CF18" s="109" t="e">
        <f t="shared" si="3"/>
        <v>#REF!</v>
      </c>
      <c r="CG18" s="109" t="e">
        <f t="shared" si="3"/>
        <v>#REF!</v>
      </c>
      <c r="CH18" s="109" t="e">
        <f t="shared" si="3"/>
        <v>#REF!</v>
      </c>
      <c r="CI18" s="109" t="e">
        <f t="shared" si="3"/>
        <v>#REF!</v>
      </c>
      <c r="CJ18" s="109" t="e">
        <f t="shared" si="3"/>
        <v>#REF!</v>
      </c>
      <c r="CK18" s="109" t="e">
        <f t="shared" si="3"/>
        <v>#REF!</v>
      </c>
      <c r="CL18" s="109" t="e">
        <f t="shared" si="3"/>
        <v>#REF!</v>
      </c>
    </row>
    <row r="19" spans="1:90" ht="15.75" thickBot="1">
      <c r="A19" s="156" t="s">
        <v>203</v>
      </c>
      <c r="B19" s="157"/>
      <c r="C19" s="157"/>
      <c r="D19" s="157"/>
      <c r="E19" s="158"/>
      <c r="AR19" s="109" t="e">
        <f t="shared" si="4"/>
        <v>#REF!</v>
      </c>
      <c r="AS19" s="109" t="e">
        <f t="shared" si="1"/>
        <v>#REF!</v>
      </c>
      <c r="AT19" s="109" t="e">
        <f t="shared" si="1"/>
        <v>#REF!</v>
      </c>
      <c r="AU19" s="109" t="e">
        <f t="shared" si="1"/>
        <v>#REF!</v>
      </c>
      <c r="AV19" s="109" t="e">
        <f t="shared" si="1"/>
        <v>#REF!</v>
      </c>
      <c r="AW19" s="109" t="e">
        <f t="shared" si="1"/>
        <v>#REF!</v>
      </c>
      <c r="AX19" s="109" t="e">
        <f t="shared" si="1"/>
        <v>#REF!</v>
      </c>
      <c r="AY19" s="109" t="e">
        <f t="shared" si="1"/>
        <v>#REF!</v>
      </c>
      <c r="AZ19" s="109" t="e">
        <f t="shared" si="1"/>
        <v>#REF!</v>
      </c>
      <c r="BA19" s="109" t="e">
        <f t="shared" si="1"/>
        <v>#REF!</v>
      </c>
      <c r="BB19" s="109" t="e">
        <f t="shared" si="1"/>
        <v>#REF!</v>
      </c>
      <c r="BC19" s="109" t="e">
        <f t="shared" si="1"/>
        <v>#REF!</v>
      </c>
      <c r="BD19" s="109" t="e">
        <f t="shared" si="1"/>
        <v>#REF!</v>
      </c>
      <c r="BE19" s="109" t="e">
        <f t="shared" si="1"/>
        <v>#REF!</v>
      </c>
      <c r="BF19" s="109" t="e">
        <f t="shared" si="1"/>
        <v>#REF!</v>
      </c>
      <c r="BG19" s="109" t="e">
        <f t="shared" si="1"/>
        <v>#REF!</v>
      </c>
      <c r="BH19" s="109" t="e">
        <f t="shared" si="1"/>
        <v>#REF!</v>
      </c>
      <c r="BI19" s="109" t="e">
        <f t="shared" si="2"/>
        <v>#REF!</v>
      </c>
      <c r="BJ19" s="109" t="e">
        <f t="shared" si="2"/>
        <v>#REF!</v>
      </c>
      <c r="BK19" s="109" t="e">
        <f t="shared" si="2"/>
        <v>#REF!</v>
      </c>
      <c r="BL19" s="109" t="e">
        <f t="shared" si="2"/>
        <v>#REF!</v>
      </c>
      <c r="BM19" s="109" t="e">
        <f t="shared" si="2"/>
        <v>#REF!</v>
      </c>
      <c r="BN19" s="109" t="e">
        <f t="shared" si="2"/>
        <v>#REF!</v>
      </c>
      <c r="BO19" s="109" t="e">
        <f t="shared" si="2"/>
        <v>#REF!</v>
      </c>
      <c r="BP19" s="109" t="e">
        <f t="shared" si="2"/>
        <v>#REF!</v>
      </c>
      <c r="BQ19" s="109" t="e">
        <f t="shared" si="2"/>
        <v>#REF!</v>
      </c>
      <c r="BR19" s="109" t="e">
        <f t="shared" si="2"/>
        <v>#REF!</v>
      </c>
      <c r="BS19" s="109" t="e">
        <f t="shared" si="2"/>
        <v>#REF!</v>
      </c>
      <c r="BT19" s="109" t="e">
        <f t="shared" si="2"/>
        <v>#REF!</v>
      </c>
      <c r="BU19" s="109" t="e">
        <f t="shared" si="2"/>
        <v>#REF!</v>
      </c>
      <c r="BV19" s="109" t="e">
        <f t="shared" si="2"/>
        <v>#REF!</v>
      </c>
      <c r="BW19" s="109" t="e">
        <f t="shared" si="2"/>
        <v>#REF!</v>
      </c>
      <c r="BX19" s="109" t="e">
        <f t="shared" si="2"/>
        <v>#REF!</v>
      </c>
      <c r="BY19" s="109" t="e">
        <f t="shared" si="3"/>
        <v>#REF!</v>
      </c>
      <c r="BZ19" s="109" t="e">
        <f t="shared" si="3"/>
        <v>#REF!</v>
      </c>
      <c r="CA19" s="109" t="e">
        <f t="shared" si="3"/>
        <v>#REF!</v>
      </c>
      <c r="CB19" s="109" t="e">
        <f t="shared" si="3"/>
        <v>#REF!</v>
      </c>
      <c r="CC19" s="109" t="e">
        <f t="shared" si="3"/>
        <v>#REF!</v>
      </c>
      <c r="CD19" s="109" t="e">
        <f t="shared" si="3"/>
        <v>#REF!</v>
      </c>
      <c r="CE19" s="109" t="e">
        <f t="shared" si="3"/>
        <v>#REF!</v>
      </c>
      <c r="CF19" s="109" t="e">
        <f t="shared" si="3"/>
        <v>#REF!</v>
      </c>
      <c r="CG19" s="109" t="e">
        <f t="shared" si="3"/>
        <v>#REF!</v>
      </c>
      <c r="CH19" s="109" t="e">
        <f t="shared" si="3"/>
        <v>#REF!</v>
      </c>
      <c r="CI19" s="109" t="e">
        <f t="shared" si="3"/>
        <v>#REF!</v>
      </c>
      <c r="CJ19" s="109" t="e">
        <f t="shared" si="3"/>
        <v>#REF!</v>
      </c>
      <c r="CK19" s="109" t="e">
        <f t="shared" si="3"/>
        <v>#REF!</v>
      </c>
      <c r="CL19" s="109" t="e">
        <f t="shared" si="3"/>
        <v>#REF!</v>
      </c>
    </row>
    <row r="20" spans="1:90">
      <c r="A20" s="162"/>
      <c r="B20" s="162"/>
      <c r="C20" s="162"/>
      <c r="D20" s="162"/>
      <c r="E20" s="162"/>
      <c r="BP20" s="109"/>
      <c r="BQ20" s="109"/>
      <c r="BR20" s="109"/>
      <c r="BS20" s="109"/>
      <c r="BT20" s="109"/>
      <c r="BU20" s="109"/>
      <c r="BV20" s="109"/>
      <c r="BW20" s="109"/>
      <c r="BX20" s="109"/>
      <c r="BY20" s="109"/>
      <c r="BZ20" s="109"/>
      <c r="CA20" s="109"/>
      <c r="CB20" s="109"/>
      <c r="CC20" s="109"/>
      <c r="CD20" s="109"/>
      <c r="CE20" s="109"/>
      <c r="CF20" s="109"/>
      <c r="CG20" s="109"/>
      <c r="CH20" s="109"/>
      <c r="CI20" s="109"/>
      <c r="CJ20" s="109"/>
      <c r="CK20" s="109"/>
      <c r="CL20" s="109"/>
    </row>
    <row r="21" spans="1:90">
      <c r="A21" t="s">
        <v>206</v>
      </c>
      <c r="AR21" s="109" t="e">
        <f>AR19+1</f>
        <v>#REF!</v>
      </c>
      <c r="AS21" s="109" t="e">
        <f t="shared" si="1"/>
        <v>#REF!</v>
      </c>
      <c r="AT21" s="109" t="e">
        <f t="shared" si="1"/>
        <v>#REF!</v>
      </c>
      <c r="AU21" s="109" t="e">
        <f t="shared" si="1"/>
        <v>#REF!</v>
      </c>
      <c r="AV21" s="109" t="e">
        <f t="shared" si="1"/>
        <v>#REF!</v>
      </c>
      <c r="AW21" s="109" t="e">
        <f t="shared" si="1"/>
        <v>#REF!</v>
      </c>
      <c r="AX21" s="109" t="e">
        <f t="shared" si="1"/>
        <v>#REF!</v>
      </c>
      <c r="AY21" s="109" t="e">
        <f t="shared" si="1"/>
        <v>#REF!</v>
      </c>
      <c r="AZ21" s="109" t="e">
        <f t="shared" si="1"/>
        <v>#REF!</v>
      </c>
      <c r="BA21" s="109" t="e">
        <f t="shared" si="1"/>
        <v>#REF!</v>
      </c>
      <c r="BB21" s="109" t="e">
        <f t="shared" si="1"/>
        <v>#REF!</v>
      </c>
      <c r="BC21" s="109" t="e">
        <f t="shared" si="1"/>
        <v>#REF!</v>
      </c>
      <c r="BD21" s="109" t="e">
        <f t="shared" si="1"/>
        <v>#REF!</v>
      </c>
      <c r="BE21" s="109" t="e">
        <f t="shared" si="1"/>
        <v>#REF!</v>
      </c>
      <c r="BF21" s="109" t="e">
        <f t="shared" si="1"/>
        <v>#REF!</v>
      </c>
      <c r="BG21" s="109" t="e">
        <f t="shared" si="1"/>
        <v>#REF!</v>
      </c>
      <c r="BH21" s="109" t="e">
        <f t="shared" si="1"/>
        <v>#REF!</v>
      </c>
      <c r="BI21" s="109" t="e">
        <f t="shared" si="2"/>
        <v>#REF!</v>
      </c>
      <c r="BJ21" s="109" t="e">
        <f t="shared" si="2"/>
        <v>#REF!</v>
      </c>
      <c r="BK21" s="109" t="e">
        <f t="shared" si="2"/>
        <v>#REF!</v>
      </c>
      <c r="BL21" s="109" t="e">
        <f t="shared" si="2"/>
        <v>#REF!</v>
      </c>
      <c r="BM21" s="109" t="e">
        <f t="shared" si="2"/>
        <v>#REF!</v>
      </c>
      <c r="BN21" s="109" t="e">
        <f t="shared" si="2"/>
        <v>#REF!</v>
      </c>
      <c r="BO21" s="109" t="e">
        <f t="shared" si="2"/>
        <v>#REF!</v>
      </c>
      <c r="BP21" s="109" t="e">
        <f t="shared" si="2"/>
        <v>#REF!</v>
      </c>
      <c r="BQ21" s="109" t="e">
        <f t="shared" si="2"/>
        <v>#REF!</v>
      </c>
      <c r="BR21" s="109" t="e">
        <f t="shared" si="2"/>
        <v>#REF!</v>
      </c>
      <c r="BS21" s="109" t="e">
        <f t="shared" si="2"/>
        <v>#REF!</v>
      </c>
      <c r="BT21" s="109" t="e">
        <f t="shared" si="2"/>
        <v>#REF!</v>
      </c>
      <c r="BU21" s="109" t="e">
        <f t="shared" si="2"/>
        <v>#REF!</v>
      </c>
      <c r="BV21" s="109" t="e">
        <f t="shared" si="2"/>
        <v>#REF!</v>
      </c>
      <c r="BW21" s="109" t="e">
        <f t="shared" si="2"/>
        <v>#REF!</v>
      </c>
      <c r="BX21" s="109" t="e">
        <f t="shared" si="2"/>
        <v>#REF!</v>
      </c>
      <c r="BY21" s="109" t="e">
        <f t="shared" si="3"/>
        <v>#REF!</v>
      </c>
      <c r="BZ21" s="109" t="e">
        <f t="shared" si="3"/>
        <v>#REF!</v>
      </c>
      <c r="CA21" s="109" t="e">
        <f t="shared" si="3"/>
        <v>#REF!</v>
      </c>
      <c r="CB21" s="109" t="e">
        <f t="shared" si="3"/>
        <v>#REF!</v>
      </c>
      <c r="CC21" s="109" t="e">
        <f t="shared" si="3"/>
        <v>#REF!</v>
      </c>
      <c r="CD21" s="109" t="e">
        <f t="shared" si="3"/>
        <v>#REF!</v>
      </c>
      <c r="CE21" s="109" t="e">
        <f t="shared" si="3"/>
        <v>#REF!</v>
      </c>
      <c r="CF21" s="109" t="e">
        <f t="shared" si="3"/>
        <v>#REF!</v>
      </c>
      <c r="CG21" s="109" t="e">
        <f t="shared" si="3"/>
        <v>#REF!</v>
      </c>
      <c r="CH21" s="109" t="e">
        <f t="shared" si="3"/>
        <v>#REF!</v>
      </c>
      <c r="CI21" s="109" t="e">
        <f t="shared" si="3"/>
        <v>#REF!</v>
      </c>
      <c r="CJ21" s="109" t="e">
        <f t="shared" si="3"/>
        <v>#REF!</v>
      </c>
      <c r="CK21" s="109" t="e">
        <f t="shared" si="3"/>
        <v>#REF!</v>
      </c>
      <c r="CL21" s="109" t="e">
        <f t="shared" si="3"/>
        <v>#REF!</v>
      </c>
    </row>
    <row r="22" spans="1:90">
      <c r="AR22" s="109" t="e">
        <f t="shared" si="4"/>
        <v>#REF!</v>
      </c>
      <c r="AS22" s="109" t="e">
        <f t="shared" si="1"/>
        <v>#REF!</v>
      </c>
      <c r="AT22" s="109" t="e">
        <f t="shared" si="1"/>
        <v>#REF!</v>
      </c>
      <c r="AU22" s="109" t="e">
        <f t="shared" si="1"/>
        <v>#REF!</v>
      </c>
      <c r="AV22" s="109" t="e">
        <f t="shared" si="1"/>
        <v>#REF!</v>
      </c>
      <c r="AW22" s="109" t="e">
        <f t="shared" si="1"/>
        <v>#REF!</v>
      </c>
      <c r="AX22" s="109" t="e">
        <f t="shared" si="1"/>
        <v>#REF!</v>
      </c>
      <c r="AY22" s="109" t="e">
        <f t="shared" si="1"/>
        <v>#REF!</v>
      </c>
      <c r="AZ22" s="109" t="e">
        <f t="shared" si="1"/>
        <v>#REF!</v>
      </c>
      <c r="BA22" s="109" t="e">
        <f t="shared" si="1"/>
        <v>#REF!</v>
      </c>
      <c r="BB22" s="109" t="e">
        <f t="shared" si="1"/>
        <v>#REF!</v>
      </c>
      <c r="BC22" s="109" t="e">
        <f t="shared" si="1"/>
        <v>#REF!</v>
      </c>
      <c r="BD22" s="109" t="e">
        <f t="shared" si="1"/>
        <v>#REF!</v>
      </c>
      <c r="BE22" s="109" t="e">
        <f t="shared" si="1"/>
        <v>#REF!</v>
      </c>
      <c r="BF22" s="109" t="e">
        <f t="shared" si="1"/>
        <v>#REF!</v>
      </c>
      <c r="BG22" s="109" t="e">
        <f t="shared" si="1"/>
        <v>#REF!</v>
      </c>
      <c r="BH22" s="109" t="e">
        <f t="shared" si="1"/>
        <v>#REF!</v>
      </c>
      <c r="BI22" s="109" t="e">
        <f t="shared" si="2"/>
        <v>#REF!</v>
      </c>
      <c r="BJ22" s="109" t="e">
        <f t="shared" si="2"/>
        <v>#REF!</v>
      </c>
      <c r="BK22" s="109" t="e">
        <f t="shared" si="2"/>
        <v>#REF!</v>
      </c>
      <c r="BL22" s="109" t="e">
        <f t="shared" si="2"/>
        <v>#REF!</v>
      </c>
      <c r="BM22" s="109" t="e">
        <f t="shared" si="2"/>
        <v>#REF!</v>
      </c>
      <c r="BN22" s="109" t="e">
        <f t="shared" si="2"/>
        <v>#REF!</v>
      </c>
      <c r="BO22" s="109" t="e">
        <f t="shared" si="2"/>
        <v>#REF!</v>
      </c>
      <c r="BP22" s="109" t="e">
        <f t="shared" si="2"/>
        <v>#REF!</v>
      </c>
      <c r="BQ22" s="109" t="e">
        <f t="shared" si="2"/>
        <v>#REF!</v>
      </c>
      <c r="BR22" s="109" t="e">
        <f t="shared" si="2"/>
        <v>#REF!</v>
      </c>
      <c r="BS22" s="109" t="e">
        <f t="shared" si="2"/>
        <v>#REF!</v>
      </c>
      <c r="BT22" s="109" t="e">
        <f t="shared" si="2"/>
        <v>#REF!</v>
      </c>
      <c r="BU22" s="109" t="e">
        <f t="shared" si="2"/>
        <v>#REF!</v>
      </c>
      <c r="BV22" s="109" t="e">
        <f t="shared" si="2"/>
        <v>#REF!</v>
      </c>
      <c r="BW22" s="109" t="e">
        <f t="shared" si="2"/>
        <v>#REF!</v>
      </c>
      <c r="BX22" s="109" t="e">
        <f t="shared" si="2"/>
        <v>#REF!</v>
      </c>
      <c r="BY22" s="109" t="e">
        <f t="shared" si="3"/>
        <v>#REF!</v>
      </c>
      <c r="BZ22" s="109" t="e">
        <f t="shared" si="3"/>
        <v>#REF!</v>
      </c>
      <c r="CA22" s="109" t="e">
        <f t="shared" si="3"/>
        <v>#REF!</v>
      </c>
      <c r="CB22" s="109" t="e">
        <f t="shared" si="3"/>
        <v>#REF!</v>
      </c>
      <c r="CC22" s="109" t="e">
        <f t="shared" si="3"/>
        <v>#REF!</v>
      </c>
      <c r="CD22" s="109" t="e">
        <f t="shared" si="3"/>
        <v>#REF!</v>
      </c>
      <c r="CE22" s="109" t="e">
        <f t="shared" si="3"/>
        <v>#REF!</v>
      </c>
      <c r="CF22" s="109" t="e">
        <f t="shared" si="3"/>
        <v>#REF!</v>
      </c>
      <c r="CG22" s="109" t="e">
        <f t="shared" si="3"/>
        <v>#REF!</v>
      </c>
      <c r="CH22" s="109" t="e">
        <f t="shared" si="3"/>
        <v>#REF!</v>
      </c>
      <c r="CI22" s="109" t="e">
        <f t="shared" si="3"/>
        <v>#REF!</v>
      </c>
      <c r="CJ22" s="109" t="e">
        <f t="shared" si="3"/>
        <v>#REF!</v>
      </c>
      <c r="CK22" s="109" t="e">
        <f t="shared" si="3"/>
        <v>#REF!</v>
      </c>
      <c r="CL22" s="109" t="e">
        <f t="shared" si="3"/>
        <v>#REF!</v>
      </c>
    </row>
    <row r="23" spans="1:90">
      <c r="A23" s="154" t="s">
        <v>200</v>
      </c>
      <c r="B23" s="154"/>
      <c r="AR23" s="109" t="e">
        <f t="shared" si="4"/>
        <v>#REF!</v>
      </c>
      <c r="AS23" s="109" t="e">
        <f t="shared" si="1"/>
        <v>#REF!</v>
      </c>
      <c r="AT23" s="109" t="e">
        <f t="shared" si="1"/>
        <v>#REF!</v>
      </c>
      <c r="AU23" s="109" t="e">
        <f t="shared" si="1"/>
        <v>#REF!</v>
      </c>
      <c r="AV23" s="109" t="e">
        <f t="shared" si="1"/>
        <v>#REF!</v>
      </c>
      <c r="AW23" s="109" t="e">
        <f t="shared" si="1"/>
        <v>#REF!</v>
      </c>
      <c r="AX23" s="109" t="e">
        <f t="shared" si="1"/>
        <v>#REF!</v>
      </c>
      <c r="AY23" s="109" t="e">
        <f t="shared" si="1"/>
        <v>#REF!</v>
      </c>
      <c r="AZ23" s="109" t="e">
        <f t="shared" si="1"/>
        <v>#REF!</v>
      </c>
      <c r="BA23" s="109" t="e">
        <f t="shared" si="1"/>
        <v>#REF!</v>
      </c>
      <c r="BB23" s="109" t="e">
        <f t="shared" si="1"/>
        <v>#REF!</v>
      </c>
      <c r="BC23" s="109" t="e">
        <f t="shared" si="1"/>
        <v>#REF!</v>
      </c>
      <c r="BD23" s="109" t="e">
        <f t="shared" si="1"/>
        <v>#REF!</v>
      </c>
      <c r="BE23" s="109" t="e">
        <f t="shared" si="1"/>
        <v>#REF!</v>
      </c>
      <c r="BF23" s="109" t="e">
        <f t="shared" si="1"/>
        <v>#REF!</v>
      </c>
      <c r="BG23" s="109" t="e">
        <f t="shared" si="1"/>
        <v>#REF!</v>
      </c>
      <c r="BH23" s="109" t="e">
        <f t="shared" ref="BH23" si="5">CONCATENATE(BH$1,$AR23)</f>
        <v>#REF!</v>
      </c>
      <c r="BI23" s="109" t="e">
        <f t="shared" si="2"/>
        <v>#REF!</v>
      </c>
      <c r="BJ23" s="109" t="e">
        <f t="shared" si="2"/>
        <v>#REF!</v>
      </c>
      <c r="BK23" s="109" t="e">
        <f t="shared" si="2"/>
        <v>#REF!</v>
      </c>
      <c r="BL23" s="109" t="e">
        <f t="shared" si="2"/>
        <v>#REF!</v>
      </c>
      <c r="BM23" s="109" t="e">
        <f t="shared" si="2"/>
        <v>#REF!</v>
      </c>
      <c r="BN23" s="109" t="e">
        <f t="shared" si="2"/>
        <v>#REF!</v>
      </c>
      <c r="BO23" s="109" t="e">
        <f t="shared" si="2"/>
        <v>#REF!</v>
      </c>
      <c r="BP23" s="109" t="e">
        <f t="shared" si="2"/>
        <v>#REF!</v>
      </c>
      <c r="BQ23" s="109" t="e">
        <f t="shared" si="2"/>
        <v>#REF!</v>
      </c>
      <c r="BR23" s="109" t="e">
        <f t="shared" si="2"/>
        <v>#REF!</v>
      </c>
      <c r="BS23" s="109" t="e">
        <f t="shared" si="2"/>
        <v>#REF!</v>
      </c>
      <c r="BT23" s="109" t="e">
        <f t="shared" si="2"/>
        <v>#REF!</v>
      </c>
      <c r="BU23" s="109" t="e">
        <f t="shared" si="2"/>
        <v>#REF!</v>
      </c>
      <c r="BV23" s="109" t="e">
        <f t="shared" si="2"/>
        <v>#REF!</v>
      </c>
      <c r="BW23" s="109" t="e">
        <f t="shared" si="2"/>
        <v>#REF!</v>
      </c>
      <c r="BX23" s="109" t="e">
        <f t="shared" ref="BX23:CL35" si="6">CONCATENATE(BX$1,$AR23)</f>
        <v>#REF!</v>
      </c>
      <c r="BY23" s="109" t="e">
        <f t="shared" si="3"/>
        <v>#REF!</v>
      </c>
      <c r="BZ23" s="109" t="e">
        <f t="shared" si="3"/>
        <v>#REF!</v>
      </c>
      <c r="CA23" s="109" t="e">
        <f t="shared" si="3"/>
        <v>#REF!</v>
      </c>
      <c r="CB23" s="109" t="e">
        <f t="shared" si="3"/>
        <v>#REF!</v>
      </c>
      <c r="CC23" s="109" t="e">
        <f t="shared" si="3"/>
        <v>#REF!</v>
      </c>
      <c r="CD23" s="109" t="e">
        <f t="shared" si="3"/>
        <v>#REF!</v>
      </c>
      <c r="CE23" s="109" t="e">
        <f t="shared" si="3"/>
        <v>#REF!</v>
      </c>
      <c r="CF23" s="109" t="e">
        <f t="shared" si="3"/>
        <v>#REF!</v>
      </c>
      <c r="CG23" s="109" t="e">
        <f t="shared" si="3"/>
        <v>#REF!</v>
      </c>
      <c r="CH23" s="109" t="e">
        <f t="shared" si="3"/>
        <v>#REF!</v>
      </c>
      <c r="CI23" s="109" t="e">
        <f t="shared" si="3"/>
        <v>#REF!</v>
      </c>
      <c r="CJ23" s="109" t="e">
        <f t="shared" si="3"/>
        <v>#REF!</v>
      </c>
      <c r="CK23" s="109" t="e">
        <f t="shared" si="3"/>
        <v>#REF!</v>
      </c>
      <c r="CL23" s="109" t="e">
        <f t="shared" si="3"/>
        <v>#REF!</v>
      </c>
    </row>
    <row r="24" spans="1:90">
      <c r="A24" s="84" t="s">
        <v>205</v>
      </c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67"/>
      <c r="W24" s="67"/>
      <c r="X24" s="67"/>
      <c r="Y24" s="67"/>
      <c r="Z24" s="67"/>
      <c r="AA24" s="67"/>
      <c r="AR24" s="109" t="e">
        <f t="shared" si="4"/>
        <v>#REF!</v>
      </c>
      <c r="AS24" s="109" t="e">
        <f t="shared" ref="AS24:BH36" si="7">CONCATENATE(AS$1,$AR24)</f>
        <v>#REF!</v>
      </c>
      <c r="AT24" s="109" t="e">
        <f t="shared" si="7"/>
        <v>#REF!</v>
      </c>
      <c r="AU24" s="109" t="e">
        <f t="shared" si="7"/>
        <v>#REF!</v>
      </c>
      <c r="AV24" s="109" t="e">
        <f t="shared" si="7"/>
        <v>#REF!</v>
      </c>
      <c r="AW24" s="109" t="e">
        <f t="shared" si="7"/>
        <v>#REF!</v>
      </c>
      <c r="AX24" s="109" t="e">
        <f t="shared" si="7"/>
        <v>#REF!</v>
      </c>
      <c r="AY24" s="109" t="e">
        <f t="shared" si="7"/>
        <v>#REF!</v>
      </c>
      <c r="AZ24" s="109" t="e">
        <f t="shared" si="7"/>
        <v>#REF!</v>
      </c>
      <c r="BA24" s="109" t="e">
        <f t="shared" si="7"/>
        <v>#REF!</v>
      </c>
      <c r="BB24" s="109" t="e">
        <f t="shared" si="7"/>
        <v>#REF!</v>
      </c>
      <c r="BC24" s="109" t="e">
        <f t="shared" si="7"/>
        <v>#REF!</v>
      </c>
      <c r="BD24" s="109" t="e">
        <f t="shared" si="7"/>
        <v>#REF!</v>
      </c>
      <c r="BE24" s="109" t="e">
        <f t="shared" si="7"/>
        <v>#REF!</v>
      </c>
      <c r="BF24" s="109" t="e">
        <f t="shared" si="7"/>
        <v>#REF!</v>
      </c>
      <c r="BG24" s="109" t="e">
        <f t="shared" si="7"/>
        <v>#REF!</v>
      </c>
      <c r="BH24" s="109" t="e">
        <f t="shared" si="7"/>
        <v>#REF!</v>
      </c>
      <c r="BI24" s="109" t="e">
        <f t="shared" ref="BI24:BX35" si="8">CONCATENATE(BI$1,$AR24)</f>
        <v>#REF!</v>
      </c>
      <c r="BJ24" s="109" t="e">
        <f t="shared" si="8"/>
        <v>#REF!</v>
      </c>
      <c r="BK24" s="109" t="e">
        <f t="shared" si="8"/>
        <v>#REF!</v>
      </c>
      <c r="BL24" s="109" t="e">
        <f t="shared" si="8"/>
        <v>#REF!</v>
      </c>
      <c r="BM24" s="109" t="e">
        <f t="shared" si="8"/>
        <v>#REF!</v>
      </c>
      <c r="BN24" s="109" t="e">
        <f t="shared" si="8"/>
        <v>#REF!</v>
      </c>
      <c r="BO24" s="109" t="e">
        <f t="shared" si="8"/>
        <v>#REF!</v>
      </c>
      <c r="BP24" s="109" t="e">
        <f t="shared" si="8"/>
        <v>#REF!</v>
      </c>
      <c r="BQ24" s="109" t="e">
        <f t="shared" si="8"/>
        <v>#REF!</v>
      </c>
      <c r="BR24" s="109" t="e">
        <f t="shared" si="8"/>
        <v>#REF!</v>
      </c>
      <c r="BS24" s="109" t="e">
        <f t="shared" si="8"/>
        <v>#REF!</v>
      </c>
      <c r="BT24" s="109" t="e">
        <f t="shared" si="8"/>
        <v>#REF!</v>
      </c>
      <c r="BU24" s="109" t="e">
        <f t="shared" si="8"/>
        <v>#REF!</v>
      </c>
      <c r="BV24" s="109" t="e">
        <f t="shared" si="8"/>
        <v>#REF!</v>
      </c>
      <c r="BW24" s="109" t="e">
        <f t="shared" si="8"/>
        <v>#REF!</v>
      </c>
      <c r="BX24" s="109" t="e">
        <f t="shared" si="6"/>
        <v>#REF!</v>
      </c>
      <c r="BY24" s="109" t="e">
        <f t="shared" si="6"/>
        <v>#REF!</v>
      </c>
      <c r="BZ24" s="109" t="e">
        <f t="shared" si="6"/>
        <v>#REF!</v>
      </c>
      <c r="CA24" s="109" t="e">
        <f t="shared" si="6"/>
        <v>#REF!</v>
      </c>
      <c r="CB24" s="109" t="e">
        <f t="shared" si="6"/>
        <v>#REF!</v>
      </c>
      <c r="CC24" s="109" t="e">
        <f t="shared" si="6"/>
        <v>#REF!</v>
      </c>
      <c r="CD24" s="109" t="e">
        <f t="shared" si="6"/>
        <v>#REF!</v>
      </c>
      <c r="CE24" s="109" t="e">
        <f t="shared" si="6"/>
        <v>#REF!</v>
      </c>
      <c r="CF24" s="109" t="e">
        <f t="shared" si="6"/>
        <v>#REF!</v>
      </c>
      <c r="CG24" s="109" t="e">
        <f t="shared" si="6"/>
        <v>#REF!</v>
      </c>
      <c r="CH24" s="109" t="e">
        <f t="shared" si="6"/>
        <v>#REF!</v>
      </c>
      <c r="CI24" s="109" t="e">
        <f t="shared" si="6"/>
        <v>#REF!</v>
      </c>
      <c r="CJ24" s="109" t="e">
        <f t="shared" si="6"/>
        <v>#REF!</v>
      </c>
      <c r="CK24" s="109" t="e">
        <f t="shared" si="6"/>
        <v>#REF!</v>
      </c>
      <c r="CL24" s="109" t="e">
        <f t="shared" si="6"/>
        <v>#REF!</v>
      </c>
    </row>
    <row r="25" spans="1:90">
      <c r="A25" t="s">
        <v>195</v>
      </c>
      <c r="B25" s="151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record'!$D$8)</f>
        <v>NOUVEAU RECORD</v>
      </c>
      <c r="C25" s="151"/>
      <c r="D25" t="s">
        <v>213</v>
      </c>
      <c r="AR25" s="109" t="e">
        <f t="shared" si="4"/>
        <v>#REF!</v>
      </c>
      <c r="AS25" s="109" t="e">
        <f t="shared" si="7"/>
        <v>#REF!</v>
      </c>
      <c r="AT25" s="109" t="e">
        <f t="shared" si="7"/>
        <v>#REF!</v>
      </c>
      <c r="AU25" s="109" t="e">
        <f t="shared" si="7"/>
        <v>#REF!</v>
      </c>
      <c r="AV25" s="109" t="e">
        <f t="shared" si="7"/>
        <v>#REF!</v>
      </c>
      <c r="AW25" s="109" t="e">
        <f t="shared" si="7"/>
        <v>#REF!</v>
      </c>
      <c r="AX25" s="109" t="e">
        <f t="shared" si="7"/>
        <v>#REF!</v>
      </c>
      <c r="AY25" s="109" t="e">
        <f t="shared" si="7"/>
        <v>#REF!</v>
      </c>
      <c r="AZ25" s="109" t="e">
        <f t="shared" si="7"/>
        <v>#REF!</v>
      </c>
      <c r="BA25" s="109" t="e">
        <f t="shared" si="7"/>
        <v>#REF!</v>
      </c>
      <c r="BB25" s="109" t="e">
        <f t="shared" si="7"/>
        <v>#REF!</v>
      </c>
      <c r="BC25" s="109" t="e">
        <f t="shared" si="7"/>
        <v>#REF!</v>
      </c>
      <c r="BD25" s="109" t="e">
        <f t="shared" si="7"/>
        <v>#REF!</v>
      </c>
      <c r="BE25" s="109" t="e">
        <f t="shared" si="7"/>
        <v>#REF!</v>
      </c>
      <c r="BF25" s="109" t="e">
        <f t="shared" si="7"/>
        <v>#REF!</v>
      </c>
      <c r="BG25" s="109" t="e">
        <f t="shared" si="7"/>
        <v>#REF!</v>
      </c>
      <c r="BH25" s="109" t="e">
        <f t="shared" si="7"/>
        <v>#REF!</v>
      </c>
      <c r="BI25" s="109" t="e">
        <f t="shared" si="8"/>
        <v>#REF!</v>
      </c>
      <c r="BJ25" s="109" t="e">
        <f t="shared" si="8"/>
        <v>#REF!</v>
      </c>
      <c r="BK25" s="109" t="e">
        <f t="shared" si="8"/>
        <v>#REF!</v>
      </c>
      <c r="BL25" s="109" t="e">
        <f t="shared" si="8"/>
        <v>#REF!</v>
      </c>
      <c r="BM25" s="109" t="e">
        <f t="shared" si="8"/>
        <v>#REF!</v>
      </c>
      <c r="BN25" s="109" t="e">
        <f t="shared" si="8"/>
        <v>#REF!</v>
      </c>
      <c r="BO25" s="109" t="e">
        <f t="shared" si="8"/>
        <v>#REF!</v>
      </c>
      <c r="BP25" s="109" t="e">
        <f t="shared" si="8"/>
        <v>#REF!</v>
      </c>
      <c r="BQ25" s="109" t="e">
        <f t="shared" si="8"/>
        <v>#REF!</v>
      </c>
      <c r="BR25" s="109" t="e">
        <f t="shared" si="8"/>
        <v>#REF!</v>
      </c>
      <c r="BS25" s="109" t="e">
        <f t="shared" si="8"/>
        <v>#REF!</v>
      </c>
      <c r="BT25" s="109" t="e">
        <f t="shared" si="8"/>
        <v>#REF!</v>
      </c>
      <c r="BU25" s="109" t="e">
        <f t="shared" si="8"/>
        <v>#REF!</v>
      </c>
      <c r="BV25" s="109" t="e">
        <f t="shared" si="8"/>
        <v>#REF!</v>
      </c>
      <c r="BW25" s="109" t="e">
        <f t="shared" si="8"/>
        <v>#REF!</v>
      </c>
      <c r="BX25" s="109" t="e">
        <f t="shared" si="6"/>
        <v>#REF!</v>
      </c>
      <c r="BY25" s="109" t="e">
        <f t="shared" si="6"/>
        <v>#REF!</v>
      </c>
      <c r="BZ25" s="109" t="e">
        <f t="shared" si="6"/>
        <v>#REF!</v>
      </c>
      <c r="CA25" s="109" t="e">
        <f t="shared" si="6"/>
        <v>#REF!</v>
      </c>
      <c r="CB25" s="109" t="e">
        <f t="shared" si="6"/>
        <v>#REF!</v>
      </c>
      <c r="CC25" s="109" t="e">
        <f t="shared" si="6"/>
        <v>#REF!</v>
      </c>
      <c r="CD25" s="109" t="e">
        <f t="shared" si="6"/>
        <v>#REF!</v>
      </c>
      <c r="CE25" s="109" t="e">
        <f t="shared" si="6"/>
        <v>#REF!</v>
      </c>
      <c r="CF25" s="109" t="e">
        <f t="shared" si="6"/>
        <v>#REF!</v>
      </c>
      <c r="CG25" s="109" t="e">
        <f t="shared" si="6"/>
        <v>#REF!</v>
      </c>
      <c r="CH25" s="109" t="e">
        <f t="shared" si="6"/>
        <v>#REF!</v>
      </c>
      <c r="CI25" s="109" t="e">
        <f t="shared" si="6"/>
        <v>#REF!</v>
      </c>
      <c r="CJ25" s="109" t="e">
        <f t="shared" si="6"/>
        <v>#REF!</v>
      </c>
      <c r="CK25" s="109" t="e">
        <f t="shared" si="6"/>
        <v>#REF!</v>
      </c>
      <c r="CL25" s="109" t="e">
        <f t="shared" si="6"/>
        <v>#REF!</v>
      </c>
    </row>
    <row r="26" spans="1:90">
      <c r="AR26" s="109" t="e">
        <f t="shared" si="4"/>
        <v>#REF!</v>
      </c>
      <c r="AS26" s="109" t="e">
        <f t="shared" si="7"/>
        <v>#REF!</v>
      </c>
      <c r="AT26" s="109" t="e">
        <f t="shared" si="7"/>
        <v>#REF!</v>
      </c>
      <c r="AU26" s="109" t="e">
        <f t="shared" si="7"/>
        <v>#REF!</v>
      </c>
      <c r="AV26" s="109" t="e">
        <f t="shared" si="7"/>
        <v>#REF!</v>
      </c>
      <c r="AW26" s="109" t="e">
        <f t="shared" si="7"/>
        <v>#REF!</v>
      </c>
      <c r="AX26" s="109" t="e">
        <f t="shared" si="7"/>
        <v>#REF!</v>
      </c>
      <c r="AY26" s="109" t="e">
        <f t="shared" si="7"/>
        <v>#REF!</v>
      </c>
      <c r="AZ26" s="109" t="e">
        <f t="shared" si="7"/>
        <v>#REF!</v>
      </c>
      <c r="BA26" s="109" t="e">
        <f t="shared" si="7"/>
        <v>#REF!</v>
      </c>
      <c r="BB26" s="109" t="e">
        <f t="shared" si="7"/>
        <v>#REF!</v>
      </c>
      <c r="BC26" s="109" t="e">
        <f t="shared" si="7"/>
        <v>#REF!</v>
      </c>
      <c r="BD26" s="109" t="e">
        <f t="shared" si="7"/>
        <v>#REF!</v>
      </c>
      <c r="BE26" s="109" t="e">
        <f t="shared" si="7"/>
        <v>#REF!</v>
      </c>
      <c r="BF26" s="109" t="e">
        <f t="shared" si="7"/>
        <v>#REF!</v>
      </c>
      <c r="BG26" s="109" t="e">
        <f t="shared" si="7"/>
        <v>#REF!</v>
      </c>
      <c r="BH26" s="109" t="e">
        <f t="shared" si="7"/>
        <v>#REF!</v>
      </c>
      <c r="BI26" s="109" t="e">
        <f t="shared" si="8"/>
        <v>#REF!</v>
      </c>
      <c r="BJ26" s="109" t="e">
        <f t="shared" si="8"/>
        <v>#REF!</v>
      </c>
      <c r="BK26" s="109" t="e">
        <f t="shared" si="8"/>
        <v>#REF!</v>
      </c>
      <c r="BL26" s="109" t="e">
        <f t="shared" si="8"/>
        <v>#REF!</v>
      </c>
      <c r="BM26" s="109" t="e">
        <f t="shared" si="8"/>
        <v>#REF!</v>
      </c>
      <c r="BN26" s="109" t="e">
        <f t="shared" si="8"/>
        <v>#REF!</v>
      </c>
      <c r="BO26" s="109" t="e">
        <f t="shared" si="8"/>
        <v>#REF!</v>
      </c>
      <c r="BP26" s="109" t="e">
        <f t="shared" si="8"/>
        <v>#REF!</v>
      </c>
      <c r="BQ26" s="109" t="e">
        <f t="shared" si="8"/>
        <v>#REF!</v>
      </c>
      <c r="BR26" s="109" t="e">
        <f t="shared" si="8"/>
        <v>#REF!</v>
      </c>
      <c r="BS26" s="109" t="e">
        <f t="shared" si="8"/>
        <v>#REF!</v>
      </c>
      <c r="BT26" s="109" t="e">
        <f t="shared" si="8"/>
        <v>#REF!</v>
      </c>
      <c r="BU26" s="109" t="e">
        <f t="shared" si="8"/>
        <v>#REF!</v>
      </c>
      <c r="BV26" s="109" t="e">
        <f t="shared" si="8"/>
        <v>#REF!</v>
      </c>
      <c r="BW26" s="109" t="e">
        <f t="shared" si="8"/>
        <v>#REF!</v>
      </c>
      <c r="BX26" s="109" t="e">
        <f t="shared" si="6"/>
        <v>#REF!</v>
      </c>
      <c r="BY26" s="109" t="e">
        <f t="shared" si="6"/>
        <v>#REF!</v>
      </c>
      <c r="BZ26" s="109" t="e">
        <f t="shared" si="6"/>
        <v>#REF!</v>
      </c>
      <c r="CA26" s="109" t="e">
        <f t="shared" si="6"/>
        <v>#REF!</v>
      </c>
      <c r="CB26" s="109" t="e">
        <f t="shared" si="6"/>
        <v>#REF!</v>
      </c>
      <c r="CC26" s="109" t="e">
        <f t="shared" si="6"/>
        <v>#REF!</v>
      </c>
      <c r="CD26" s="109" t="e">
        <f t="shared" si="6"/>
        <v>#REF!</v>
      </c>
      <c r="CE26" s="109" t="e">
        <f t="shared" si="6"/>
        <v>#REF!</v>
      </c>
      <c r="CF26" s="109" t="e">
        <f t="shared" si="6"/>
        <v>#REF!</v>
      </c>
      <c r="CG26" s="109" t="e">
        <f t="shared" si="6"/>
        <v>#REF!</v>
      </c>
      <c r="CH26" s="109" t="e">
        <f t="shared" si="6"/>
        <v>#REF!</v>
      </c>
      <c r="CI26" s="109" t="e">
        <f t="shared" si="6"/>
        <v>#REF!</v>
      </c>
      <c r="CJ26" s="109" t="e">
        <f t="shared" si="6"/>
        <v>#REF!</v>
      </c>
      <c r="CK26" s="109" t="e">
        <f t="shared" si="6"/>
        <v>#REF!</v>
      </c>
      <c r="CL26" s="109" t="e">
        <f t="shared" si="6"/>
        <v>#REF!</v>
      </c>
    </row>
    <row r="27" spans="1:90">
      <c r="A27" s="155" t="s">
        <v>211</v>
      </c>
      <c r="B27" s="155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AR27" s="109" t="e">
        <f t="shared" si="4"/>
        <v>#REF!</v>
      </c>
      <c r="AS27" s="109" t="e">
        <f t="shared" si="7"/>
        <v>#REF!</v>
      </c>
      <c r="AT27" s="109" t="e">
        <f t="shared" si="7"/>
        <v>#REF!</v>
      </c>
      <c r="AU27" s="109" t="e">
        <f t="shared" si="7"/>
        <v>#REF!</v>
      </c>
      <c r="AV27" s="109" t="e">
        <f t="shared" si="7"/>
        <v>#REF!</v>
      </c>
      <c r="AW27" s="109" t="e">
        <f t="shared" si="7"/>
        <v>#REF!</v>
      </c>
      <c r="AX27" s="109" t="e">
        <f t="shared" si="7"/>
        <v>#REF!</v>
      </c>
      <c r="AY27" s="109" t="e">
        <f t="shared" si="7"/>
        <v>#REF!</v>
      </c>
      <c r="AZ27" s="109" t="e">
        <f t="shared" si="7"/>
        <v>#REF!</v>
      </c>
      <c r="BA27" s="109" t="e">
        <f t="shared" si="7"/>
        <v>#REF!</v>
      </c>
      <c r="BB27" s="109" t="e">
        <f t="shared" si="7"/>
        <v>#REF!</v>
      </c>
      <c r="BC27" s="109" t="e">
        <f t="shared" si="7"/>
        <v>#REF!</v>
      </c>
      <c r="BD27" s="109" t="e">
        <f t="shared" si="7"/>
        <v>#REF!</v>
      </c>
      <c r="BE27" s="109" t="e">
        <f t="shared" si="7"/>
        <v>#REF!</v>
      </c>
      <c r="BF27" s="109" t="e">
        <f t="shared" si="7"/>
        <v>#REF!</v>
      </c>
      <c r="BG27" s="109" t="e">
        <f t="shared" si="7"/>
        <v>#REF!</v>
      </c>
      <c r="BH27" s="109" t="e">
        <f t="shared" si="7"/>
        <v>#REF!</v>
      </c>
      <c r="BI27" s="109" t="e">
        <f t="shared" si="8"/>
        <v>#REF!</v>
      </c>
      <c r="BJ27" s="109" t="e">
        <f t="shared" si="8"/>
        <v>#REF!</v>
      </c>
      <c r="BK27" s="109" t="e">
        <f t="shared" si="8"/>
        <v>#REF!</v>
      </c>
      <c r="BL27" s="109" t="e">
        <f t="shared" si="8"/>
        <v>#REF!</v>
      </c>
      <c r="BM27" s="109" t="e">
        <f t="shared" si="8"/>
        <v>#REF!</v>
      </c>
      <c r="BN27" s="109" t="e">
        <f t="shared" si="8"/>
        <v>#REF!</v>
      </c>
      <c r="BO27" s="109" t="e">
        <f t="shared" si="8"/>
        <v>#REF!</v>
      </c>
      <c r="BP27" s="109" t="e">
        <f t="shared" si="8"/>
        <v>#REF!</v>
      </c>
      <c r="BQ27" s="109" t="e">
        <f t="shared" si="8"/>
        <v>#REF!</v>
      </c>
      <c r="BR27" s="109" t="e">
        <f t="shared" si="8"/>
        <v>#REF!</v>
      </c>
      <c r="BS27" s="109" t="e">
        <f t="shared" si="8"/>
        <v>#REF!</v>
      </c>
      <c r="BT27" s="109" t="e">
        <f t="shared" si="8"/>
        <v>#REF!</v>
      </c>
      <c r="BU27" s="109" t="e">
        <f t="shared" si="8"/>
        <v>#REF!</v>
      </c>
      <c r="BV27" s="109" t="e">
        <f t="shared" si="8"/>
        <v>#REF!</v>
      </c>
      <c r="BW27" s="109" t="e">
        <f t="shared" si="8"/>
        <v>#REF!</v>
      </c>
      <c r="BX27" s="109" t="e">
        <f t="shared" si="6"/>
        <v>#REF!</v>
      </c>
      <c r="BY27" s="109" t="e">
        <f t="shared" si="6"/>
        <v>#REF!</v>
      </c>
      <c r="BZ27" s="109" t="e">
        <f t="shared" si="6"/>
        <v>#REF!</v>
      </c>
      <c r="CA27" s="109" t="e">
        <f t="shared" si="6"/>
        <v>#REF!</v>
      </c>
      <c r="CB27" s="109" t="e">
        <f t="shared" si="6"/>
        <v>#REF!</v>
      </c>
      <c r="CC27" s="109" t="e">
        <f t="shared" si="6"/>
        <v>#REF!</v>
      </c>
      <c r="CD27" s="109" t="e">
        <f t="shared" si="6"/>
        <v>#REF!</v>
      </c>
      <c r="CE27" s="109" t="e">
        <f t="shared" si="6"/>
        <v>#REF!</v>
      </c>
      <c r="CF27" s="109" t="e">
        <f t="shared" si="6"/>
        <v>#REF!</v>
      </c>
      <c r="CG27" s="109" t="e">
        <f t="shared" si="6"/>
        <v>#REF!</v>
      </c>
      <c r="CH27" s="109" t="e">
        <f t="shared" si="6"/>
        <v>#REF!</v>
      </c>
      <c r="CI27" s="109" t="e">
        <f t="shared" si="6"/>
        <v>#REF!</v>
      </c>
      <c r="CJ27" s="109" t="e">
        <f t="shared" si="6"/>
        <v>#REF!</v>
      </c>
      <c r="CK27" s="109" t="e">
        <f t="shared" si="6"/>
        <v>#REF!</v>
      </c>
      <c r="CL27" s="109" t="e">
        <f t="shared" si="6"/>
        <v>#REF!</v>
      </c>
    </row>
    <row r="28" spans="1:90">
      <c r="A28" s="155" t="s">
        <v>212</v>
      </c>
      <c r="B28" s="155"/>
      <c r="C28" s="155"/>
      <c r="D28" s="155"/>
      <c r="E28" s="155"/>
      <c r="F28" s="155"/>
      <c r="G28" s="155"/>
      <c r="H28" s="155"/>
      <c r="I28" s="155"/>
      <c r="J28" s="155"/>
      <c r="K28" s="155"/>
      <c r="L28" s="155"/>
      <c r="M28" s="155"/>
      <c r="N28" s="155"/>
      <c r="O28" s="155"/>
      <c r="P28" s="155"/>
      <c r="Q28" s="155"/>
      <c r="AR28" s="109" t="e">
        <f t="shared" si="4"/>
        <v>#REF!</v>
      </c>
      <c r="AS28" s="109" t="e">
        <f t="shared" si="7"/>
        <v>#REF!</v>
      </c>
      <c r="AT28" s="109" t="e">
        <f t="shared" si="7"/>
        <v>#REF!</v>
      </c>
      <c r="AU28" s="109" t="e">
        <f t="shared" si="7"/>
        <v>#REF!</v>
      </c>
      <c r="AV28" s="109" t="e">
        <f t="shared" si="7"/>
        <v>#REF!</v>
      </c>
      <c r="AW28" s="109" t="e">
        <f t="shared" si="7"/>
        <v>#REF!</v>
      </c>
      <c r="AX28" s="109" t="e">
        <f t="shared" si="7"/>
        <v>#REF!</v>
      </c>
      <c r="AY28" s="109" t="e">
        <f t="shared" si="7"/>
        <v>#REF!</v>
      </c>
      <c r="AZ28" s="109" t="e">
        <f t="shared" si="7"/>
        <v>#REF!</v>
      </c>
      <c r="BA28" s="109" t="e">
        <f t="shared" si="7"/>
        <v>#REF!</v>
      </c>
      <c r="BB28" s="109" t="e">
        <f t="shared" si="7"/>
        <v>#REF!</v>
      </c>
      <c r="BC28" s="109" t="e">
        <f t="shared" si="7"/>
        <v>#REF!</v>
      </c>
      <c r="BD28" s="109" t="e">
        <f t="shared" si="7"/>
        <v>#REF!</v>
      </c>
      <c r="BE28" s="109" t="e">
        <f t="shared" si="7"/>
        <v>#REF!</v>
      </c>
      <c r="BF28" s="109" t="e">
        <f t="shared" si="7"/>
        <v>#REF!</v>
      </c>
      <c r="BG28" s="109" t="e">
        <f t="shared" si="7"/>
        <v>#REF!</v>
      </c>
      <c r="BH28" s="109" t="e">
        <f t="shared" si="7"/>
        <v>#REF!</v>
      </c>
      <c r="BI28" s="109" t="e">
        <f t="shared" si="8"/>
        <v>#REF!</v>
      </c>
      <c r="BJ28" s="109" t="e">
        <f t="shared" si="8"/>
        <v>#REF!</v>
      </c>
      <c r="BK28" s="109" t="e">
        <f t="shared" si="8"/>
        <v>#REF!</v>
      </c>
      <c r="BL28" s="109" t="e">
        <f t="shared" si="8"/>
        <v>#REF!</v>
      </c>
      <c r="BM28" s="109" t="e">
        <f t="shared" si="8"/>
        <v>#REF!</v>
      </c>
      <c r="BN28" s="109" t="e">
        <f t="shared" si="8"/>
        <v>#REF!</v>
      </c>
      <c r="BO28" s="109" t="e">
        <f t="shared" si="8"/>
        <v>#REF!</v>
      </c>
      <c r="BP28" s="109" t="e">
        <f t="shared" si="8"/>
        <v>#REF!</v>
      </c>
      <c r="BQ28" s="109" t="e">
        <f t="shared" si="8"/>
        <v>#REF!</v>
      </c>
      <c r="BR28" s="109" t="e">
        <f t="shared" si="8"/>
        <v>#REF!</v>
      </c>
      <c r="BS28" s="109" t="e">
        <f t="shared" si="8"/>
        <v>#REF!</v>
      </c>
      <c r="BT28" s="109" t="e">
        <f t="shared" si="8"/>
        <v>#REF!</v>
      </c>
      <c r="BU28" s="109" t="e">
        <f t="shared" si="8"/>
        <v>#REF!</v>
      </c>
      <c r="BV28" s="109" t="e">
        <f t="shared" si="8"/>
        <v>#REF!</v>
      </c>
      <c r="BW28" s="109" t="e">
        <f t="shared" si="8"/>
        <v>#REF!</v>
      </c>
      <c r="BX28" s="109" t="e">
        <f t="shared" si="6"/>
        <v>#REF!</v>
      </c>
      <c r="BY28" s="109" t="e">
        <f t="shared" si="6"/>
        <v>#REF!</v>
      </c>
      <c r="BZ28" s="109" t="e">
        <f t="shared" si="6"/>
        <v>#REF!</v>
      </c>
      <c r="CA28" s="109" t="e">
        <f t="shared" si="6"/>
        <v>#REF!</v>
      </c>
      <c r="CB28" s="109" t="e">
        <f t="shared" si="6"/>
        <v>#REF!</v>
      </c>
      <c r="CC28" s="109" t="e">
        <f t="shared" si="6"/>
        <v>#REF!</v>
      </c>
      <c r="CD28" s="109" t="e">
        <f t="shared" si="6"/>
        <v>#REF!</v>
      </c>
      <c r="CE28" s="109" t="e">
        <f t="shared" si="6"/>
        <v>#REF!</v>
      </c>
      <c r="CF28" s="109" t="e">
        <f t="shared" si="6"/>
        <v>#REF!</v>
      </c>
      <c r="CG28" s="109" t="e">
        <f t="shared" si="6"/>
        <v>#REF!</v>
      </c>
      <c r="CH28" s="109" t="e">
        <f t="shared" si="6"/>
        <v>#REF!</v>
      </c>
      <c r="CI28" s="109" t="e">
        <f t="shared" si="6"/>
        <v>#REF!</v>
      </c>
      <c r="CJ28" s="109" t="e">
        <f t="shared" si="6"/>
        <v>#REF!</v>
      </c>
      <c r="CK28" s="109" t="e">
        <f t="shared" si="6"/>
        <v>#REF!</v>
      </c>
      <c r="CL28" s="109" t="e">
        <f t="shared" si="6"/>
        <v>#REF!</v>
      </c>
    </row>
    <row r="29" spans="1:90">
      <c r="AR29" s="109" t="e">
        <f t="shared" si="4"/>
        <v>#REF!</v>
      </c>
      <c r="AS29" s="109" t="e">
        <f t="shared" si="7"/>
        <v>#REF!</v>
      </c>
      <c r="AT29" s="109" t="e">
        <f t="shared" si="7"/>
        <v>#REF!</v>
      </c>
      <c r="AU29" s="109" t="e">
        <f t="shared" si="7"/>
        <v>#REF!</v>
      </c>
      <c r="AV29" s="109" t="e">
        <f t="shared" si="7"/>
        <v>#REF!</v>
      </c>
      <c r="AW29" s="109" t="e">
        <f t="shared" si="7"/>
        <v>#REF!</v>
      </c>
      <c r="AX29" s="109" t="e">
        <f t="shared" si="7"/>
        <v>#REF!</v>
      </c>
      <c r="AY29" s="109" t="e">
        <f t="shared" si="7"/>
        <v>#REF!</v>
      </c>
      <c r="AZ29" s="109" t="e">
        <f t="shared" si="7"/>
        <v>#REF!</v>
      </c>
      <c r="BA29" s="109" t="e">
        <f t="shared" si="7"/>
        <v>#REF!</v>
      </c>
      <c r="BB29" s="109" t="e">
        <f t="shared" si="7"/>
        <v>#REF!</v>
      </c>
      <c r="BC29" s="109" t="e">
        <f t="shared" si="7"/>
        <v>#REF!</v>
      </c>
      <c r="BD29" s="109" t="e">
        <f t="shared" si="7"/>
        <v>#REF!</v>
      </c>
      <c r="BE29" s="109" t="e">
        <f t="shared" si="7"/>
        <v>#REF!</v>
      </c>
      <c r="BF29" s="109" t="e">
        <f t="shared" si="7"/>
        <v>#REF!</v>
      </c>
      <c r="BG29" s="109" t="e">
        <f t="shared" si="7"/>
        <v>#REF!</v>
      </c>
      <c r="BH29" s="109" t="e">
        <f t="shared" si="7"/>
        <v>#REF!</v>
      </c>
      <c r="BI29" s="109" t="e">
        <f t="shared" si="8"/>
        <v>#REF!</v>
      </c>
      <c r="BJ29" s="109" t="e">
        <f t="shared" si="8"/>
        <v>#REF!</v>
      </c>
      <c r="BK29" s="109" t="e">
        <f t="shared" si="8"/>
        <v>#REF!</v>
      </c>
      <c r="BL29" s="109" t="e">
        <f t="shared" si="8"/>
        <v>#REF!</v>
      </c>
      <c r="BM29" s="109" t="e">
        <f t="shared" si="8"/>
        <v>#REF!</v>
      </c>
      <c r="BN29" s="109" t="e">
        <f t="shared" si="8"/>
        <v>#REF!</v>
      </c>
      <c r="BO29" s="109" t="e">
        <f t="shared" si="8"/>
        <v>#REF!</v>
      </c>
      <c r="BP29" s="109" t="e">
        <f t="shared" si="8"/>
        <v>#REF!</v>
      </c>
      <c r="BQ29" s="109" t="e">
        <f t="shared" si="8"/>
        <v>#REF!</v>
      </c>
      <c r="BR29" s="109" t="e">
        <f t="shared" si="8"/>
        <v>#REF!</v>
      </c>
      <c r="BS29" s="109" t="e">
        <f t="shared" si="8"/>
        <v>#REF!</v>
      </c>
      <c r="BT29" s="109" t="e">
        <f t="shared" si="8"/>
        <v>#REF!</v>
      </c>
      <c r="BU29" s="109" t="e">
        <f t="shared" si="8"/>
        <v>#REF!</v>
      </c>
      <c r="BV29" s="109" t="e">
        <f t="shared" si="8"/>
        <v>#REF!</v>
      </c>
      <c r="BW29" s="109" t="e">
        <f t="shared" si="8"/>
        <v>#REF!</v>
      </c>
      <c r="BX29" s="109" t="e">
        <f t="shared" si="6"/>
        <v>#REF!</v>
      </c>
      <c r="BY29" s="109" t="e">
        <f t="shared" si="6"/>
        <v>#REF!</v>
      </c>
      <c r="BZ29" s="109" t="e">
        <f t="shared" si="6"/>
        <v>#REF!</v>
      </c>
      <c r="CA29" s="109" t="e">
        <f t="shared" si="6"/>
        <v>#REF!</v>
      </c>
      <c r="CB29" s="109" t="e">
        <f t="shared" si="6"/>
        <v>#REF!</v>
      </c>
      <c r="CC29" s="109" t="e">
        <f t="shared" si="6"/>
        <v>#REF!</v>
      </c>
      <c r="CD29" s="109" t="e">
        <f t="shared" si="6"/>
        <v>#REF!</v>
      </c>
      <c r="CE29" s="109" t="e">
        <f t="shared" si="6"/>
        <v>#REF!</v>
      </c>
      <c r="CF29" s="109" t="e">
        <f t="shared" si="6"/>
        <v>#REF!</v>
      </c>
      <c r="CG29" s="109" t="e">
        <f t="shared" si="6"/>
        <v>#REF!</v>
      </c>
      <c r="CH29" s="109" t="e">
        <f t="shared" si="6"/>
        <v>#REF!</v>
      </c>
      <c r="CI29" s="109" t="e">
        <f t="shared" si="6"/>
        <v>#REF!</v>
      </c>
      <c r="CJ29" s="109" t="e">
        <f t="shared" si="6"/>
        <v>#REF!</v>
      </c>
      <c r="CK29" s="109" t="e">
        <f t="shared" si="6"/>
        <v>#REF!</v>
      </c>
      <c r="CL29" s="109" t="e">
        <f t="shared" si="6"/>
        <v>#REF!</v>
      </c>
    </row>
    <row r="30" spans="1:90">
      <c r="A30" s="152" t="s">
        <v>222</v>
      </c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67"/>
      <c r="O30" s="67"/>
      <c r="AR30" s="109" t="e">
        <f t="shared" si="4"/>
        <v>#REF!</v>
      </c>
      <c r="AS30" s="109" t="e">
        <f t="shared" si="7"/>
        <v>#REF!</v>
      </c>
      <c r="AT30" s="109" t="e">
        <f t="shared" si="7"/>
        <v>#REF!</v>
      </c>
      <c r="AU30" s="109" t="e">
        <f t="shared" si="7"/>
        <v>#REF!</v>
      </c>
      <c r="AV30" s="109" t="e">
        <f t="shared" si="7"/>
        <v>#REF!</v>
      </c>
      <c r="AW30" s="109" t="e">
        <f t="shared" si="7"/>
        <v>#REF!</v>
      </c>
      <c r="AX30" s="109" t="e">
        <f t="shared" si="7"/>
        <v>#REF!</v>
      </c>
      <c r="AY30" s="109" t="e">
        <f t="shared" si="7"/>
        <v>#REF!</v>
      </c>
      <c r="AZ30" s="109" t="e">
        <f t="shared" si="7"/>
        <v>#REF!</v>
      </c>
      <c r="BA30" s="109" t="e">
        <f t="shared" si="7"/>
        <v>#REF!</v>
      </c>
      <c r="BB30" s="109" t="e">
        <f t="shared" si="7"/>
        <v>#REF!</v>
      </c>
      <c r="BC30" s="109" t="e">
        <f t="shared" si="7"/>
        <v>#REF!</v>
      </c>
      <c r="BD30" s="109" t="e">
        <f t="shared" si="7"/>
        <v>#REF!</v>
      </c>
      <c r="BE30" s="109" t="e">
        <f t="shared" si="7"/>
        <v>#REF!</v>
      </c>
      <c r="BF30" s="109" t="e">
        <f t="shared" si="7"/>
        <v>#REF!</v>
      </c>
      <c r="BG30" s="109" t="e">
        <f t="shared" si="7"/>
        <v>#REF!</v>
      </c>
      <c r="BH30" s="109" t="e">
        <f t="shared" si="7"/>
        <v>#REF!</v>
      </c>
      <c r="BI30" s="109" t="e">
        <f t="shared" si="8"/>
        <v>#REF!</v>
      </c>
      <c r="BJ30" s="109" t="e">
        <f t="shared" si="8"/>
        <v>#REF!</v>
      </c>
      <c r="BK30" s="109" t="e">
        <f t="shared" si="8"/>
        <v>#REF!</v>
      </c>
      <c r="BL30" s="109" t="e">
        <f t="shared" si="8"/>
        <v>#REF!</v>
      </c>
      <c r="BM30" s="109" t="e">
        <f t="shared" si="8"/>
        <v>#REF!</v>
      </c>
      <c r="BN30" s="109" t="e">
        <f t="shared" si="8"/>
        <v>#REF!</v>
      </c>
      <c r="BO30" s="109" t="e">
        <f t="shared" si="8"/>
        <v>#REF!</v>
      </c>
      <c r="BP30" s="109" t="e">
        <f t="shared" si="8"/>
        <v>#REF!</v>
      </c>
      <c r="BQ30" s="109" t="e">
        <f t="shared" si="8"/>
        <v>#REF!</v>
      </c>
      <c r="BR30" s="109" t="e">
        <f t="shared" si="8"/>
        <v>#REF!</v>
      </c>
      <c r="BS30" s="109" t="e">
        <f t="shared" si="8"/>
        <v>#REF!</v>
      </c>
      <c r="BT30" s="109" t="e">
        <f t="shared" si="8"/>
        <v>#REF!</v>
      </c>
      <c r="BU30" s="109" t="e">
        <f t="shared" si="8"/>
        <v>#REF!</v>
      </c>
      <c r="BV30" s="109" t="e">
        <f t="shared" si="8"/>
        <v>#REF!</v>
      </c>
      <c r="BW30" s="109" t="e">
        <f t="shared" si="8"/>
        <v>#REF!</v>
      </c>
      <c r="BX30" s="109" t="e">
        <f t="shared" si="6"/>
        <v>#REF!</v>
      </c>
      <c r="BY30" s="109" t="e">
        <f t="shared" si="6"/>
        <v>#REF!</v>
      </c>
      <c r="BZ30" s="109" t="e">
        <f t="shared" si="6"/>
        <v>#REF!</v>
      </c>
      <c r="CA30" s="109" t="e">
        <f t="shared" si="6"/>
        <v>#REF!</v>
      </c>
      <c r="CB30" s="109" t="e">
        <f t="shared" si="6"/>
        <v>#REF!</v>
      </c>
      <c r="CC30" s="109" t="e">
        <f t="shared" si="6"/>
        <v>#REF!</v>
      </c>
      <c r="CD30" s="109" t="e">
        <f t="shared" si="6"/>
        <v>#REF!</v>
      </c>
      <c r="CE30" s="109" t="e">
        <f t="shared" si="6"/>
        <v>#REF!</v>
      </c>
      <c r="CF30" s="109" t="e">
        <f t="shared" si="6"/>
        <v>#REF!</v>
      </c>
      <c r="CG30" s="109" t="e">
        <f t="shared" si="6"/>
        <v>#REF!</v>
      </c>
      <c r="CH30" s="109" t="e">
        <f t="shared" si="6"/>
        <v>#REF!</v>
      </c>
      <c r="CI30" s="109" t="e">
        <f t="shared" si="6"/>
        <v>#REF!</v>
      </c>
      <c r="CJ30" s="109" t="e">
        <f t="shared" si="6"/>
        <v>#REF!</v>
      </c>
      <c r="CK30" s="109" t="e">
        <f t="shared" si="6"/>
        <v>#REF!</v>
      </c>
      <c r="CL30" s="109" t="e">
        <f t="shared" si="6"/>
        <v>#REF!</v>
      </c>
    </row>
    <row r="31" spans="1:90">
      <c r="A31" s="67" t="s">
        <v>214</v>
      </c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R31" s="109" t="e">
        <f t="shared" si="4"/>
        <v>#REF!</v>
      </c>
      <c r="AS31" s="109" t="e">
        <f t="shared" si="7"/>
        <v>#REF!</v>
      </c>
      <c r="AT31" s="109" t="e">
        <f t="shared" si="7"/>
        <v>#REF!</v>
      </c>
      <c r="AU31" s="109" t="e">
        <f t="shared" si="7"/>
        <v>#REF!</v>
      </c>
      <c r="AV31" s="109" t="e">
        <f t="shared" si="7"/>
        <v>#REF!</v>
      </c>
      <c r="AW31" s="109" t="e">
        <f t="shared" si="7"/>
        <v>#REF!</v>
      </c>
      <c r="AX31" s="109" t="e">
        <f t="shared" si="7"/>
        <v>#REF!</v>
      </c>
      <c r="AY31" s="109" t="e">
        <f t="shared" si="7"/>
        <v>#REF!</v>
      </c>
      <c r="AZ31" s="109" t="e">
        <f t="shared" si="7"/>
        <v>#REF!</v>
      </c>
      <c r="BA31" s="109" t="e">
        <f t="shared" si="7"/>
        <v>#REF!</v>
      </c>
      <c r="BB31" s="109" t="e">
        <f t="shared" si="7"/>
        <v>#REF!</v>
      </c>
      <c r="BC31" s="109" t="e">
        <f t="shared" si="7"/>
        <v>#REF!</v>
      </c>
      <c r="BD31" s="109" t="e">
        <f t="shared" si="7"/>
        <v>#REF!</v>
      </c>
      <c r="BE31" s="109" t="e">
        <f t="shared" si="7"/>
        <v>#REF!</v>
      </c>
      <c r="BF31" s="109" t="e">
        <f t="shared" si="7"/>
        <v>#REF!</v>
      </c>
      <c r="BG31" s="109" t="e">
        <f t="shared" si="7"/>
        <v>#REF!</v>
      </c>
      <c r="BH31" s="109" t="e">
        <f t="shared" si="7"/>
        <v>#REF!</v>
      </c>
      <c r="BI31" s="109" t="e">
        <f t="shared" si="8"/>
        <v>#REF!</v>
      </c>
      <c r="BJ31" s="109" t="e">
        <f t="shared" si="8"/>
        <v>#REF!</v>
      </c>
      <c r="BK31" s="109" t="e">
        <f t="shared" si="8"/>
        <v>#REF!</v>
      </c>
      <c r="BL31" s="109" t="e">
        <f t="shared" si="8"/>
        <v>#REF!</v>
      </c>
      <c r="BM31" s="109" t="e">
        <f t="shared" si="8"/>
        <v>#REF!</v>
      </c>
      <c r="BN31" s="109" t="e">
        <f t="shared" si="8"/>
        <v>#REF!</v>
      </c>
      <c r="BO31" s="109" t="e">
        <f t="shared" si="8"/>
        <v>#REF!</v>
      </c>
      <c r="BP31" s="109" t="e">
        <f t="shared" si="8"/>
        <v>#REF!</v>
      </c>
      <c r="BQ31" s="109" t="e">
        <f t="shared" si="8"/>
        <v>#REF!</v>
      </c>
      <c r="BR31" s="109" t="e">
        <f t="shared" si="8"/>
        <v>#REF!</v>
      </c>
      <c r="BS31" s="109" t="e">
        <f t="shared" si="8"/>
        <v>#REF!</v>
      </c>
      <c r="BT31" s="109" t="e">
        <f t="shared" si="8"/>
        <v>#REF!</v>
      </c>
      <c r="BU31" s="109" t="e">
        <f t="shared" si="8"/>
        <v>#REF!</v>
      </c>
      <c r="BV31" s="109" t="e">
        <f t="shared" si="8"/>
        <v>#REF!</v>
      </c>
      <c r="BW31" s="109" t="e">
        <f t="shared" si="8"/>
        <v>#REF!</v>
      </c>
      <c r="BX31" s="109" t="e">
        <f t="shared" si="6"/>
        <v>#REF!</v>
      </c>
      <c r="BY31" s="109" t="e">
        <f t="shared" si="6"/>
        <v>#REF!</v>
      </c>
      <c r="BZ31" s="109" t="e">
        <f t="shared" si="6"/>
        <v>#REF!</v>
      </c>
      <c r="CA31" s="109" t="e">
        <f t="shared" si="6"/>
        <v>#REF!</v>
      </c>
      <c r="CB31" s="109" t="e">
        <f t="shared" si="6"/>
        <v>#REF!</v>
      </c>
      <c r="CC31" s="109" t="e">
        <f t="shared" si="6"/>
        <v>#REF!</v>
      </c>
      <c r="CD31" s="109" t="e">
        <f t="shared" si="6"/>
        <v>#REF!</v>
      </c>
      <c r="CE31" s="109" t="e">
        <f t="shared" si="6"/>
        <v>#REF!</v>
      </c>
      <c r="CF31" s="109" t="e">
        <f t="shared" si="6"/>
        <v>#REF!</v>
      </c>
      <c r="CG31" s="109" t="e">
        <f t="shared" si="6"/>
        <v>#REF!</v>
      </c>
      <c r="CH31" s="109" t="e">
        <f t="shared" si="6"/>
        <v>#REF!</v>
      </c>
      <c r="CI31" s="109" t="e">
        <f t="shared" si="6"/>
        <v>#REF!</v>
      </c>
      <c r="CJ31" s="109" t="e">
        <f t="shared" si="6"/>
        <v>#REF!</v>
      </c>
      <c r="CK31" s="109" t="e">
        <f t="shared" si="6"/>
        <v>#REF!</v>
      </c>
      <c r="CL31" s="109" t="e">
        <f t="shared" si="6"/>
        <v>#REF!</v>
      </c>
    </row>
    <row r="32" spans="1:90">
      <c r="A32" s="84" t="str">
        <f>CONCATENATE("=IF(VLOOKUP(MIN(VLOOKUP(12;'Compé "&amp;TEXT(MAX('Dates compés'!$A$6:$A$61),"0")&amp;"'!$B$5:$AC$42;6;FALSE));'Compé "&amp;TEXT(MAX('Dates compés'!$A$6:$A$61),"0")&amp;"'!$G$5:$AC$42;23;FALSE)="&amp;CHAR(34)&amp;"F"&amp;CHAR(34)&amp;";IF('Base tableau record'!$M$8&gt;(MIN(VLOOKUP(12;'Compé "&amp;TEXT(MAX('Dates compés'!$A$6:$A$61),"0")&amp;"'!$B$5:$AC$42;6;FALSE)));"&amp;CHAR(34)&amp;"NOUVEAU RECORD"&amp;CHAR(34)&amp;";'Base tableau record'!$D$8);'Base tableau record'!$D$8)")</f>
        <v>=IF(VLOOKUP(MIN(VLOOKUP(12;'Compé 20161128'!$B$5:$AC$42;6;FALSE));'Compé 20161128'!$G$5:$AC$42;23;FALSE)="F";IF('Base tableau record'!$M$8&gt;(MIN(VLOOKUP(12;'Compé 20161128'!$B$5:$AC$42;6;FALSE)));"NOUVEAU RECORD";'Base tableau record'!$D$8);'Base tableau record'!$D$8)</v>
      </c>
      <c r="B32" s="84"/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AR32" s="109" t="e">
        <f>#REF!+1</f>
        <v>#REF!</v>
      </c>
      <c r="AS32" s="109" t="e">
        <f t="shared" si="7"/>
        <v>#REF!</v>
      </c>
      <c r="AT32" s="109" t="e">
        <f t="shared" si="7"/>
        <v>#REF!</v>
      </c>
      <c r="AU32" s="109" t="e">
        <f t="shared" si="7"/>
        <v>#REF!</v>
      </c>
      <c r="AV32" s="109" t="e">
        <f t="shared" si="7"/>
        <v>#REF!</v>
      </c>
      <c r="AW32" s="109" t="e">
        <f t="shared" si="7"/>
        <v>#REF!</v>
      </c>
      <c r="AX32" s="109" t="e">
        <f t="shared" si="7"/>
        <v>#REF!</v>
      </c>
      <c r="AY32" s="109" t="e">
        <f t="shared" si="7"/>
        <v>#REF!</v>
      </c>
      <c r="AZ32" s="109" t="e">
        <f t="shared" si="7"/>
        <v>#REF!</v>
      </c>
      <c r="BA32" s="109" t="e">
        <f t="shared" si="7"/>
        <v>#REF!</v>
      </c>
      <c r="BB32" s="109" t="e">
        <f t="shared" si="7"/>
        <v>#REF!</v>
      </c>
      <c r="BC32" s="109" t="e">
        <f t="shared" si="7"/>
        <v>#REF!</v>
      </c>
      <c r="BD32" s="109" t="e">
        <f t="shared" si="7"/>
        <v>#REF!</v>
      </c>
      <c r="BE32" s="109" t="e">
        <f t="shared" si="7"/>
        <v>#REF!</v>
      </c>
      <c r="BF32" s="109" t="e">
        <f t="shared" si="7"/>
        <v>#REF!</v>
      </c>
      <c r="BG32" s="109" t="e">
        <f t="shared" si="7"/>
        <v>#REF!</v>
      </c>
      <c r="BH32" s="109" t="e">
        <f t="shared" si="7"/>
        <v>#REF!</v>
      </c>
      <c r="BI32" s="109" t="e">
        <f t="shared" si="8"/>
        <v>#REF!</v>
      </c>
      <c r="BJ32" s="109" t="e">
        <f t="shared" si="8"/>
        <v>#REF!</v>
      </c>
      <c r="BK32" s="109" t="e">
        <f t="shared" si="8"/>
        <v>#REF!</v>
      </c>
      <c r="BL32" s="109" t="e">
        <f t="shared" si="8"/>
        <v>#REF!</v>
      </c>
      <c r="BM32" s="109" t="e">
        <f t="shared" si="8"/>
        <v>#REF!</v>
      </c>
      <c r="BN32" s="109" t="e">
        <f t="shared" si="8"/>
        <v>#REF!</v>
      </c>
      <c r="BO32" s="109" t="e">
        <f t="shared" si="8"/>
        <v>#REF!</v>
      </c>
      <c r="BP32" s="109" t="e">
        <f t="shared" si="8"/>
        <v>#REF!</v>
      </c>
      <c r="BQ32" s="109" t="e">
        <f t="shared" si="8"/>
        <v>#REF!</v>
      </c>
      <c r="BR32" s="109" t="e">
        <f t="shared" si="8"/>
        <v>#REF!</v>
      </c>
      <c r="BS32" s="109" t="e">
        <f t="shared" si="8"/>
        <v>#REF!</v>
      </c>
      <c r="BT32" s="109" t="e">
        <f t="shared" si="8"/>
        <v>#REF!</v>
      </c>
      <c r="BU32" s="109" t="e">
        <f t="shared" si="8"/>
        <v>#REF!</v>
      </c>
      <c r="BV32" s="109" t="e">
        <f t="shared" si="8"/>
        <v>#REF!</v>
      </c>
      <c r="BW32" s="109" t="e">
        <f t="shared" si="8"/>
        <v>#REF!</v>
      </c>
      <c r="BX32" s="109" t="e">
        <f t="shared" si="6"/>
        <v>#REF!</v>
      </c>
      <c r="BY32" s="109" t="e">
        <f t="shared" si="6"/>
        <v>#REF!</v>
      </c>
      <c r="BZ32" s="109" t="e">
        <f t="shared" si="6"/>
        <v>#REF!</v>
      </c>
      <c r="CA32" s="109" t="e">
        <f t="shared" si="6"/>
        <v>#REF!</v>
      </c>
      <c r="CB32" s="109" t="e">
        <f t="shared" si="6"/>
        <v>#REF!</v>
      </c>
      <c r="CC32" s="109" t="e">
        <f t="shared" si="6"/>
        <v>#REF!</v>
      </c>
      <c r="CD32" s="109" t="e">
        <f t="shared" si="6"/>
        <v>#REF!</v>
      </c>
      <c r="CE32" s="109" t="e">
        <f t="shared" si="6"/>
        <v>#REF!</v>
      </c>
      <c r="CF32" s="109" t="e">
        <f t="shared" si="6"/>
        <v>#REF!</v>
      </c>
      <c r="CG32" s="109" t="e">
        <f t="shared" si="6"/>
        <v>#REF!</v>
      </c>
      <c r="CH32" s="109" t="e">
        <f t="shared" si="6"/>
        <v>#REF!</v>
      </c>
      <c r="CI32" s="109" t="e">
        <f t="shared" si="6"/>
        <v>#REF!</v>
      </c>
      <c r="CJ32" s="109" t="e">
        <f t="shared" si="6"/>
        <v>#REF!</v>
      </c>
      <c r="CK32" s="109" t="e">
        <f t="shared" si="6"/>
        <v>#REF!</v>
      </c>
      <c r="CL32" s="109" t="e">
        <f t="shared" si="6"/>
        <v>#REF!</v>
      </c>
    </row>
    <row r="33" spans="1:90">
      <c r="A33" t="s">
        <v>215</v>
      </c>
      <c r="B33" s="153" t="e">
        <f>Résultat</f>
        <v>#VALUE!</v>
      </c>
      <c r="AR33" s="109" t="e">
        <f>#REF!+1</f>
        <v>#REF!</v>
      </c>
      <c r="AS33" s="109" t="e">
        <f t="shared" si="7"/>
        <v>#REF!</v>
      </c>
      <c r="AT33" s="109" t="e">
        <f t="shared" si="7"/>
        <v>#REF!</v>
      </c>
      <c r="AU33" s="109" t="e">
        <f t="shared" si="7"/>
        <v>#REF!</v>
      </c>
      <c r="AV33" s="109" t="e">
        <f t="shared" si="7"/>
        <v>#REF!</v>
      </c>
      <c r="AW33" s="109" t="e">
        <f t="shared" si="7"/>
        <v>#REF!</v>
      </c>
      <c r="AX33" s="109" t="e">
        <f t="shared" si="7"/>
        <v>#REF!</v>
      </c>
      <c r="AY33" s="109" t="e">
        <f t="shared" si="7"/>
        <v>#REF!</v>
      </c>
      <c r="AZ33" s="109" t="e">
        <f t="shared" si="7"/>
        <v>#REF!</v>
      </c>
      <c r="BA33" s="109" t="e">
        <f t="shared" si="7"/>
        <v>#REF!</v>
      </c>
      <c r="BB33" s="109" t="e">
        <f t="shared" si="7"/>
        <v>#REF!</v>
      </c>
      <c r="BC33" s="109" t="e">
        <f t="shared" si="7"/>
        <v>#REF!</v>
      </c>
      <c r="BD33" s="109" t="e">
        <f t="shared" si="7"/>
        <v>#REF!</v>
      </c>
      <c r="BE33" s="109" t="e">
        <f t="shared" si="7"/>
        <v>#REF!</v>
      </c>
      <c r="BF33" s="109" t="e">
        <f t="shared" si="7"/>
        <v>#REF!</v>
      </c>
      <c r="BG33" s="109" t="e">
        <f t="shared" si="7"/>
        <v>#REF!</v>
      </c>
      <c r="BH33" s="109" t="e">
        <f t="shared" si="7"/>
        <v>#REF!</v>
      </c>
      <c r="BI33" s="109" t="e">
        <f t="shared" si="8"/>
        <v>#REF!</v>
      </c>
      <c r="BJ33" s="109" t="e">
        <f t="shared" si="8"/>
        <v>#REF!</v>
      </c>
      <c r="BK33" s="109" t="e">
        <f t="shared" si="8"/>
        <v>#REF!</v>
      </c>
      <c r="BL33" s="109" t="e">
        <f t="shared" si="8"/>
        <v>#REF!</v>
      </c>
      <c r="BM33" s="109" t="e">
        <f t="shared" si="8"/>
        <v>#REF!</v>
      </c>
      <c r="BN33" s="109" t="e">
        <f t="shared" si="8"/>
        <v>#REF!</v>
      </c>
      <c r="BO33" s="109" t="e">
        <f t="shared" si="8"/>
        <v>#REF!</v>
      </c>
      <c r="BP33" s="109" t="e">
        <f t="shared" si="8"/>
        <v>#REF!</v>
      </c>
      <c r="BQ33" s="109" t="e">
        <f t="shared" si="8"/>
        <v>#REF!</v>
      </c>
      <c r="BR33" s="109" t="e">
        <f t="shared" si="8"/>
        <v>#REF!</v>
      </c>
      <c r="BS33" s="109" t="e">
        <f t="shared" si="8"/>
        <v>#REF!</v>
      </c>
      <c r="BT33" s="109" t="e">
        <f t="shared" si="8"/>
        <v>#REF!</v>
      </c>
      <c r="BU33" s="109" t="e">
        <f t="shared" si="8"/>
        <v>#REF!</v>
      </c>
      <c r="BV33" s="109" t="e">
        <f t="shared" si="8"/>
        <v>#REF!</v>
      </c>
      <c r="BW33" s="109" t="e">
        <f t="shared" si="8"/>
        <v>#REF!</v>
      </c>
      <c r="BX33" s="109" t="e">
        <f t="shared" si="6"/>
        <v>#REF!</v>
      </c>
      <c r="BY33" s="109" t="e">
        <f t="shared" si="6"/>
        <v>#REF!</v>
      </c>
      <c r="BZ33" s="109" t="e">
        <f t="shared" si="6"/>
        <v>#REF!</v>
      </c>
      <c r="CA33" s="109" t="e">
        <f t="shared" si="6"/>
        <v>#REF!</v>
      </c>
      <c r="CB33" s="109" t="e">
        <f t="shared" si="6"/>
        <v>#REF!</v>
      </c>
      <c r="CC33" s="109" t="e">
        <f t="shared" si="6"/>
        <v>#REF!</v>
      </c>
      <c r="CD33" s="109" t="e">
        <f t="shared" si="6"/>
        <v>#REF!</v>
      </c>
      <c r="CE33" s="109" t="e">
        <f t="shared" si="6"/>
        <v>#REF!</v>
      </c>
      <c r="CF33" s="109" t="e">
        <f t="shared" si="6"/>
        <v>#REF!</v>
      </c>
      <c r="CG33" s="109" t="e">
        <f t="shared" si="6"/>
        <v>#REF!</v>
      </c>
      <c r="CH33" s="109" t="e">
        <f t="shared" si="6"/>
        <v>#REF!</v>
      </c>
      <c r="CI33" s="109" t="e">
        <f t="shared" si="6"/>
        <v>#REF!</v>
      </c>
      <c r="CJ33" s="109" t="e">
        <f t="shared" si="6"/>
        <v>#REF!</v>
      </c>
      <c r="CK33" s="109" t="e">
        <f t="shared" si="6"/>
        <v>#REF!</v>
      </c>
      <c r="CL33" s="109" t="e">
        <f t="shared" si="6"/>
        <v>#REF!</v>
      </c>
    </row>
    <row r="34" spans="1:90">
      <c r="AR34" s="109" t="e">
        <f t="shared" si="4"/>
        <v>#REF!</v>
      </c>
      <c r="AS34" s="109" t="e">
        <f t="shared" si="7"/>
        <v>#REF!</v>
      </c>
      <c r="AT34" s="109" t="e">
        <f t="shared" si="7"/>
        <v>#REF!</v>
      </c>
      <c r="AU34" s="109" t="e">
        <f t="shared" si="7"/>
        <v>#REF!</v>
      </c>
      <c r="AV34" s="109" t="e">
        <f t="shared" si="7"/>
        <v>#REF!</v>
      </c>
      <c r="AW34" s="109" t="e">
        <f t="shared" si="7"/>
        <v>#REF!</v>
      </c>
      <c r="AX34" s="109" t="e">
        <f t="shared" si="7"/>
        <v>#REF!</v>
      </c>
      <c r="AY34" s="109" t="e">
        <f t="shared" si="7"/>
        <v>#REF!</v>
      </c>
      <c r="AZ34" s="109" t="e">
        <f t="shared" si="7"/>
        <v>#REF!</v>
      </c>
      <c r="BA34" s="109" t="e">
        <f t="shared" si="7"/>
        <v>#REF!</v>
      </c>
      <c r="BB34" s="109" t="e">
        <f t="shared" si="7"/>
        <v>#REF!</v>
      </c>
      <c r="BC34" s="109" t="e">
        <f t="shared" si="7"/>
        <v>#REF!</v>
      </c>
      <c r="BD34" s="109" t="e">
        <f t="shared" si="7"/>
        <v>#REF!</v>
      </c>
      <c r="BE34" s="109" t="e">
        <f t="shared" si="7"/>
        <v>#REF!</v>
      </c>
      <c r="BF34" s="109" t="e">
        <f t="shared" si="7"/>
        <v>#REF!</v>
      </c>
      <c r="BG34" s="109" t="e">
        <f t="shared" si="7"/>
        <v>#REF!</v>
      </c>
      <c r="BH34" s="109" t="e">
        <f t="shared" si="7"/>
        <v>#REF!</v>
      </c>
      <c r="BI34" s="109" t="e">
        <f t="shared" si="8"/>
        <v>#REF!</v>
      </c>
      <c r="BJ34" s="109" t="e">
        <f t="shared" si="8"/>
        <v>#REF!</v>
      </c>
      <c r="BK34" s="109" t="e">
        <f t="shared" si="8"/>
        <v>#REF!</v>
      </c>
      <c r="BL34" s="109" t="e">
        <f t="shared" si="8"/>
        <v>#REF!</v>
      </c>
      <c r="BM34" s="109" t="e">
        <f t="shared" si="8"/>
        <v>#REF!</v>
      </c>
      <c r="BN34" s="109" t="e">
        <f t="shared" si="8"/>
        <v>#REF!</v>
      </c>
      <c r="BO34" s="109" t="e">
        <f t="shared" si="8"/>
        <v>#REF!</v>
      </c>
      <c r="BP34" s="109" t="e">
        <f t="shared" si="8"/>
        <v>#REF!</v>
      </c>
      <c r="BQ34" s="109" t="e">
        <f t="shared" si="8"/>
        <v>#REF!</v>
      </c>
      <c r="BR34" s="109" t="e">
        <f t="shared" si="8"/>
        <v>#REF!</v>
      </c>
      <c r="BS34" s="109" t="e">
        <f t="shared" si="8"/>
        <v>#REF!</v>
      </c>
      <c r="BT34" s="109" t="e">
        <f t="shared" si="8"/>
        <v>#REF!</v>
      </c>
      <c r="BU34" s="109" t="e">
        <f t="shared" si="8"/>
        <v>#REF!</v>
      </c>
      <c r="BV34" s="109" t="e">
        <f t="shared" si="8"/>
        <v>#REF!</v>
      </c>
      <c r="BW34" s="109" t="e">
        <f t="shared" si="8"/>
        <v>#REF!</v>
      </c>
      <c r="BX34" s="109" t="e">
        <f t="shared" si="8"/>
        <v>#REF!</v>
      </c>
      <c r="BY34" s="109" t="e">
        <f t="shared" si="6"/>
        <v>#REF!</v>
      </c>
      <c r="BZ34" s="109" t="e">
        <f t="shared" si="6"/>
        <v>#REF!</v>
      </c>
      <c r="CA34" s="109" t="e">
        <f t="shared" si="6"/>
        <v>#REF!</v>
      </c>
      <c r="CB34" s="109" t="e">
        <f t="shared" si="6"/>
        <v>#REF!</v>
      </c>
      <c r="CC34" s="109" t="e">
        <f t="shared" si="6"/>
        <v>#REF!</v>
      </c>
      <c r="CD34" s="109" t="e">
        <f t="shared" si="6"/>
        <v>#REF!</v>
      </c>
      <c r="CE34" s="109" t="e">
        <f t="shared" si="6"/>
        <v>#REF!</v>
      </c>
      <c r="CF34" s="109" t="e">
        <f t="shared" si="6"/>
        <v>#REF!</v>
      </c>
      <c r="CG34" s="109" t="e">
        <f t="shared" si="6"/>
        <v>#REF!</v>
      </c>
      <c r="CH34" s="109" t="e">
        <f t="shared" si="6"/>
        <v>#REF!</v>
      </c>
      <c r="CI34" s="109" t="e">
        <f t="shared" si="6"/>
        <v>#REF!</v>
      </c>
      <c r="CJ34" s="109" t="e">
        <f t="shared" si="6"/>
        <v>#REF!</v>
      </c>
      <c r="CK34" s="109" t="e">
        <f t="shared" si="6"/>
        <v>#REF!</v>
      </c>
      <c r="CL34" s="109" t="e">
        <f t="shared" si="6"/>
        <v>#REF!</v>
      </c>
    </row>
    <row r="35" spans="1:90">
      <c r="A35" s="154" t="s">
        <v>216</v>
      </c>
      <c r="B35" s="154"/>
      <c r="C35" s="154"/>
      <c r="AR35" s="109" t="e">
        <f t="shared" si="4"/>
        <v>#REF!</v>
      </c>
      <c r="AS35" s="109" t="e">
        <f t="shared" si="7"/>
        <v>#REF!</v>
      </c>
      <c r="AT35" s="109" t="e">
        <f t="shared" si="7"/>
        <v>#REF!</v>
      </c>
      <c r="AU35" s="109" t="e">
        <f t="shared" si="7"/>
        <v>#REF!</v>
      </c>
      <c r="AV35" s="109" t="e">
        <f t="shared" si="7"/>
        <v>#REF!</v>
      </c>
      <c r="AW35" s="109" t="e">
        <f t="shared" si="7"/>
        <v>#REF!</v>
      </c>
      <c r="AX35" s="109" t="e">
        <f t="shared" si="7"/>
        <v>#REF!</v>
      </c>
      <c r="AY35" s="109" t="e">
        <f t="shared" si="7"/>
        <v>#REF!</v>
      </c>
      <c r="AZ35" s="109" t="e">
        <f t="shared" si="7"/>
        <v>#REF!</v>
      </c>
      <c r="BA35" s="109" t="e">
        <f t="shared" si="7"/>
        <v>#REF!</v>
      </c>
      <c r="BB35" s="109" t="e">
        <f t="shared" si="7"/>
        <v>#REF!</v>
      </c>
      <c r="BC35" s="109" t="e">
        <f t="shared" si="7"/>
        <v>#REF!</v>
      </c>
      <c r="BD35" s="109" t="e">
        <f t="shared" si="7"/>
        <v>#REF!</v>
      </c>
      <c r="BE35" s="109" t="e">
        <f t="shared" si="7"/>
        <v>#REF!</v>
      </c>
      <c r="BF35" s="109" t="e">
        <f t="shared" si="7"/>
        <v>#REF!</v>
      </c>
      <c r="BG35" s="109" t="e">
        <f t="shared" si="7"/>
        <v>#REF!</v>
      </c>
      <c r="BH35" s="109" t="e">
        <f t="shared" si="7"/>
        <v>#REF!</v>
      </c>
      <c r="BI35" s="109" t="e">
        <f t="shared" si="8"/>
        <v>#REF!</v>
      </c>
      <c r="BJ35" s="109" t="e">
        <f t="shared" si="8"/>
        <v>#REF!</v>
      </c>
      <c r="BK35" s="109" t="e">
        <f t="shared" si="8"/>
        <v>#REF!</v>
      </c>
      <c r="BL35" s="109" t="e">
        <f t="shared" si="8"/>
        <v>#REF!</v>
      </c>
      <c r="BM35" s="109" t="e">
        <f t="shared" si="8"/>
        <v>#REF!</v>
      </c>
      <c r="BN35" s="109" t="e">
        <f t="shared" si="8"/>
        <v>#REF!</v>
      </c>
      <c r="BO35" s="109" t="e">
        <f t="shared" si="8"/>
        <v>#REF!</v>
      </c>
      <c r="BP35" s="109" t="e">
        <f t="shared" si="8"/>
        <v>#REF!</v>
      </c>
      <c r="BQ35" s="109" t="e">
        <f t="shared" si="8"/>
        <v>#REF!</v>
      </c>
      <c r="BR35" s="109" t="e">
        <f t="shared" si="8"/>
        <v>#REF!</v>
      </c>
      <c r="BS35" s="109" t="e">
        <f t="shared" si="8"/>
        <v>#REF!</v>
      </c>
      <c r="BT35" s="109" t="e">
        <f t="shared" si="8"/>
        <v>#REF!</v>
      </c>
      <c r="BU35" s="109" t="e">
        <f t="shared" si="8"/>
        <v>#REF!</v>
      </c>
      <c r="BV35" s="109" t="e">
        <f t="shared" si="8"/>
        <v>#REF!</v>
      </c>
      <c r="BW35" s="109" t="e">
        <f t="shared" si="8"/>
        <v>#REF!</v>
      </c>
      <c r="BX35" s="109" t="e">
        <f t="shared" si="6"/>
        <v>#REF!</v>
      </c>
      <c r="BY35" s="109" t="e">
        <f t="shared" si="6"/>
        <v>#REF!</v>
      </c>
      <c r="BZ35" s="109" t="e">
        <f t="shared" si="6"/>
        <v>#REF!</v>
      </c>
      <c r="CA35" s="109" t="e">
        <f t="shared" si="6"/>
        <v>#REF!</v>
      </c>
      <c r="CB35" s="109" t="e">
        <f t="shared" si="6"/>
        <v>#REF!</v>
      </c>
      <c r="CC35" s="109" t="e">
        <f t="shared" si="6"/>
        <v>#REF!</v>
      </c>
      <c r="CD35" s="109" t="e">
        <f t="shared" si="6"/>
        <v>#REF!</v>
      </c>
      <c r="CE35" s="109" t="e">
        <f t="shared" si="6"/>
        <v>#REF!</v>
      </c>
      <c r="CF35" s="109" t="e">
        <f t="shared" si="6"/>
        <v>#REF!</v>
      </c>
      <c r="CG35" s="109" t="e">
        <f t="shared" si="6"/>
        <v>#REF!</v>
      </c>
      <c r="CH35" s="109" t="e">
        <f t="shared" si="6"/>
        <v>#REF!</v>
      </c>
      <c r="CI35" s="109" t="e">
        <f t="shared" si="6"/>
        <v>#REF!</v>
      </c>
      <c r="CJ35" s="109" t="e">
        <f t="shared" si="6"/>
        <v>#REF!</v>
      </c>
      <c r="CK35" s="109" t="e">
        <f t="shared" si="6"/>
        <v>#REF!</v>
      </c>
      <c r="CL35" s="109" t="e">
        <f t="shared" si="6"/>
        <v>#REF!</v>
      </c>
    </row>
    <row r="36" spans="1:90">
      <c r="A36" t="s">
        <v>217</v>
      </c>
      <c r="AR36" s="109" t="e">
        <f t="shared" si="4"/>
        <v>#REF!</v>
      </c>
      <c r="AS36" s="109" t="e">
        <f t="shared" si="7"/>
        <v>#REF!</v>
      </c>
      <c r="AT36" s="109" t="e">
        <f t="shared" si="7"/>
        <v>#REF!</v>
      </c>
      <c r="AU36" s="109" t="e">
        <f t="shared" si="7"/>
        <v>#REF!</v>
      </c>
      <c r="AV36" s="109" t="e">
        <f t="shared" si="7"/>
        <v>#REF!</v>
      </c>
      <c r="AW36" s="109" t="e">
        <f t="shared" si="7"/>
        <v>#REF!</v>
      </c>
      <c r="AX36" s="109" t="e">
        <f t="shared" si="7"/>
        <v>#REF!</v>
      </c>
      <c r="AY36" s="109" t="e">
        <f t="shared" si="7"/>
        <v>#REF!</v>
      </c>
      <c r="AZ36" s="109" t="e">
        <f t="shared" si="7"/>
        <v>#REF!</v>
      </c>
      <c r="BA36" s="109" t="e">
        <f t="shared" si="7"/>
        <v>#REF!</v>
      </c>
      <c r="BB36" s="109" t="e">
        <f t="shared" si="7"/>
        <v>#REF!</v>
      </c>
      <c r="BC36" s="109" t="e">
        <f t="shared" si="7"/>
        <v>#REF!</v>
      </c>
      <c r="BD36" s="109" t="e">
        <f t="shared" si="7"/>
        <v>#REF!</v>
      </c>
      <c r="BE36" s="109" t="e">
        <f t="shared" si="7"/>
        <v>#REF!</v>
      </c>
      <c r="BF36" s="109" t="e">
        <f t="shared" si="7"/>
        <v>#REF!</v>
      </c>
      <c r="BG36" s="109" t="e">
        <f t="shared" si="7"/>
        <v>#REF!</v>
      </c>
      <c r="BH36" s="109" t="e">
        <f t="shared" ref="BH36:BW39" si="9">CONCATENATE(BH$1,$AR36)</f>
        <v>#REF!</v>
      </c>
      <c r="BI36" s="109" t="e">
        <f t="shared" si="9"/>
        <v>#REF!</v>
      </c>
      <c r="BJ36" s="109" t="e">
        <f t="shared" si="9"/>
        <v>#REF!</v>
      </c>
      <c r="BK36" s="109" t="e">
        <f t="shared" si="9"/>
        <v>#REF!</v>
      </c>
      <c r="BL36" s="109" t="e">
        <f t="shared" si="9"/>
        <v>#REF!</v>
      </c>
      <c r="BM36" s="109" t="e">
        <f t="shared" si="9"/>
        <v>#REF!</v>
      </c>
      <c r="BN36" s="109" t="e">
        <f t="shared" si="9"/>
        <v>#REF!</v>
      </c>
      <c r="BO36" s="109" t="e">
        <f t="shared" si="9"/>
        <v>#REF!</v>
      </c>
      <c r="BP36" s="109" t="e">
        <f t="shared" si="9"/>
        <v>#REF!</v>
      </c>
      <c r="BQ36" s="109" t="e">
        <f t="shared" si="9"/>
        <v>#REF!</v>
      </c>
      <c r="BR36" s="109" t="e">
        <f t="shared" si="9"/>
        <v>#REF!</v>
      </c>
      <c r="BS36" s="109" t="e">
        <f t="shared" si="9"/>
        <v>#REF!</v>
      </c>
      <c r="BT36" s="109" t="e">
        <f t="shared" si="9"/>
        <v>#REF!</v>
      </c>
      <c r="BU36" s="109" t="e">
        <f t="shared" si="9"/>
        <v>#REF!</v>
      </c>
      <c r="BV36" s="109" t="e">
        <f t="shared" si="9"/>
        <v>#REF!</v>
      </c>
      <c r="BW36" s="109" t="e">
        <f t="shared" si="9"/>
        <v>#REF!</v>
      </c>
      <c r="BX36" s="109" t="e">
        <f t="shared" ref="BX36:CL39" si="10">CONCATENATE(BX$1,$AR36)</f>
        <v>#REF!</v>
      </c>
      <c r="BY36" s="109" t="e">
        <f t="shared" si="10"/>
        <v>#REF!</v>
      </c>
      <c r="BZ36" s="109" t="e">
        <f t="shared" si="10"/>
        <v>#REF!</v>
      </c>
      <c r="CA36" s="109" t="e">
        <f t="shared" si="10"/>
        <v>#REF!</v>
      </c>
      <c r="CB36" s="109" t="e">
        <f t="shared" si="10"/>
        <v>#REF!</v>
      </c>
      <c r="CC36" s="109" t="e">
        <f t="shared" si="10"/>
        <v>#REF!</v>
      </c>
      <c r="CD36" s="109" t="e">
        <f t="shared" si="10"/>
        <v>#REF!</v>
      </c>
      <c r="CE36" s="109" t="e">
        <f t="shared" si="10"/>
        <v>#REF!</v>
      </c>
      <c r="CF36" s="109" t="e">
        <f t="shared" si="10"/>
        <v>#REF!</v>
      </c>
      <c r="CG36" s="109" t="e">
        <f t="shared" si="10"/>
        <v>#REF!</v>
      </c>
      <c r="CH36" s="109" t="e">
        <f t="shared" si="10"/>
        <v>#REF!</v>
      </c>
      <c r="CI36" s="109" t="e">
        <f t="shared" si="10"/>
        <v>#REF!</v>
      </c>
      <c r="CJ36" s="109" t="e">
        <f t="shared" si="10"/>
        <v>#REF!</v>
      </c>
      <c r="CK36" s="109" t="e">
        <f t="shared" si="10"/>
        <v>#REF!</v>
      </c>
      <c r="CL36" s="109" t="e">
        <f t="shared" si="10"/>
        <v>#REF!</v>
      </c>
    </row>
    <row r="37" spans="1:90">
      <c r="A37" s="84" t="str">
        <f>CONCATENATE("=MIN(VLOOKUP(12;'Compé "&amp;TEXT(MAX('Dates compés'!$A$6:$A$61),"0")&amp;"'!$B$5:$AC$42;6;FALSE))")</f>
        <v>=MIN(VLOOKUP(12;'Compé 20161128'!$B$5:$AC$42;6;FALSE))</v>
      </c>
      <c r="B37" s="84"/>
      <c r="C37" s="84"/>
      <c r="D37" s="84"/>
      <c r="AR37" s="109" t="e">
        <f t="shared" si="4"/>
        <v>#REF!</v>
      </c>
      <c r="AS37" s="109" t="e">
        <f t="shared" ref="AS37:BG39" si="11">CONCATENATE(AS$1,$AR37)</f>
        <v>#REF!</v>
      </c>
      <c r="AT37" s="109" t="e">
        <f t="shared" si="11"/>
        <v>#REF!</v>
      </c>
      <c r="AU37" s="109" t="e">
        <f t="shared" si="11"/>
        <v>#REF!</v>
      </c>
      <c r="AV37" s="109" t="e">
        <f t="shared" si="11"/>
        <v>#REF!</v>
      </c>
      <c r="AW37" s="109" t="e">
        <f t="shared" si="11"/>
        <v>#REF!</v>
      </c>
      <c r="AX37" s="109" t="e">
        <f t="shared" si="11"/>
        <v>#REF!</v>
      </c>
      <c r="AY37" s="109" t="e">
        <f t="shared" si="11"/>
        <v>#REF!</v>
      </c>
      <c r="AZ37" s="109" t="e">
        <f t="shared" si="11"/>
        <v>#REF!</v>
      </c>
      <c r="BA37" s="109" t="e">
        <f t="shared" si="11"/>
        <v>#REF!</v>
      </c>
      <c r="BB37" s="109" t="e">
        <f t="shared" si="11"/>
        <v>#REF!</v>
      </c>
      <c r="BC37" s="109" t="e">
        <f t="shared" si="11"/>
        <v>#REF!</v>
      </c>
      <c r="BD37" s="109" t="e">
        <f t="shared" si="11"/>
        <v>#REF!</v>
      </c>
      <c r="BE37" s="109" t="e">
        <f t="shared" si="11"/>
        <v>#REF!</v>
      </c>
      <c r="BF37" s="109" t="e">
        <f t="shared" si="11"/>
        <v>#REF!</v>
      </c>
      <c r="BG37" s="109" t="e">
        <f t="shared" si="11"/>
        <v>#REF!</v>
      </c>
      <c r="BH37" s="109" t="e">
        <f t="shared" si="9"/>
        <v>#REF!</v>
      </c>
      <c r="BI37" s="109" t="e">
        <f t="shared" si="9"/>
        <v>#REF!</v>
      </c>
      <c r="BJ37" s="109" t="e">
        <f t="shared" si="9"/>
        <v>#REF!</v>
      </c>
      <c r="BK37" s="109" t="e">
        <f t="shared" si="9"/>
        <v>#REF!</v>
      </c>
      <c r="BL37" s="109" t="e">
        <f t="shared" si="9"/>
        <v>#REF!</v>
      </c>
      <c r="BM37" s="109" t="e">
        <f t="shared" si="9"/>
        <v>#REF!</v>
      </c>
      <c r="BN37" s="109" t="e">
        <f t="shared" si="9"/>
        <v>#REF!</v>
      </c>
      <c r="BO37" s="109" t="e">
        <f t="shared" si="9"/>
        <v>#REF!</v>
      </c>
      <c r="BP37" s="109" t="e">
        <f t="shared" si="9"/>
        <v>#REF!</v>
      </c>
      <c r="BQ37" s="109" t="e">
        <f t="shared" si="9"/>
        <v>#REF!</v>
      </c>
      <c r="BR37" s="109" t="e">
        <f t="shared" si="9"/>
        <v>#REF!</v>
      </c>
      <c r="BS37" s="109" t="e">
        <f t="shared" si="9"/>
        <v>#REF!</v>
      </c>
      <c r="BT37" s="109" t="e">
        <f t="shared" si="9"/>
        <v>#REF!</v>
      </c>
      <c r="BU37" s="109" t="e">
        <f t="shared" si="9"/>
        <v>#REF!</v>
      </c>
      <c r="BV37" s="109" t="e">
        <f t="shared" si="9"/>
        <v>#REF!</v>
      </c>
      <c r="BW37" s="109" t="e">
        <f t="shared" si="9"/>
        <v>#REF!</v>
      </c>
      <c r="BX37" s="109" t="e">
        <f t="shared" si="10"/>
        <v>#REF!</v>
      </c>
      <c r="BY37" s="109" t="e">
        <f t="shared" si="10"/>
        <v>#REF!</v>
      </c>
      <c r="BZ37" s="109" t="e">
        <f t="shared" si="10"/>
        <v>#REF!</v>
      </c>
      <c r="CA37" s="109" t="e">
        <f t="shared" si="10"/>
        <v>#REF!</v>
      </c>
      <c r="CB37" s="109" t="e">
        <f t="shared" si="10"/>
        <v>#REF!</v>
      </c>
      <c r="CC37" s="109" t="e">
        <f t="shared" si="10"/>
        <v>#REF!</v>
      </c>
      <c r="CD37" s="109" t="e">
        <f t="shared" si="10"/>
        <v>#REF!</v>
      </c>
      <c r="CE37" s="109" t="e">
        <f t="shared" si="10"/>
        <v>#REF!</v>
      </c>
      <c r="CF37" s="109" t="e">
        <f t="shared" si="10"/>
        <v>#REF!</v>
      </c>
      <c r="CG37" s="109" t="e">
        <f t="shared" si="10"/>
        <v>#REF!</v>
      </c>
      <c r="CH37" s="109" t="e">
        <f t="shared" si="10"/>
        <v>#REF!</v>
      </c>
      <c r="CI37" s="109" t="e">
        <f t="shared" si="10"/>
        <v>#REF!</v>
      </c>
      <c r="CJ37" s="109" t="e">
        <f t="shared" si="10"/>
        <v>#REF!</v>
      </c>
      <c r="CK37" s="109" t="e">
        <f t="shared" si="10"/>
        <v>#REF!</v>
      </c>
      <c r="CL37" s="109" t="e">
        <f t="shared" si="10"/>
        <v>#REF!</v>
      </c>
    </row>
    <row r="38" spans="1:90">
      <c r="A38" t="s">
        <v>215</v>
      </c>
      <c r="B38" s="153">
        <f>Résultat</f>
        <v>3.5300925925925924E-4</v>
      </c>
      <c r="AR38" s="109" t="e">
        <f t="shared" si="4"/>
        <v>#REF!</v>
      </c>
      <c r="AS38" s="109" t="e">
        <f t="shared" si="11"/>
        <v>#REF!</v>
      </c>
      <c r="AT38" s="109" t="e">
        <f t="shared" si="11"/>
        <v>#REF!</v>
      </c>
      <c r="AU38" s="109" t="e">
        <f t="shared" si="11"/>
        <v>#REF!</v>
      </c>
      <c r="AV38" s="109" t="e">
        <f t="shared" si="11"/>
        <v>#REF!</v>
      </c>
      <c r="AW38" s="109" t="e">
        <f t="shared" si="11"/>
        <v>#REF!</v>
      </c>
      <c r="AX38" s="109" t="e">
        <f t="shared" si="11"/>
        <v>#REF!</v>
      </c>
      <c r="AY38" s="109" t="e">
        <f t="shared" si="11"/>
        <v>#REF!</v>
      </c>
      <c r="AZ38" s="109" t="e">
        <f t="shared" si="11"/>
        <v>#REF!</v>
      </c>
      <c r="BA38" s="109" t="e">
        <f t="shared" si="11"/>
        <v>#REF!</v>
      </c>
      <c r="BB38" s="109" t="e">
        <f t="shared" si="11"/>
        <v>#REF!</v>
      </c>
      <c r="BC38" s="109" t="e">
        <f t="shared" si="11"/>
        <v>#REF!</v>
      </c>
      <c r="BD38" s="109" t="e">
        <f t="shared" si="11"/>
        <v>#REF!</v>
      </c>
      <c r="BE38" s="109" t="e">
        <f t="shared" si="11"/>
        <v>#REF!</v>
      </c>
      <c r="BF38" s="109" t="e">
        <f t="shared" si="11"/>
        <v>#REF!</v>
      </c>
      <c r="BG38" s="109" t="e">
        <f t="shared" si="11"/>
        <v>#REF!</v>
      </c>
      <c r="BH38" s="109" t="e">
        <f t="shared" si="9"/>
        <v>#REF!</v>
      </c>
      <c r="BI38" s="109" t="e">
        <f t="shared" si="9"/>
        <v>#REF!</v>
      </c>
      <c r="BJ38" s="109" t="e">
        <f t="shared" si="9"/>
        <v>#REF!</v>
      </c>
      <c r="BK38" s="109" t="e">
        <f t="shared" si="9"/>
        <v>#REF!</v>
      </c>
      <c r="BL38" s="109" t="e">
        <f t="shared" si="9"/>
        <v>#REF!</v>
      </c>
      <c r="BM38" s="109" t="e">
        <f t="shared" si="9"/>
        <v>#REF!</v>
      </c>
      <c r="BN38" s="109" t="e">
        <f t="shared" si="9"/>
        <v>#REF!</v>
      </c>
      <c r="BO38" s="109" t="e">
        <f t="shared" si="9"/>
        <v>#REF!</v>
      </c>
      <c r="BP38" s="109" t="e">
        <f t="shared" si="9"/>
        <v>#REF!</v>
      </c>
      <c r="BQ38" s="109" t="e">
        <f t="shared" si="9"/>
        <v>#REF!</v>
      </c>
      <c r="BR38" s="109" t="e">
        <f t="shared" si="9"/>
        <v>#REF!</v>
      </c>
      <c r="BS38" s="109" t="e">
        <f t="shared" si="9"/>
        <v>#REF!</v>
      </c>
      <c r="BT38" s="109" t="e">
        <f t="shared" si="9"/>
        <v>#REF!</v>
      </c>
      <c r="BU38" s="109" t="e">
        <f t="shared" si="9"/>
        <v>#REF!</v>
      </c>
      <c r="BV38" s="109" t="e">
        <f t="shared" si="9"/>
        <v>#REF!</v>
      </c>
      <c r="BW38" s="109" t="e">
        <f t="shared" si="9"/>
        <v>#REF!</v>
      </c>
      <c r="BX38" s="109" t="e">
        <f t="shared" si="10"/>
        <v>#REF!</v>
      </c>
      <c r="BY38" s="109" t="e">
        <f t="shared" si="10"/>
        <v>#REF!</v>
      </c>
      <c r="BZ38" s="109" t="e">
        <f t="shared" si="10"/>
        <v>#REF!</v>
      </c>
      <c r="CA38" s="109" t="e">
        <f t="shared" si="10"/>
        <v>#REF!</v>
      </c>
      <c r="CB38" s="109" t="e">
        <f t="shared" si="10"/>
        <v>#REF!</v>
      </c>
      <c r="CC38" s="109" t="e">
        <f t="shared" si="10"/>
        <v>#REF!</v>
      </c>
      <c r="CD38" s="109" t="e">
        <f t="shared" si="10"/>
        <v>#REF!</v>
      </c>
      <c r="CE38" s="109" t="e">
        <f t="shared" si="10"/>
        <v>#REF!</v>
      </c>
      <c r="CF38" s="109" t="e">
        <f t="shared" si="10"/>
        <v>#REF!</v>
      </c>
      <c r="CG38" s="109" t="e">
        <f t="shared" si="10"/>
        <v>#REF!</v>
      </c>
      <c r="CH38" s="109" t="e">
        <f t="shared" si="10"/>
        <v>#REF!</v>
      </c>
      <c r="CI38" s="109" t="e">
        <f t="shared" si="10"/>
        <v>#REF!</v>
      </c>
      <c r="CJ38" s="109" t="e">
        <f t="shared" si="10"/>
        <v>#REF!</v>
      </c>
      <c r="CK38" s="109" t="e">
        <f t="shared" si="10"/>
        <v>#REF!</v>
      </c>
      <c r="CL38" s="109" t="e">
        <f t="shared" si="10"/>
        <v>#REF!</v>
      </c>
    </row>
    <row r="39" spans="1:90">
      <c r="AR39" s="109" t="e">
        <f t="shared" si="4"/>
        <v>#REF!</v>
      </c>
      <c r="AS39" s="109" t="e">
        <f t="shared" si="11"/>
        <v>#REF!</v>
      </c>
      <c r="AT39" s="109" t="e">
        <f t="shared" si="11"/>
        <v>#REF!</v>
      </c>
      <c r="AU39" s="109" t="e">
        <f t="shared" si="11"/>
        <v>#REF!</v>
      </c>
      <c r="AV39" s="109" t="e">
        <f t="shared" si="11"/>
        <v>#REF!</v>
      </c>
      <c r="AW39" s="109" t="e">
        <f t="shared" si="11"/>
        <v>#REF!</v>
      </c>
      <c r="AX39" s="109" t="e">
        <f t="shared" si="11"/>
        <v>#REF!</v>
      </c>
      <c r="AY39" s="109" t="e">
        <f t="shared" si="11"/>
        <v>#REF!</v>
      </c>
      <c r="AZ39" s="109" t="e">
        <f t="shared" si="11"/>
        <v>#REF!</v>
      </c>
      <c r="BA39" s="109" t="e">
        <f t="shared" si="11"/>
        <v>#REF!</v>
      </c>
      <c r="BB39" s="109" t="e">
        <f t="shared" si="11"/>
        <v>#REF!</v>
      </c>
      <c r="BC39" s="109" t="e">
        <f t="shared" si="11"/>
        <v>#REF!</v>
      </c>
      <c r="BD39" s="109" t="e">
        <f t="shared" si="11"/>
        <v>#REF!</v>
      </c>
      <c r="BE39" s="109" t="e">
        <f t="shared" si="11"/>
        <v>#REF!</v>
      </c>
      <c r="BF39" s="109" t="e">
        <f t="shared" si="11"/>
        <v>#REF!</v>
      </c>
      <c r="BG39" s="109" t="e">
        <f t="shared" si="11"/>
        <v>#REF!</v>
      </c>
      <c r="BH39" s="109" t="e">
        <f t="shared" si="9"/>
        <v>#REF!</v>
      </c>
      <c r="BI39" s="109" t="e">
        <f t="shared" si="9"/>
        <v>#REF!</v>
      </c>
      <c r="BJ39" s="109" t="e">
        <f t="shared" si="9"/>
        <v>#REF!</v>
      </c>
      <c r="BK39" s="109" t="e">
        <f t="shared" si="9"/>
        <v>#REF!</v>
      </c>
      <c r="BL39" s="109" t="e">
        <f t="shared" si="9"/>
        <v>#REF!</v>
      </c>
      <c r="BM39" s="109" t="e">
        <f t="shared" si="9"/>
        <v>#REF!</v>
      </c>
      <c r="BN39" s="109" t="e">
        <f t="shared" si="9"/>
        <v>#REF!</v>
      </c>
      <c r="BO39" s="109" t="e">
        <f t="shared" si="9"/>
        <v>#REF!</v>
      </c>
      <c r="BP39" s="109" t="e">
        <f t="shared" si="9"/>
        <v>#REF!</v>
      </c>
      <c r="BQ39" s="109" t="e">
        <f t="shared" si="9"/>
        <v>#REF!</v>
      </c>
      <c r="BR39" s="109" t="e">
        <f t="shared" si="9"/>
        <v>#REF!</v>
      </c>
      <c r="BS39" s="109" t="e">
        <f t="shared" si="9"/>
        <v>#REF!</v>
      </c>
      <c r="BT39" s="109" t="e">
        <f t="shared" si="9"/>
        <v>#REF!</v>
      </c>
      <c r="BU39" s="109" t="e">
        <f t="shared" si="9"/>
        <v>#REF!</v>
      </c>
      <c r="BV39" s="109" t="e">
        <f t="shared" si="9"/>
        <v>#REF!</v>
      </c>
      <c r="BW39" s="109" t="e">
        <f t="shared" si="9"/>
        <v>#REF!</v>
      </c>
      <c r="BX39" s="109" t="e">
        <f t="shared" si="10"/>
        <v>#REF!</v>
      </c>
      <c r="BY39" s="109" t="e">
        <f t="shared" si="10"/>
        <v>#REF!</v>
      </c>
      <c r="BZ39" s="109" t="e">
        <f t="shared" si="10"/>
        <v>#REF!</v>
      </c>
      <c r="CA39" s="109" t="e">
        <f t="shared" si="10"/>
        <v>#REF!</v>
      </c>
      <c r="CB39" s="109" t="e">
        <f t="shared" si="10"/>
        <v>#REF!</v>
      </c>
      <c r="CC39" s="109" t="e">
        <f t="shared" si="10"/>
        <v>#REF!</v>
      </c>
      <c r="CD39" s="109" t="e">
        <f t="shared" si="10"/>
        <v>#REF!</v>
      </c>
      <c r="CE39" s="109" t="e">
        <f t="shared" si="10"/>
        <v>#REF!</v>
      </c>
      <c r="CF39" s="109" t="e">
        <f t="shared" si="10"/>
        <v>#REF!</v>
      </c>
      <c r="CG39" s="109" t="e">
        <f t="shared" si="10"/>
        <v>#REF!</v>
      </c>
      <c r="CH39" s="109" t="e">
        <f t="shared" si="10"/>
        <v>#REF!</v>
      </c>
      <c r="CI39" s="109" t="e">
        <f t="shared" si="10"/>
        <v>#REF!</v>
      </c>
      <c r="CJ39" s="109" t="e">
        <f t="shared" si="10"/>
        <v>#REF!</v>
      </c>
      <c r="CK39" s="109" t="e">
        <f t="shared" si="10"/>
        <v>#REF!</v>
      </c>
      <c r="CL39" s="109" t="e">
        <f t="shared" si="10"/>
        <v>#REF!</v>
      </c>
    </row>
    <row r="40" spans="1:90">
      <c r="A40" t="s">
        <v>218</v>
      </c>
      <c r="BP40" s="109"/>
      <c r="BQ40" s="109"/>
      <c r="BR40" s="109"/>
      <c r="BS40" s="109"/>
      <c r="BT40" s="109"/>
      <c r="BU40" s="109"/>
      <c r="BV40" s="109"/>
      <c r="BW40" s="109"/>
      <c r="BX40" s="109"/>
      <c r="BY40" s="109"/>
      <c r="BZ40" s="109"/>
      <c r="CA40" s="109"/>
      <c r="CB40" s="109"/>
      <c r="CC40" s="109"/>
      <c r="CD40" s="109"/>
      <c r="CE40" s="109"/>
      <c r="CF40" s="109"/>
      <c r="CG40" s="109"/>
      <c r="CH40" s="109"/>
      <c r="CI40" s="109"/>
      <c r="CJ40" s="109"/>
      <c r="CK40" s="109"/>
      <c r="CL40" s="109"/>
    </row>
    <row r="41" spans="1:90">
      <c r="A41" s="84" t="str">
        <f>CONCATENATE("=VLOOKUP(MIN(VLOOKUP(12;'Compé "&amp;TEXT(MAX('Dates compés'!$A$6:$A$61),"0")&amp;"'!$B$5:$AC$42;6;FALSE));'Compé "&amp;TEXT(MAX('Dates compés'!$A$6:$A$61),"0")&amp;"'!$G$5:$AC$42;23;FALSE)")</f>
        <v>=VLOOKUP(MIN(VLOOKUP(12;'Compé 20161128'!$B$5:$AC$42;6;FALSE));'Compé 20161128'!$G$5:$AC$42;23;FALSE)</v>
      </c>
      <c r="B41" s="84"/>
      <c r="C41" s="84"/>
      <c r="D41" s="84"/>
      <c r="E41" s="84"/>
      <c r="F41" s="84"/>
      <c r="G41" s="84"/>
      <c r="H41" s="84"/>
      <c r="I41" s="84"/>
    </row>
    <row r="42" spans="1:90">
      <c r="A42" t="s">
        <v>215</v>
      </c>
      <c r="B42" s="153" t="str">
        <f>Résultat</f>
        <v>F</v>
      </c>
    </row>
    <row r="44" spans="1:90">
      <c r="A44" t="s">
        <v>219</v>
      </c>
    </row>
    <row r="45" spans="1:90">
      <c r="A45" s="84" t="str">
        <f>CONCATENATE("=IF(VLOOKUP(MIN(VLOOKUP(12;'Compé "&amp;TEXT(MAX('Dates compés'!$A$6:$A$61),"0")&amp;"'!$B$5:$AC$42;6;FALSE));'Compé "&amp;TEXT(MAX('Dates compés'!$A$6:$A$61),"0")&amp;"'!$G$5:$AC$42;23;FALSE)="&amp;CHAR(34)&amp;"F"&amp;CHAR(34)&amp;";D154;'Base tableau record'!$D$8)")</f>
        <v>=IF(VLOOKUP(MIN(VLOOKUP(12;'Compé 20161128'!$B$5:$AC$42;6;FALSE));'Compé 20161128'!$G$5:$AC$42;23;FALSE)="F";D154;'Base tableau record'!$D$8)</v>
      </c>
      <c r="B45" s="84"/>
      <c r="C45" s="84"/>
      <c r="D45" s="84"/>
      <c r="E45" s="84"/>
      <c r="F45" s="84"/>
      <c r="G45" s="84"/>
      <c r="H45" s="84"/>
      <c r="I45" s="84"/>
      <c r="J45" s="84"/>
      <c r="K45" s="84"/>
      <c r="L45" s="84"/>
    </row>
    <row r="46" spans="1:90">
      <c r="A46" t="s">
        <v>215</v>
      </c>
      <c r="B46" s="153">
        <f>Résultat</f>
        <v>0</v>
      </c>
    </row>
    <row r="48" spans="1:90">
      <c r="A48" t="s">
        <v>220</v>
      </c>
    </row>
    <row r="49" spans="1:14">
      <c r="A49" s="84" t="str">
        <f>CONCATENATE("=IF(VLOOKUP(MIN(VLOOKUP(12;'Compé "&amp;TEXT(MAX('Dates compés'!$A$6:$A$61),"0")&amp;"'!$B$5:$AC$42;6;FALSE));'Compé "&amp;TEXT(MAX('Dates compés'!$A$6:$A$61),"0")&amp;"'!$G$5:$AC$42;23;FALSE)="&amp;CHAR(34)&amp;"F"&amp;CHAR(34)&amp;";"&amp;CHAR(34)&amp;"NOUVEAU RECORD"&amp;CHAR(34)&amp;";'Base tableau record'!$D$8)")</f>
        <v>=IF(VLOOKUP(MIN(VLOOKUP(12;'Compé 20161128'!$B$5:$AC$42;6;FALSE));'Compé 20161128'!$G$5:$AC$42;23;FALSE)="F";"NOUVEAU RECORD";'Base tableau record'!$D$8)</v>
      </c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</row>
    <row r="50" spans="1:14">
      <c r="A50" t="s">
        <v>215</v>
      </c>
      <c r="B50" s="153" t="str">
        <f>Résultat</f>
        <v>NOUVEAU RECORD</v>
      </c>
      <c r="C50" s="151"/>
    </row>
    <row r="52" spans="1:14">
      <c r="A52" t="s">
        <v>221</v>
      </c>
    </row>
    <row r="53" spans="1:14">
      <c r="A53" s="84" t="str">
        <f>CONCATENATE("=IF('Base tableau record'!$D$8&gt;(MIN(VLOOKUP(12;'Compé "&amp;TEXT(MAX('Dates compés'!$A$6:$A$61),"0")&amp;"'!$B$5:$AC$42;6;FALSE)));"&amp;CHAR(34)&amp;"NOUVEAU RECORD"&amp;CHAR(34)&amp;";'Base tableau record'!$D$8)")</f>
        <v>=IF('Base tableau record'!$D$8&gt;(MIN(VLOOKUP(12;'Compé 20161128'!$B$5:$AC$42;6;FALSE)));"NOUVEAU RECORD";'Base tableau record'!$D$8)</v>
      </c>
      <c r="B53" s="84"/>
      <c r="C53" s="84"/>
      <c r="D53" s="84"/>
      <c r="E53" s="84"/>
      <c r="F53" s="84"/>
      <c r="G53" s="84"/>
      <c r="H53" s="84"/>
      <c r="I53" s="84"/>
      <c r="J53" s="84"/>
      <c r="K53" s="84"/>
    </row>
    <row r="54" spans="1:14">
      <c r="A54" t="s">
        <v>215</v>
      </c>
      <c r="B54" s="153" t="str">
        <f>Résultat</f>
        <v>NOUVEAU RECORD</v>
      </c>
      <c r="C54" s="151"/>
    </row>
    <row r="56" spans="1:14">
      <c r="A56" t="s">
        <v>223</v>
      </c>
    </row>
    <row r="58" spans="1:14">
      <c r="A58" t="s">
        <v>224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 tint="-0.249977111117893"/>
  </sheetPr>
  <dimension ref="A1:BO39"/>
  <sheetViews>
    <sheetView topLeftCell="A2" zoomScale="85" zoomScaleNormal="85" workbookViewId="0">
      <selection activeCell="A5" sqref="A5:XFD7"/>
    </sheetView>
  </sheetViews>
  <sheetFormatPr defaultRowHeight="15"/>
  <cols>
    <col min="1" max="1" width="5.5703125" style="42" customWidth="1"/>
    <col min="2" max="2" width="13.85546875" customWidth="1"/>
    <col min="3" max="3" width="7.28515625" bestFit="1" customWidth="1"/>
    <col min="4" max="4" width="6.140625" bestFit="1" customWidth="1"/>
    <col min="5" max="5" width="13.42578125" customWidth="1"/>
    <col min="6" max="6" width="18.42578125" customWidth="1"/>
    <col min="7" max="7" width="11.28515625" customWidth="1"/>
    <col min="8" max="13" width="11.28515625" bestFit="1" customWidth="1"/>
    <col min="14" max="14" width="10.28515625" bestFit="1" customWidth="1"/>
    <col min="15" max="16" width="11.28515625" bestFit="1" customWidth="1"/>
    <col min="17" max="17" width="10.28515625" bestFit="1" customWidth="1"/>
    <col min="18" max="19" width="11.28515625" bestFit="1" customWidth="1"/>
    <col min="20" max="20" width="10.28515625" bestFit="1" customWidth="1"/>
    <col min="21" max="21" width="11.28515625" bestFit="1" customWidth="1"/>
    <col min="22" max="22" width="10.28515625" bestFit="1" customWidth="1"/>
    <col min="23" max="23" width="10" bestFit="1" customWidth="1"/>
    <col min="24" max="25" width="11.28515625" bestFit="1" customWidth="1"/>
    <col min="26" max="26" width="6" customWidth="1"/>
    <col min="27" max="67" width="6.140625" style="34" hidden="1" customWidth="1"/>
  </cols>
  <sheetData>
    <row r="1" spans="1:67">
      <c r="E1" t="s">
        <v>42</v>
      </c>
      <c r="F1" s="110">
        <f ca="1">TODAY()</f>
        <v>42639</v>
      </c>
      <c r="G1" s="110"/>
      <c r="AB1" s="111" t="s">
        <v>0</v>
      </c>
      <c r="AC1" s="112"/>
      <c r="AD1" s="112"/>
      <c r="AE1" s="112"/>
      <c r="AF1" s="112"/>
      <c r="AG1" s="112"/>
      <c r="AH1" s="112"/>
      <c r="AI1" s="113"/>
      <c r="AJ1" s="111" t="s">
        <v>1</v>
      </c>
      <c r="AK1" s="112"/>
      <c r="AL1" s="112"/>
      <c r="AM1" s="112"/>
      <c r="AN1" s="112"/>
      <c r="AO1" s="112"/>
      <c r="AP1" s="112"/>
      <c r="AQ1" s="113"/>
      <c r="AR1" s="111" t="s">
        <v>2</v>
      </c>
      <c r="AS1" s="112"/>
      <c r="AT1" s="112"/>
      <c r="AU1" s="112"/>
      <c r="AV1" s="112"/>
      <c r="AW1" s="112"/>
      <c r="AX1" s="112"/>
      <c r="AY1" s="113"/>
      <c r="AZ1" s="111" t="s">
        <v>3</v>
      </c>
      <c r="BA1" s="112"/>
      <c r="BB1" s="112"/>
      <c r="BC1" s="112"/>
      <c r="BD1" s="112"/>
      <c r="BE1" s="112"/>
      <c r="BF1" s="112"/>
      <c r="BG1" s="113"/>
      <c r="BH1" s="111" t="s">
        <v>4</v>
      </c>
      <c r="BI1" s="112"/>
      <c r="BJ1" s="112"/>
      <c r="BK1" s="112"/>
      <c r="BL1" s="112"/>
      <c r="BM1" s="112"/>
      <c r="BN1" s="112"/>
      <c r="BO1" s="113"/>
    </row>
    <row r="2" spans="1:67" ht="15.75" thickBot="1">
      <c r="AA2" s="34" t="s">
        <v>57</v>
      </c>
      <c r="AB2" s="77" t="s">
        <v>50</v>
      </c>
      <c r="AC2" s="78" t="s">
        <v>48</v>
      </c>
      <c r="AD2" s="78" t="s">
        <v>49</v>
      </c>
      <c r="AE2" s="78" t="s">
        <v>134</v>
      </c>
      <c r="AF2" s="78" t="s">
        <v>51</v>
      </c>
      <c r="AG2" s="78" t="s">
        <v>52</v>
      </c>
      <c r="AH2" s="78" t="s">
        <v>53</v>
      </c>
      <c r="AI2" s="79" t="s">
        <v>54</v>
      </c>
      <c r="AJ2" s="77" t="s">
        <v>50</v>
      </c>
      <c r="AK2" s="78" t="s">
        <v>48</v>
      </c>
      <c r="AL2" s="78" t="s">
        <v>49</v>
      </c>
      <c r="AM2" s="78" t="s">
        <v>134</v>
      </c>
      <c r="AN2" s="78" t="s">
        <v>51</v>
      </c>
      <c r="AO2" s="78" t="s">
        <v>52</v>
      </c>
      <c r="AP2" s="78" t="s">
        <v>53</v>
      </c>
      <c r="AQ2" s="79" t="s">
        <v>54</v>
      </c>
      <c r="AR2" s="77" t="s">
        <v>50</v>
      </c>
      <c r="AS2" s="78" t="s">
        <v>48</v>
      </c>
      <c r="AT2" s="78" t="s">
        <v>49</v>
      </c>
      <c r="AU2" s="78" t="s">
        <v>134</v>
      </c>
      <c r="AV2" s="78" t="s">
        <v>51</v>
      </c>
      <c r="AW2" s="78" t="s">
        <v>52</v>
      </c>
      <c r="AX2" s="78" t="s">
        <v>53</v>
      </c>
      <c r="AY2" s="79" t="s">
        <v>54</v>
      </c>
      <c r="AZ2" s="77" t="s">
        <v>50</v>
      </c>
      <c r="BA2" s="78" t="s">
        <v>48</v>
      </c>
      <c r="BB2" s="78" t="s">
        <v>49</v>
      </c>
      <c r="BC2" s="78" t="s">
        <v>134</v>
      </c>
      <c r="BD2" s="78" t="s">
        <v>51</v>
      </c>
      <c r="BE2" s="78" t="s">
        <v>52</v>
      </c>
      <c r="BF2" s="78" t="s">
        <v>53</v>
      </c>
      <c r="BG2" s="79" t="s">
        <v>54</v>
      </c>
      <c r="BH2" s="77" t="s">
        <v>50</v>
      </c>
      <c r="BI2" s="78" t="s">
        <v>48</v>
      </c>
      <c r="BJ2" s="78" t="s">
        <v>49</v>
      </c>
      <c r="BK2" s="78" t="s">
        <v>134</v>
      </c>
      <c r="BL2" s="78" t="s">
        <v>51</v>
      </c>
      <c r="BM2" s="78" t="s">
        <v>52</v>
      </c>
      <c r="BN2" s="78" t="s">
        <v>53</v>
      </c>
      <c r="BO2" s="79" t="s">
        <v>54</v>
      </c>
    </row>
    <row r="3" spans="1:67" ht="15.75" thickBot="1">
      <c r="C3" s="75"/>
      <c r="D3" s="76"/>
      <c r="E3" s="17"/>
      <c r="F3" s="18"/>
      <c r="G3" s="74"/>
      <c r="H3" s="114" t="s">
        <v>0</v>
      </c>
      <c r="I3" s="115"/>
      <c r="J3" s="115"/>
      <c r="K3" s="115"/>
      <c r="L3" s="115"/>
      <c r="M3" s="116"/>
      <c r="N3" s="114" t="s">
        <v>1</v>
      </c>
      <c r="O3" s="115"/>
      <c r="P3" s="116"/>
      <c r="Q3" s="114" t="s">
        <v>2</v>
      </c>
      <c r="R3" s="115"/>
      <c r="S3" s="116"/>
      <c r="T3" s="114" t="s">
        <v>3</v>
      </c>
      <c r="U3" s="115"/>
      <c r="V3" s="116"/>
      <c r="W3" s="114" t="s">
        <v>4</v>
      </c>
      <c r="X3" s="115"/>
      <c r="Y3" s="117"/>
      <c r="AB3" s="35"/>
      <c r="AC3" s="41"/>
      <c r="AD3" s="41"/>
      <c r="AE3" s="41"/>
      <c r="AF3" s="41"/>
      <c r="AG3" s="41"/>
      <c r="AH3" s="41"/>
      <c r="AI3" s="36"/>
      <c r="AJ3" s="35"/>
      <c r="AK3" s="41"/>
      <c r="AL3" s="41"/>
      <c r="AM3" s="41"/>
      <c r="AN3" s="41"/>
      <c r="AO3" s="41"/>
      <c r="AP3" s="41"/>
      <c r="AQ3" s="36"/>
      <c r="AR3" s="35"/>
      <c r="AS3" s="41"/>
      <c r="AT3" s="41"/>
      <c r="AU3" s="41"/>
      <c r="AV3" s="41"/>
      <c r="AW3" s="41"/>
      <c r="AX3" s="41"/>
      <c r="AY3" s="36"/>
      <c r="AZ3" s="35"/>
      <c r="BA3" s="41"/>
      <c r="BB3" s="41"/>
      <c r="BC3" s="41"/>
      <c r="BD3" s="41"/>
      <c r="BE3" s="41"/>
      <c r="BF3" s="41"/>
      <c r="BG3" s="36"/>
      <c r="BH3" s="35"/>
      <c r="BI3" s="41"/>
      <c r="BJ3" s="41"/>
      <c r="BK3" s="41"/>
      <c r="BL3" s="41"/>
      <c r="BM3" s="41"/>
      <c r="BN3" s="41"/>
      <c r="BO3" s="36"/>
    </row>
    <row r="4" spans="1:67" ht="30.75" thickBot="1">
      <c r="A4" s="56" t="s">
        <v>45</v>
      </c>
      <c r="B4" s="57" t="s">
        <v>46</v>
      </c>
      <c r="C4" s="59" t="s">
        <v>8</v>
      </c>
      <c r="D4" s="59" t="s">
        <v>39</v>
      </c>
      <c r="E4" s="58" t="s">
        <v>5</v>
      </c>
      <c r="F4" s="59" t="s">
        <v>6</v>
      </c>
      <c r="G4" s="59" t="s">
        <v>7</v>
      </c>
      <c r="H4" s="60">
        <v>50</v>
      </c>
      <c r="I4" s="60">
        <v>100</v>
      </c>
      <c r="J4" s="60">
        <v>200</v>
      </c>
      <c r="K4" s="60">
        <v>400</v>
      </c>
      <c r="L4" s="60">
        <v>800</v>
      </c>
      <c r="M4" s="60">
        <v>1500</v>
      </c>
      <c r="N4" s="60">
        <v>50</v>
      </c>
      <c r="O4" s="60">
        <v>100</v>
      </c>
      <c r="P4" s="60">
        <v>200</v>
      </c>
      <c r="Q4" s="60">
        <v>50</v>
      </c>
      <c r="R4" s="60">
        <v>100</v>
      </c>
      <c r="S4" s="60">
        <v>200</v>
      </c>
      <c r="T4" s="60">
        <v>50</v>
      </c>
      <c r="U4" s="60">
        <v>100</v>
      </c>
      <c r="V4" s="60">
        <v>200</v>
      </c>
      <c r="W4" s="60">
        <v>100</v>
      </c>
      <c r="X4" s="60">
        <v>200</v>
      </c>
      <c r="Y4" s="61">
        <v>400</v>
      </c>
      <c r="Z4" s="62"/>
      <c r="AA4" s="63"/>
      <c r="AB4" s="35"/>
      <c r="AC4" s="41"/>
      <c r="AD4" s="41"/>
      <c r="AE4" s="41"/>
      <c r="AF4" s="41"/>
      <c r="AG4" s="41"/>
      <c r="AH4" s="41"/>
      <c r="AI4" s="36"/>
      <c r="AJ4" s="35"/>
      <c r="AK4" s="41"/>
      <c r="AL4" s="41"/>
      <c r="AM4" s="41"/>
      <c r="AN4" s="41"/>
      <c r="AO4" s="41"/>
      <c r="AP4" s="41"/>
      <c r="AQ4" s="36"/>
      <c r="AR4" s="35"/>
      <c r="AS4" s="41"/>
      <c r="AT4" s="41"/>
      <c r="AU4" s="41"/>
      <c r="AV4" s="41"/>
      <c r="AW4" s="41"/>
      <c r="AX4" s="41"/>
      <c r="AY4" s="36"/>
      <c r="AZ4" s="35"/>
      <c r="BA4" s="41"/>
      <c r="BB4" s="41"/>
      <c r="BC4" s="41"/>
      <c r="BD4" s="41"/>
      <c r="BE4" s="41"/>
      <c r="BF4" s="41"/>
      <c r="BG4" s="36"/>
      <c r="BH4" s="35"/>
      <c r="BI4" s="41"/>
      <c r="BJ4" s="41"/>
      <c r="BK4" s="41"/>
      <c r="BL4" s="41"/>
      <c r="BM4" s="41"/>
      <c r="BN4" s="41"/>
      <c r="BO4" s="36"/>
    </row>
    <row r="5" spans="1:67" ht="15.75" thickBot="1">
      <c r="A5" s="47" t="s">
        <v>47</v>
      </c>
      <c r="B5" s="48" t="str">
        <f t="shared" ref="B5:B39" si="0">IF((AI5+AQ5+AY5+BG5+BO5)&gt;=3,"AAA 15-16",IF(((AH5+AP5+AX5+BF5+BN5)+(AI5+AQ5+AY5+BG5+BO5))&gt;=3,"AAA 13-14",IF(((AH5+AP5+AX5+BF5+BN5)+(AI5+AQ5+AY5+BG5+BO5)+(AG5+AO5+AW5+BE5+BM5))&gt;=3,"AA 15-16",IF(((AH5+AP5+AX5+BF5+BN5)+(AI5+AQ5+AY5+BG5+BO5)+(AG5+AO5+AW5+BE5+BM5)+(AF5+AN5+AV5+BD5+BL5))&gt;=3,"AA 13-14",IF(((AH5+AP5+AX5+BF5+BN5)+(AI5+AQ5+AY5+BG5+BO5)+(AG5+AO5+AW5+BE5+BM5)+(AF5+AN5+AV5+BD5+BL5)+(AE5+AM5+AU5+BC5+BK5))&gt;=3,"PROVINCIAL",IF(((AH5+AP5+AX5+BF5+BN5)+(AI5+AQ5+AY5+BG5+BO5)+(AG5+AO5+AW5+BE5+BM5)+(AF5+AN5+AV5+BD5+BL5)+(AE5+AM5+AU5+BC5+BK5)+(AD5+AL5+AT5+BB5+BJ5))&gt;=3,"DEV 11-12",IF(((AH5+AP5+AX5+BF5+BN5)+(AI5+AQ5+AY5+BG5+BO5)+(AG5+AO5+AW5+BE5+BM5)+(AF5+AN5+AV5+BD5+BL5)+(AE5+AM5+AU5+BC5+BK5)+(AD5+AL5+AT5+BB5+BJ5)+(AC5+AK5+AS5+BA5+BI5))&gt;=3,"DEV 10",IF(((AH5+AP5+AX5+BF5+BN5)+(AI5+AQ5+AY5+BG5+BO5)+(AG5+AO5+AW5+BE5+BM5)+(AF5+AN5+AV5+BD5+BL5)+(AE5+AM5+AU5+BC5+BK5)+(AD5+AL5+AT5+BB5+BJ5)+(AC5+AK5+AS5+BA5+BI5)+(AB5+AJ5+AR5+AZ5+BH5))&gt;=3,"DEV 9","PRÉ-LIGUE"))))))))</f>
        <v>DEV 11-12</v>
      </c>
      <c r="C5" s="54">
        <f t="shared" ref="C5:C39" ca="1" si="1">IF(G5=0,"",DATEDIF(G5,$F$1,"Y"))</f>
        <v>12</v>
      </c>
      <c r="D5" s="55" t="s">
        <v>40</v>
      </c>
      <c r="E5" s="21" t="s">
        <v>157</v>
      </c>
      <c r="F5" s="3" t="s">
        <v>74</v>
      </c>
      <c r="G5" s="53">
        <v>38219</v>
      </c>
      <c r="H5" s="52" t="str">
        <f>IF($D5="F",IF(AND('Temps qualification fédération'!F$9=0,'Temps qualification fédération'!F$5=0,'Temps qualification fédération'!F$4=0),"---",IF('Meilleurs temps'!G5=0,"",IF('Meilleurs temps'!G5&lt;='Temps qualification fédération'!F$9,'Temps qualification fédération'!$E$9,IF('Meilleurs temps'!G5&lt;='Temps qualification fédération'!F$7,'Temps qualification fédération'!$E$7,IF('Meilleurs temps'!G5&lt;='Temps qualification fédération'!F$8,'Temps qualification fédération'!$E$8,IF('Meilleurs temps'!G5&lt;='Temps qualification fédération'!F$6,'Temps qualification fédération'!$E$6,IF('Meilleurs temps'!G5&lt;='Temps qualification fédération'!F$5,'Temps qualification fédération'!$E$5,IF('Meilleurs temps'!G5&lt;='Temps qualification fédération'!F$4,'Temps qualification fédération'!$E$4,IF('Meilleurs temps'!G5&lt;='Temps qualification fédération'!F$3,'Temps qualification fédération'!$E$3,IF('Meilleurs temps'!G5&lt;='Temps qualification fédération'!F$2,'Temps qualification fédération'!$E$2,"PRÉ-LIGUE")))))))))),IF(AND('Temps qualification fédération'!F$22=0,'Temps qualification fédération'!F$18=0,'Temps qualification fédération'!F$17=0),"---",IF('Meilleurs temps'!G5=0,"",IF('Meilleurs temps'!G5&lt;='Temps qualification fédération'!F$22,'Temps qualification fédération'!$E$22,IF('Meilleurs temps'!G5&lt;='Temps qualification fédération'!F$20,'Temps qualification fédération'!$E$20,IF('Meilleurs temps'!G5&lt;='Temps qualification fédération'!F$21,'Temps qualification fédération'!$E$21,IF('Meilleurs temps'!G5&lt;='Temps qualification fédération'!F$19,'Temps qualification fédération'!$E$19,IF('Meilleurs temps'!G5&lt;='Temps qualification fédération'!F$18,'Temps qualification fédération'!$E$18,IF('Meilleurs temps'!G5&lt;='Temps qualification fédération'!F$17,'Temps qualification fédération'!$E$17,IF('Meilleurs temps'!G5&lt;='Temps qualification fédération'!F$16,'Temps qualification fédération'!$E$16,IF('Meilleurs temps'!G5&lt;='Temps qualification fédération'!F$15,'Temps qualification fédération'!$E$15,"PRÉ-LIGUE")))))))))))</f>
        <v>DEV 10</v>
      </c>
      <c r="I5" s="52" t="str">
        <f>IF($D5="F",IF(AND('Temps qualification fédération'!G$9=0,'Temps qualification fédération'!G$5=0,'Temps qualification fédération'!G$4=0),"---",IF('Meilleurs temps'!H5=0,"",IF('Meilleurs temps'!H5&lt;='Temps qualification fédération'!G$9,'Temps qualification fédération'!$E$9,IF('Meilleurs temps'!H5&lt;='Temps qualification fédération'!G$7,'Temps qualification fédération'!$E$7,IF('Meilleurs temps'!H5&lt;='Temps qualification fédération'!G$8,'Temps qualification fédération'!$E$8,IF('Meilleurs temps'!H5&lt;='Temps qualification fédération'!G$6,'Temps qualification fédération'!$E$6,IF('Meilleurs temps'!H5&lt;='Temps qualification fédération'!G$5,'Temps qualification fédération'!$E$5,IF('Meilleurs temps'!H5&lt;='Temps qualification fédération'!G$4,'Temps qualification fédération'!$E$4,IF('Meilleurs temps'!H5&lt;='Temps qualification fédération'!G$3,'Temps qualification fédération'!$E$3,IF('Meilleurs temps'!H5&lt;='Temps qualification fédération'!G$2,'Temps qualification fédération'!$E$2,"PRÉ-LIGUE")))))))))),IF(AND('Temps qualification fédération'!G$22=0,'Temps qualification fédération'!G$18=0,'Temps qualification fédération'!G$17=0),"---",IF('Meilleurs temps'!H5=0,"",IF('Meilleurs temps'!H5&lt;='Temps qualification fédération'!G$22,'Temps qualification fédération'!$E$22,IF('Meilleurs temps'!H5&lt;='Temps qualification fédération'!G$20,'Temps qualification fédération'!$E$20,IF('Meilleurs temps'!H5&lt;='Temps qualification fédération'!G$21,'Temps qualification fédération'!$E$21,IF('Meilleurs temps'!H5&lt;='Temps qualification fédération'!G$19,'Temps qualification fédération'!$E$19,IF('Meilleurs temps'!H5&lt;='Temps qualification fédération'!G$18,'Temps qualification fédération'!$E$18,IF('Meilleurs temps'!H5&lt;='Temps qualification fédération'!G$17,'Temps qualification fédération'!$E$17,IF('Meilleurs temps'!H5&lt;='Temps qualification fédération'!G$16,'Temps qualification fédération'!$E$16,IF('Meilleurs temps'!H5&lt;='Temps qualification fédération'!G$15,'Temps qualification fédération'!$E$15,"PRÉ-LIGUE")))))))))))</f>
        <v>DEV 10</v>
      </c>
      <c r="J5" s="52" t="str">
        <f>IF($D5="F",IF(AND('Temps qualification fédération'!H$9=0,'Temps qualification fédération'!H$5=0,'Temps qualification fédération'!H$4=0),"---",IF('Meilleurs temps'!I5=0,"",IF('Meilleurs temps'!I5&lt;='Temps qualification fédération'!H$9,'Temps qualification fédération'!$E$9,IF('Meilleurs temps'!I5&lt;='Temps qualification fédération'!H$7,'Temps qualification fédération'!$E$7,IF('Meilleurs temps'!I5&lt;='Temps qualification fédération'!H$8,'Temps qualification fédération'!$E$8,IF('Meilleurs temps'!I5&lt;='Temps qualification fédération'!H$6,'Temps qualification fédération'!$E$6,IF('Meilleurs temps'!I5&lt;='Temps qualification fédération'!H$5,'Temps qualification fédération'!$E$5,IF('Meilleurs temps'!I5&lt;='Temps qualification fédération'!H$4,'Temps qualification fédération'!$E$4,IF('Meilleurs temps'!I5&lt;='Temps qualification fédération'!H$3,'Temps qualification fédération'!$E$3,IF('Meilleurs temps'!I5&lt;='Temps qualification fédération'!H$2,'Temps qualification fédération'!$E$2,"PRÉ-LIGUE")))))))))),IF(AND('Temps qualification fédération'!H$22=0,'Temps qualification fédération'!H$18=0,'Temps qualification fédération'!H$17=0),"---",IF('Meilleurs temps'!I5=0,"",IF('Meilleurs temps'!I5&lt;='Temps qualification fédération'!H$22,'Temps qualification fédération'!$E$22,IF('Meilleurs temps'!I5&lt;='Temps qualification fédération'!H$20,'Temps qualification fédération'!$E$20,IF('Meilleurs temps'!I5&lt;='Temps qualification fédération'!H$21,'Temps qualification fédération'!$E$21,IF('Meilleurs temps'!I5&lt;='Temps qualification fédération'!H$19,'Temps qualification fédération'!$E$19,IF('Meilleurs temps'!I5&lt;='Temps qualification fédération'!H$18,'Temps qualification fédération'!$E$18,IF('Meilleurs temps'!I5&lt;='Temps qualification fédération'!H$17,'Temps qualification fédération'!$E$17,IF('Meilleurs temps'!I5&lt;='Temps qualification fédération'!H$16,'Temps qualification fédération'!$E$16,IF('Meilleurs temps'!I5&lt;='Temps qualification fédération'!H$15,'Temps qualification fédération'!$E$15,"PRÉ-LIGUE")))))))))))</f>
        <v>DEV 10</v>
      </c>
      <c r="K5" s="52" t="str">
        <f>IF($D5="F",IF(AND('Temps qualification fédération'!I$9=0,'Temps qualification fédération'!I$5=0,'Temps qualification fédération'!I$4=0),"---",IF('Meilleurs temps'!J5=0,"",IF('Meilleurs temps'!J5&lt;='Temps qualification fédération'!I$9,'Temps qualification fédération'!$E$9,IF('Meilleurs temps'!J5&lt;='Temps qualification fédération'!I$7,'Temps qualification fédération'!$E$7,IF('Meilleurs temps'!J5&lt;='Temps qualification fédération'!I$8,'Temps qualification fédération'!$E$8,IF('Meilleurs temps'!J5&lt;='Temps qualification fédération'!I$6,'Temps qualification fédération'!$E$6,IF('Meilleurs temps'!J5&lt;='Temps qualification fédération'!I$5,'Temps qualification fédération'!$E$5,IF('Meilleurs temps'!J5&lt;='Temps qualification fédération'!I$4,'Temps qualification fédération'!$E$4,IF('Meilleurs temps'!J5&lt;='Temps qualification fédération'!I$3,'Temps qualification fédération'!$E$3,IF('Meilleurs temps'!J5&lt;='Temps qualification fédération'!I$2,'Temps qualification fédération'!$E$2,"PRÉ-LIGUE")))))))))),IF(AND('Temps qualification fédération'!I$22=0,'Temps qualification fédération'!I$18=0,'Temps qualification fédération'!I$17=0),"---",IF('Meilleurs temps'!J5=0,"",IF('Meilleurs temps'!J5&lt;='Temps qualification fédération'!I$22,'Temps qualification fédération'!$E$22,IF('Meilleurs temps'!J5&lt;='Temps qualification fédération'!I$20,'Temps qualification fédération'!$E$20,IF('Meilleurs temps'!J5&lt;='Temps qualification fédération'!I$21,'Temps qualification fédération'!$E$21,IF('Meilleurs temps'!J5&lt;='Temps qualification fédération'!I$19,'Temps qualification fédération'!$E$19,IF('Meilleurs temps'!J5&lt;='Temps qualification fédération'!I$18,'Temps qualification fédération'!$E$18,IF('Meilleurs temps'!J5&lt;='Temps qualification fédération'!I$17,'Temps qualification fédération'!$E$17,IF('Meilleurs temps'!J5&lt;='Temps qualification fédération'!I$16,'Temps qualification fédération'!$E$16,IF('Meilleurs temps'!J5&lt;='Temps qualification fédération'!I$15,'Temps qualification fédération'!$E$15,"PRÉ-LIGUE")))))))))))</f>
        <v/>
      </c>
      <c r="L5" s="52" t="str">
        <f>IF($D5="F",IF(AND('Temps qualification fédération'!J$9=0,'Temps qualification fédération'!J$5=0,'Temps qualification fédération'!J$4=0),"---",IF('Meilleurs temps'!K5=0,"",IF('Meilleurs temps'!K5&lt;='Temps qualification fédération'!J$9,'Temps qualification fédération'!$E$9,IF('Meilleurs temps'!K5&lt;='Temps qualification fédération'!J$7,'Temps qualification fédération'!$E$7,IF('Meilleurs temps'!K5&lt;='Temps qualification fédération'!J$8,'Temps qualification fédération'!$E$8,IF('Meilleurs temps'!K5&lt;='Temps qualification fédération'!J$6,'Temps qualification fédération'!$E$6,IF('Meilleurs temps'!K5&lt;='Temps qualification fédération'!J$5,'Temps qualification fédération'!$E$5,IF('Meilleurs temps'!K5&lt;='Temps qualification fédération'!J$4,'Temps qualification fédération'!$E$4,IF('Meilleurs temps'!K5&lt;='Temps qualification fédération'!J$3,'Temps qualification fédération'!$E$3,IF('Meilleurs temps'!K5&lt;='Temps qualification fédération'!J$2,'Temps qualification fédération'!$E$2,"PRÉ-LIGUE")))))))))),IF(AND('Temps qualification fédération'!J$22=0,'Temps qualification fédération'!J$18=0,'Temps qualification fédération'!J$17=0),"---",IF('Meilleurs temps'!K5=0,"",IF('Meilleurs temps'!K5&lt;='Temps qualification fédération'!J$22,'Temps qualification fédération'!$E$22,IF('Meilleurs temps'!K5&lt;='Temps qualification fédération'!J$20,'Temps qualification fédération'!$E$20,IF('Meilleurs temps'!K5&lt;='Temps qualification fédération'!J$21,'Temps qualification fédération'!$E$21,IF('Meilleurs temps'!K5&lt;='Temps qualification fédération'!J$19,'Temps qualification fédération'!$E$19,IF('Meilleurs temps'!K5&lt;='Temps qualification fédération'!J$18,'Temps qualification fédération'!$E$18,IF('Meilleurs temps'!K5&lt;='Temps qualification fédération'!J$17,'Temps qualification fédération'!$E$17,IF('Meilleurs temps'!K5&lt;='Temps qualification fédération'!J$16,'Temps qualification fédération'!$E$16,IF('Meilleurs temps'!K5&lt;='Temps qualification fédération'!J$15,'Temps qualification fédération'!$E$15,"PRÉ-LIGUE")))))))))))</f>
        <v/>
      </c>
      <c r="M5" s="52" t="str">
        <f>IF($D5="F",IF(AND('Temps qualification fédération'!K$9=0,'Temps qualification fédération'!K$5=0,'Temps qualification fédération'!K$4=0),"---",IF('Meilleurs temps'!L5=0,"",IF('Meilleurs temps'!L5&lt;='Temps qualification fédération'!K$9,'Temps qualification fédération'!$E$9,IF('Meilleurs temps'!L5&lt;='Temps qualification fédération'!K$7,'Temps qualification fédération'!$E$7,IF('Meilleurs temps'!L5&lt;='Temps qualification fédération'!K$8,'Temps qualification fédération'!$E$8,IF('Meilleurs temps'!L5&lt;='Temps qualification fédération'!K$6,'Temps qualification fédération'!$E$6,IF('Meilleurs temps'!L5&lt;='Temps qualification fédération'!K$5,'Temps qualification fédération'!$E$5,IF('Meilleurs temps'!L5&lt;='Temps qualification fédération'!K$4,'Temps qualification fédération'!$E$4,IF('Meilleurs temps'!L5&lt;='Temps qualification fédération'!K$3,'Temps qualification fédération'!$E$3,IF('Meilleurs temps'!L5&lt;='Temps qualification fédération'!K$2,'Temps qualification fédération'!$E$2,"PRÉ-LIGUE")))))))))),IF(AND('Temps qualification fédération'!K$22=0,'Temps qualification fédération'!K$18=0,'Temps qualification fédération'!K$17=0),"---",IF('Meilleurs temps'!L5=0,"",IF('Meilleurs temps'!L5&lt;='Temps qualification fédération'!K$22,'Temps qualification fédération'!$E$22,IF('Meilleurs temps'!L5&lt;='Temps qualification fédération'!K$20,'Temps qualification fédération'!$E$20,IF('Meilleurs temps'!L5&lt;='Temps qualification fédération'!K$21,'Temps qualification fédération'!$E$21,IF('Meilleurs temps'!L5&lt;='Temps qualification fédération'!K$19,'Temps qualification fédération'!$E$19,IF('Meilleurs temps'!L5&lt;='Temps qualification fédération'!K$18,'Temps qualification fédération'!$E$18,IF('Meilleurs temps'!L5&lt;='Temps qualification fédération'!K$17,'Temps qualification fédération'!$E$17,IF('Meilleurs temps'!L5&lt;='Temps qualification fédération'!K$16,'Temps qualification fédération'!$E$16,IF('Meilleurs temps'!L5&lt;='Temps qualification fédération'!K$15,'Temps qualification fédération'!$E$15,"PRÉ-LIGUE")))))))))))</f>
        <v>---</v>
      </c>
      <c r="N5" s="52" t="str">
        <f>IF($D5="F",IF(AND('Temps qualification fédération'!L$9=0,'Temps qualification fédération'!L$5=0,'Temps qualification fédération'!L$4=0),"---",IF('Meilleurs temps'!M5=0,"",IF('Meilleurs temps'!M5&lt;='Temps qualification fédération'!L$9,'Temps qualification fédération'!$E$9,IF('Meilleurs temps'!M5&lt;='Temps qualification fédération'!L$7,'Temps qualification fédération'!$E$7,IF('Meilleurs temps'!M5&lt;='Temps qualification fédération'!L$8,'Temps qualification fédération'!$E$8,IF('Meilleurs temps'!M5&lt;='Temps qualification fédération'!L$6,'Temps qualification fédération'!$E$6,IF('Meilleurs temps'!M5&lt;='Temps qualification fédération'!L$5,'Temps qualification fédération'!$E$5,IF('Meilleurs temps'!M5&lt;='Temps qualification fédération'!L$4,'Temps qualification fédération'!$E$4,IF('Meilleurs temps'!M5&lt;='Temps qualification fédération'!L$3,'Temps qualification fédération'!$E$3,IF('Meilleurs temps'!M5&lt;='Temps qualification fédération'!L$2,'Temps qualification fédération'!$E$2,"PRÉ-LIGUE")))))))))),IF(AND('Temps qualification fédération'!L$22=0,'Temps qualification fédération'!L$18=0,'Temps qualification fédération'!L$17=0),"---",IF('Meilleurs temps'!M5=0,"",IF('Meilleurs temps'!M5&lt;='Temps qualification fédération'!L$22,'Temps qualification fédération'!$E$22,IF('Meilleurs temps'!M5&lt;='Temps qualification fédération'!L$20,'Temps qualification fédération'!$E$20,IF('Meilleurs temps'!M5&lt;='Temps qualification fédération'!L$21,'Temps qualification fédération'!$E$21,IF('Meilleurs temps'!M5&lt;='Temps qualification fédération'!L$19,'Temps qualification fédération'!$E$19,IF('Meilleurs temps'!M5&lt;='Temps qualification fédération'!L$18,'Temps qualification fédération'!$E$18,IF('Meilleurs temps'!M5&lt;='Temps qualification fédération'!L$17,'Temps qualification fédération'!$E$17,IF('Meilleurs temps'!M5&lt;='Temps qualification fédération'!L$16,'Temps qualification fédération'!$E$16,IF('Meilleurs temps'!M5&lt;='Temps qualification fédération'!L$15,'Temps qualification fédération'!$E$15,"PRÉ-LIGUE")))))))))))</f>
        <v>DEV 9 et -</v>
      </c>
      <c r="O5" s="52" t="str">
        <f>IF($D5="F",IF(AND('Temps qualification fédération'!M$9=0,'Temps qualification fédération'!M$5=0,'Temps qualification fédération'!M$4=0),"---",IF('Meilleurs temps'!N5=0,"",IF('Meilleurs temps'!N5&lt;='Temps qualification fédération'!M$9,'Temps qualification fédération'!$E$9,IF('Meilleurs temps'!N5&lt;='Temps qualification fédération'!M$7,'Temps qualification fédération'!$E$7,IF('Meilleurs temps'!N5&lt;='Temps qualification fédération'!M$8,'Temps qualification fédération'!$E$8,IF('Meilleurs temps'!N5&lt;='Temps qualification fédération'!M$6,'Temps qualification fédération'!$E$6,IF('Meilleurs temps'!N5&lt;='Temps qualification fédération'!M$5,'Temps qualification fédération'!$E$5,IF('Meilleurs temps'!N5&lt;='Temps qualification fédération'!M$4,'Temps qualification fédération'!$E$4,IF('Meilleurs temps'!N5&lt;='Temps qualification fédération'!M$3,'Temps qualification fédération'!$E$3,IF('Meilleurs temps'!N5&lt;='Temps qualification fédération'!M$2,'Temps qualification fédération'!$E$2,"PRÉ-LIGUE")))))))))),IF(AND('Temps qualification fédération'!M$22=0,'Temps qualification fédération'!M$18=0,'Temps qualification fédération'!M$17=0),"---",IF('Meilleurs temps'!N5=0,"",IF('Meilleurs temps'!N5&lt;='Temps qualification fédération'!M$22,'Temps qualification fédération'!$E$22,IF('Meilleurs temps'!N5&lt;='Temps qualification fédération'!M$20,'Temps qualification fédération'!$E$20,IF('Meilleurs temps'!N5&lt;='Temps qualification fédération'!M$21,'Temps qualification fédération'!$E$21,IF('Meilleurs temps'!N5&lt;='Temps qualification fédération'!M$19,'Temps qualification fédération'!$E$19,IF('Meilleurs temps'!N5&lt;='Temps qualification fédération'!M$18,'Temps qualification fédération'!$E$18,IF('Meilleurs temps'!N5&lt;='Temps qualification fédération'!M$17,'Temps qualification fédération'!$E$17,IF('Meilleurs temps'!N5&lt;='Temps qualification fédération'!M$16,'Temps qualification fédération'!$E$16,IF('Meilleurs temps'!N5&lt;='Temps qualification fédération'!M$15,'Temps qualification fédération'!$E$15,"PRÉ-LIGUE")))))))))))</f>
        <v/>
      </c>
      <c r="P5" s="52" t="str">
        <f>IF($D5="F",IF(AND('Temps qualification fédération'!N$9=0,'Temps qualification fédération'!N$5=0,'Temps qualification fédération'!N$4=0),"---",IF('Meilleurs temps'!O5=0,"",IF('Meilleurs temps'!O5&lt;='Temps qualification fédération'!N$9,'Temps qualification fédération'!$E$9,IF('Meilleurs temps'!O5&lt;='Temps qualification fédération'!N$7,'Temps qualification fédération'!$E$7,IF('Meilleurs temps'!O5&lt;='Temps qualification fédération'!N$8,'Temps qualification fédération'!$E$8,IF('Meilleurs temps'!O5&lt;='Temps qualification fédération'!N$6,'Temps qualification fédération'!$E$6,IF('Meilleurs temps'!O5&lt;='Temps qualification fédération'!N$5,'Temps qualification fédération'!$E$5,IF('Meilleurs temps'!O5&lt;='Temps qualification fédération'!N$4,'Temps qualification fédération'!$E$4,IF('Meilleurs temps'!O5&lt;='Temps qualification fédération'!N$3,'Temps qualification fédération'!$E$3,IF('Meilleurs temps'!O5&lt;='Temps qualification fédération'!N$2,'Temps qualification fédération'!$E$2,"PRÉ-LIGUE")))))))))),IF(AND('Temps qualification fédération'!N$22=0,'Temps qualification fédération'!N$18=0,'Temps qualification fédération'!N$17=0),"---",IF('Meilleurs temps'!O5=0,"",IF('Meilleurs temps'!O5&lt;='Temps qualification fédération'!N$22,'Temps qualification fédération'!$E$22,IF('Meilleurs temps'!O5&lt;='Temps qualification fédération'!N$20,'Temps qualification fédération'!$E$20,IF('Meilleurs temps'!O5&lt;='Temps qualification fédération'!N$21,'Temps qualification fédération'!$E$21,IF('Meilleurs temps'!O5&lt;='Temps qualification fédération'!N$19,'Temps qualification fédération'!$E$19,IF('Meilleurs temps'!O5&lt;='Temps qualification fédération'!N$18,'Temps qualification fédération'!$E$18,IF('Meilleurs temps'!O5&lt;='Temps qualification fédération'!N$17,'Temps qualification fédération'!$E$17,IF('Meilleurs temps'!O5&lt;='Temps qualification fédération'!N$16,'Temps qualification fédération'!$E$16,IF('Meilleurs temps'!O5&lt;='Temps qualification fédération'!N$15,'Temps qualification fédération'!$E$15,"PRÉ-LIGUE")))))))))))</f>
        <v/>
      </c>
      <c r="Q5" s="52" t="str">
        <f>IF($D5="F",IF(AND('Temps qualification fédération'!O$9=0,'Temps qualification fédération'!O$5=0,'Temps qualification fédération'!O$4=0),"---",IF('Meilleurs temps'!P5=0,"",IF('Meilleurs temps'!P5&lt;='Temps qualification fédération'!O$9,'Temps qualification fédération'!$E$9,IF('Meilleurs temps'!P5&lt;='Temps qualification fédération'!O$7,'Temps qualification fédération'!$E$7,IF('Meilleurs temps'!P5&lt;='Temps qualification fédération'!O$8,'Temps qualification fédération'!$E$8,IF('Meilleurs temps'!P5&lt;='Temps qualification fédération'!O$6,'Temps qualification fédération'!$E$6,IF('Meilleurs temps'!P5&lt;='Temps qualification fédération'!O$5,'Temps qualification fédération'!$E$5,IF('Meilleurs temps'!P5&lt;='Temps qualification fédération'!O$4,'Temps qualification fédération'!$E$4,IF('Meilleurs temps'!P5&lt;='Temps qualification fédération'!O$3,'Temps qualification fédération'!$E$3,IF('Meilleurs temps'!P5&lt;='Temps qualification fédération'!O$2,'Temps qualification fédération'!$E$2,"PRÉ-LIGUE")))))))))),IF(AND('Temps qualification fédération'!O$22=0,'Temps qualification fédération'!O$18=0,'Temps qualification fédération'!O$17=0),"---",IF('Meilleurs temps'!P5=0,"",IF('Meilleurs temps'!P5&lt;='Temps qualification fédération'!O$22,'Temps qualification fédération'!$E$22,IF('Meilleurs temps'!P5&lt;='Temps qualification fédération'!O$20,'Temps qualification fédération'!$E$20,IF('Meilleurs temps'!P5&lt;='Temps qualification fédération'!O$21,'Temps qualification fédération'!$E$21,IF('Meilleurs temps'!P5&lt;='Temps qualification fédération'!O$19,'Temps qualification fédération'!$E$19,IF('Meilleurs temps'!P5&lt;='Temps qualification fédération'!O$18,'Temps qualification fédération'!$E$18,IF('Meilleurs temps'!P5&lt;='Temps qualification fédération'!O$17,'Temps qualification fédération'!$E$17,IF('Meilleurs temps'!P5&lt;='Temps qualification fédération'!O$16,'Temps qualification fédération'!$E$16,IF('Meilleurs temps'!P5&lt;='Temps qualification fédération'!O$15,'Temps qualification fédération'!$E$15,"PRÉ-LIGUE")))))))))))</f>
        <v>DEV 11-12</v>
      </c>
      <c r="R5" s="52" t="str">
        <f>IF($D5="F",IF(AND('Temps qualification fédération'!P$9=0,'Temps qualification fédération'!P$5=0,'Temps qualification fédération'!P$4=0),"---",IF('Meilleurs temps'!Q5=0,"",IF('Meilleurs temps'!Q5&lt;='Temps qualification fédération'!P$9,'Temps qualification fédération'!$E$9,IF('Meilleurs temps'!Q5&lt;='Temps qualification fédération'!P$7,'Temps qualification fédération'!$E$7,IF('Meilleurs temps'!Q5&lt;='Temps qualification fédération'!P$8,'Temps qualification fédération'!$E$8,IF('Meilleurs temps'!Q5&lt;='Temps qualification fédération'!P$6,'Temps qualification fédération'!$E$6,IF('Meilleurs temps'!Q5&lt;='Temps qualification fédération'!P$5,'Temps qualification fédération'!$E$5,IF('Meilleurs temps'!Q5&lt;='Temps qualification fédération'!P$4,'Temps qualification fédération'!$E$4,IF('Meilleurs temps'!Q5&lt;='Temps qualification fédération'!P$3,'Temps qualification fédération'!$E$3,IF('Meilleurs temps'!Q5&lt;='Temps qualification fédération'!P$2,'Temps qualification fédération'!$E$2,"PRÉ-LIGUE")))))))))),IF(AND('Temps qualification fédération'!P$22=0,'Temps qualification fédération'!P$18=0,'Temps qualification fédération'!P$17=0),"---",IF('Meilleurs temps'!Q5=0,"",IF('Meilleurs temps'!Q5&lt;='Temps qualification fédération'!P$22,'Temps qualification fédération'!$E$22,IF('Meilleurs temps'!Q5&lt;='Temps qualification fédération'!P$20,'Temps qualification fédération'!$E$20,IF('Meilleurs temps'!Q5&lt;='Temps qualification fédération'!P$21,'Temps qualification fédération'!$E$21,IF('Meilleurs temps'!Q5&lt;='Temps qualification fédération'!P$19,'Temps qualification fédération'!$E$19,IF('Meilleurs temps'!Q5&lt;='Temps qualification fédération'!P$18,'Temps qualification fédération'!$E$18,IF('Meilleurs temps'!Q5&lt;='Temps qualification fédération'!P$17,'Temps qualification fédération'!$E$17,IF('Meilleurs temps'!Q5&lt;='Temps qualification fédération'!P$16,'Temps qualification fédération'!$E$16,IF('Meilleurs temps'!Q5&lt;='Temps qualification fédération'!P$15,'Temps qualification fédération'!$E$15,"PRÉ-LIGUE")))))))))))</f>
        <v>DEV 11-12</v>
      </c>
      <c r="S5" s="52" t="str">
        <f>IF($D5="F",IF(AND('Temps qualification fédération'!Q$9=0,'Temps qualification fédération'!Q$5=0,'Temps qualification fédération'!Q$4=0),"---",IF('Meilleurs temps'!R5=0,"",IF('Meilleurs temps'!R5&lt;='Temps qualification fédération'!Q$9,'Temps qualification fédération'!$E$9,IF('Meilleurs temps'!R5&lt;='Temps qualification fédération'!Q$7,'Temps qualification fédération'!$E$7,IF('Meilleurs temps'!R5&lt;='Temps qualification fédération'!Q$8,'Temps qualification fédération'!$E$8,IF('Meilleurs temps'!R5&lt;='Temps qualification fédération'!Q$6,'Temps qualification fédération'!$E$6,IF('Meilleurs temps'!R5&lt;='Temps qualification fédération'!Q$5,'Temps qualification fédération'!$E$5,IF('Meilleurs temps'!R5&lt;='Temps qualification fédération'!Q$4,'Temps qualification fédération'!$E$4,IF('Meilleurs temps'!R5&lt;='Temps qualification fédération'!Q$3,'Temps qualification fédération'!$E$3,IF('Meilleurs temps'!R5&lt;='Temps qualification fédération'!Q$2,'Temps qualification fédération'!$E$2,"PRÉ-LIGUE")))))))))),IF(AND('Temps qualification fédération'!Q$22=0,'Temps qualification fédération'!Q$18=0,'Temps qualification fédération'!Q$17=0),"---",IF('Meilleurs temps'!R5=0,"",IF('Meilleurs temps'!R5&lt;='Temps qualification fédération'!Q$22,'Temps qualification fédération'!$E$22,IF('Meilleurs temps'!R5&lt;='Temps qualification fédération'!Q$20,'Temps qualification fédération'!$E$20,IF('Meilleurs temps'!R5&lt;='Temps qualification fédération'!Q$21,'Temps qualification fédération'!$E$21,IF('Meilleurs temps'!R5&lt;='Temps qualification fédération'!Q$19,'Temps qualification fédération'!$E$19,IF('Meilleurs temps'!R5&lt;='Temps qualification fédération'!Q$18,'Temps qualification fédération'!$E$18,IF('Meilleurs temps'!R5&lt;='Temps qualification fédération'!Q$17,'Temps qualification fédération'!$E$17,IF('Meilleurs temps'!R5&lt;='Temps qualification fédération'!Q$16,'Temps qualification fédération'!$E$16,IF('Meilleurs temps'!R5&lt;='Temps qualification fédération'!Q$15,'Temps qualification fédération'!$E$15,"PRÉ-LIGUE")))))))))))</f>
        <v>DEV 11-12</v>
      </c>
      <c r="T5" s="52" t="str">
        <f>IF($D5="F",IF(AND('Temps qualification fédération'!R$9=0,'Temps qualification fédération'!R$5=0,'Temps qualification fédération'!R$4=0),"---",IF('Meilleurs temps'!S5=0,"",IF('Meilleurs temps'!S5&lt;='Temps qualification fédération'!R$9,'Temps qualification fédération'!$E$9,IF('Meilleurs temps'!S5&lt;='Temps qualification fédération'!R$7,'Temps qualification fédération'!$E$7,IF('Meilleurs temps'!S5&lt;='Temps qualification fédération'!R$8,'Temps qualification fédération'!$E$8,IF('Meilleurs temps'!S5&lt;='Temps qualification fédération'!R$6,'Temps qualification fédération'!$E$6,IF('Meilleurs temps'!S5&lt;='Temps qualification fédération'!R$5,'Temps qualification fédération'!$E$5,IF('Meilleurs temps'!S5&lt;='Temps qualification fédération'!R$4,'Temps qualification fédération'!$E$4,IF('Meilleurs temps'!S5&lt;='Temps qualification fédération'!R$3,'Temps qualification fédération'!$E$3,IF('Meilleurs temps'!S5&lt;='Temps qualification fédération'!R$2,'Temps qualification fédération'!$E$2,"PRÉ-LIGUE")))))))))),IF(AND('Temps qualification fédération'!R$22=0,'Temps qualification fédération'!R$18=0,'Temps qualification fédération'!R$17=0),"---",IF('Meilleurs temps'!S5=0,"",IF('Meilleurs temps'!S5&lt;='Temps qualification fédération'!R$22,'Temps qualification fédération'!$E$22,IF('Meilleurs temps'!S5&lt;='Temps qualification fédération'!R$20,'Temps qualification fédération'!$E$20,IF('Meilleurs temps'!S5&lt;='Temps qualification fédération'!R$21,'Temps qualification fédération'!$E$21,IF('Meilleurs temps'!S5&lt;='Temps qualification fédération'!R$19,'Temps qualification fédération'!$E$19,IF('Meilleurs temps'!S5&lt;='Temps qualification fédération'!R$18,'Temps qualification fédération'!$E$18,IF('Meilleurs temps'!S5&lt;='Temps qualification fédération'!R$17,'Temps qualification fédération'!$E$17,IF('Meilleurs temps'!S5&lt;='Temps qualification fédération'!R$16,'Temps qualification fédération'!$E$16,IF('Meilleurs temps'!S5&lt;='Temps qualification fédération'!R$15,'Temps qualification fédération'!$E$15,"PRÉ-LIGUE")))))))))))</f>
        <v>DEV 10</v>
      </c>
      <c r="U5" s="52" t="str">
        <f>IF($D5="F",IF(AND('Temps qualification fédération'!S$9=0,'Temps qualification fédération'!S$5=0,'Temps qualification fédération'!S$4=0),"---",IF('Meilleurs temps'!T5=0,"",IF('Meilleurs temps'!T5&lt;='Temps qualification fédération'!S$9,'Temps qualification fédération'!$E$9,IF('Meilleurs temps'!T5&lt;='Temps qualification fédération'!S$7,'Temps qualification fédération'!$E$7,IF('Meilleurs temps'!T5&lt;='Temps qualification fédération'!S$8,'Temps qualification fédération'!$E$8,IF('Meilleurs temps'!T5&lt;='Temps qualification fédération'!S$6,'Temps qualification fédération'!$E$6,IF('Meilleurs temps'!T5&lt;='Temps qualification fédération'!S$5,'Temps qualification fédération'!$E$5,IF('Meilleurs temps'!T5&lt;='Temps qualification fédération'!S$4,'Temps qualification fédération'!$E$4,IF('Meilleurs temps'!T5&lt;='Temps qualification fédération'!S$3,'Temps qualification fédération'!$E$3,IF('Meilleurs temps'!T5&lt;='Temps qualification fédération'!S$2,'Temps qualification fédération'!$E$2,"PRÉ-LIGUE")))))))))),IF(AND('Temps qualification fédération'!S$22=0,'Temps qualification fédération'!S$18=0,'Temps qualification fédération'!S$17=0),"---",IF('Meilleurs temps'!T5=0,"",IF('Meilleurs temps'!T5&lt;='Temps qualification fédération'!S$22,'Temps qualification fédération'!$E$22,IF('Meilleurs temps'!T5&lt;='Temps qualification fédération'!S$20,'Temps qualification fédération'!$E$20,IF('Meilleurs temps'!T5&lt;='Temps qualification fédération'!S$21,'Temps qualification fédération'!$E$21,IF('Meilleurs temps'!T5&lt;='Temps qualification fédération'!S$19,'Temps qualification fédération'!$E$19,IF('Meilleurs temps'!T5&lt;='Temps qualification fédération'!S$18,'Temps qualification fédération'!$E$18,IF('Meilleurs temps'!T5&lt;='Temps qualification fédération'!S$17,'Temps qualification fédération'!$E$17,IF('Meilleurs temps'!T5&lt;='Temps qualification fédération'!S$16,'Temps qualification fédération'!$E$16,IF('Meilleurs temps'!T5&lt;='Temps qualification fédération'!S$15,'Temps qualification fédération'!$E$15,"PRÉ-LIGUE")))))))))))</f>
        <v/>
      </c>
      <c r="V5" s="52" t="str">
        <f>IF($D5="F",IF(AND('Temps qualification fédération'!T$9=0,'Temps qualification fédération'!T$5=0,'Temps qualification fédération'!T$4=0),"---",IF('Meilleurs temps'!U5=0,"",IF('Meilleurs temps'!U5&lt;='Temps qualification fédération'!T$9,'Temps qualification fédération'!$E$9,IF('Meilleurs temps'!U5&lt;='Temps qualification fédération'!T$7,'Temps qualification fédération'!$E$7,IF('Meilleurs temps'!U5&lt;='Temps qualification fédération'!T$8,'Temps qualification fédération'!$E$8,IF('Meilleurs temps'!U5&lt;='Temps qualification fédération'!T$6,'Temps qualification fédération'!$E$6,IF('Meilleurs temps'!U5&lt;='Temps qualification fédération'!T$5,'Temps qualification fédération'!$E$5,IF('Meilleurs temps'!U5&lt;='Temps qualification fédération'!T$4,'Temps qualification fédération'!$E$4,IF('Meilleurs temps'!U5&lt;='Temps qualification fédération'!T$3,'Temps qualification fédération'!$E$3,IF('Meilleurs temps'!U5&lt;='Temps qualification fédération'!T$2,'Temps qualification fédération'!$E$2,"PRÉ-LIGUE")))))))))),IF(AND('Temps qualification fédération'!T$22=0,'Temps qualification fédération'!T$18=0,'Temps qualification fédération'!T$17=0),"---",IF('Meilleurs temps'!U5=0,"",IF('Meilleurs temps'!U5&lt;='Temps qualification fédération'!T$22,'Temps qualification fédération'!$E$22,IF('Meilleurs temps'!U5&lt;='Temps qualification fédération'!T$20,'Temps qualification fédération'!$E$20,IF('Meilleurs temps'!U5&lt;='Temps qualification fédération'!T$21,'Temps qualification fédération'!$E$21,IF('Meilleurs temps'!U5&lt;='Temps qualification fédération'!T$19,'Temps qualification fédération'!$E$19,IF('Meilleurs temps'!U5&lt;='Temps qualification fédération'!T$18,'Temps qualification fédération'!$E$18,IF('Meilleurs temps'!U5&lt;='Temps qualification fédération'!T$17,'Temps qualification fédération'!$E$17,IF('Meilleurs temps'!U5&lt;='Temps qualification fédération'!T$16,'Temps qualification fédération'!$E$16,IF('Meilleurs temps'!U5&lt;='Temps qualification fédération'!T$15,'Temps qualification fédération'!$E$15,"PRÉ-LIGUE")))))))))))</f>
        <v/>
      </c>
      <c r="W5" s="52" t="str">
        <f>IF($D5="F",IF(AND('Temps qualification fédération'!U$9=0,'Temps qualification fédération'!U$5=0,'Temps qualification fédération'!U$4=0),"---",IF('Meilleurs temps'!V5=0,"",IF('Meilleurs temps'!V5&lt;='Temps qualification fédération'!U$9,'Temps qualification fédération'!$E$9,IF('Meilleurs temps'!V5&lt;='Temps qualification fédération'!U$7,'Temps qualification fédération'!$E$7,IF('Meilleurs temps'!V5&lt;='Temps qualification fédération'!U$8,'Temps qualification fédération'!$E$8,IF('Meilleurs temps'!V5&lt;='Temps qualification fédération'!U$6,'Temps qualification fédération'!$E$6,IF('Meilleurs temps'!V5&lt;='Temps qualification fédération'!U$5,'Temps qualification fédération'!$E$5,IF('Meilleurs temps'!V5&lt;='Temps qualification fédération'!U$4,'Temps qualification fédération'!$E$4,IF('Meilleurs temps'!V5&lt;='Temps qualification fédération'!U$3,'Temps qualification fédération'!$E$3,IF('Meilleurs temps'!V5&lt;='Temps qualification fédération'!U$2,'Temps qualification fédération'!$E$2,"PRÉ-LIGUE")))))))))),IF(AND('Temps qualification fédération'!U$22=0,'Temps qualification fédération'!U$18=0,'Temps qualification fédération'!U$17=0),"---",IF('Meilleurs temps'!V5=0,"",IF('Meilleurs temps'!V5&lt;='Temps qualification fédération'!U$22,'Temps qualification fédération'!$E$22,IF('Meilleurs temps'!V5&lt;='Temps qualification fédération'!U$20,'Temps qualification fédération'!$E$20,IF('Meilleurs temps'!V5&lt;='Temps qualification fédération'!U$21,'Temps qualification fédération'!$E$21,IF('Meilleurs temps'!V5&lt;='Temps qualification fédération'!U$19,'Temps qualification fédération'!$E$19,IF('Meilleurs temps'!V5&lt;='Temps qualification fédération'!U$18,'Temps qualification fédération'!$E$18,IF('Meilleurs temps'!V5&lt;='Temps qualification fédération'!U$17,'Temps qualification fédération'!$E$17,IF('Meilleurs temps'!V5&lt;='Temps qualification fédération'!U$16,'Temps qualification fédération'!$E$16,IF('Meilleurs temps'!V5&lt;='Temps qualification fédération'!U$15,'Temps qualification fédération'!$E$15,"PRÉ-LIGUE")))))))))))</f>
        <v>DEV 10</v>
      </c>
      <c r="X5" s="52" t="str">
        <f>IF($D5="F",IF(AND('Temps qualification fédération'!V$9=0,'Temps qualification fédération'!V$5=0,'Temps qualification fédération'!V$4=0),"---",IF('Meilleurs temps'!W5=0,"",IF('Meilleurs temps'!W5&lt;='Temps qualification fédération'!V$9,'Temps qualification fédération'!$E$9,IF('Meilleurs temps'!W5&lt;='Temps qualification fédération'!V$7,'Temps qualification fédération'!$E$7,IF('Meilleurs temps'!W5&lt;='Temps qualification fédération'!V$8,'Temps qualification fédération'!$E$8,IF('Meilleurs temps'!W5&lt;='Temps qualification fédération'!V$6,'Temps qualification fédération'!$E$6,IF('Meilleurs temps'!W5&lt;='Temps qualification fédération'!V$5,'Temps qualification fédération'!$E$5,IF('Meilleurs temps'!W5&lt;='Temps qualification fédération'!V$4,'Temps qualification fédération'!$E$4,IF('Meilleurs temps'!W5&lt;='Temps qualification fédération'!V$3,'Temps qualification fédération'!$E$3,IF('Meilleurs temps'!W5&lt;='Temps qualification fédération'!V$2,'Temps qualification fédération'!$E$2,"PRÉ-LIGUE")))))))))),IF(AND('Temps qualification fédération'!V$22=0,'Temps qualification fédération'!V$18=0,'Temps qualification fédération'!V$17=0),"---",IF('Meilleurs temps'!W5=0,"",IF('Meilleurs temps'!W5&lt;='Temps qualification fédération'!V$22,'Temps qualification fédération'!$E$22,IF('Meilleurs temps'!W5&lt;='Temps qualification fédération'!V$20,'Temps qualification fédération'!$E$20,IF('Meilleurs temps'!W5&lt;='Temps qualification fédération'!V$21,'Temps qualification fédération'!$E$21,IF('Meilleurs temps'!W5&lt;='Temps qualification fédération'!V$19,'Temps qualification fédération'!$E$19,IF('Meilleurs temps'!W5&lt;='Temps qualification fédération'!V$18,'Temps qualification fédération'!$E$18,IF('Meilleurs temps'!W5&lt;='Temps qualification fédération'!V$17,'Temps qualification fédération'!$E$17,IF('Meilleurs temps'!W5&lt;='Temps qualification fédération'!V$16,'Temps qualification fédération'!$E$16,IF('Meilleurs temps'!W5&lt;='Temps qualification fédération'!V$15,'Temps qualification fédération'!$E$15,"PRÉ-LIGUE")))))))))))</f>
        <v/>
      </c>
      <c r="Y5" s="52" t="str">
        <f>IF($D5="F",IF(AND('Temps qualification fédération'!W$9=0,'Temps qualification fédération'!W$5=0,'Temps qualification fédération'!W$4=0),"---",IF('Meilleurs temps'!X5=0,"",IF('Meilleurs temps'!X5&lt;='Temps qualification fédération'!W$9,'Temps qualification fédération'!$E$9,IF('Meilleurs temps'!X5&lt;='Temps qualification fédération'!W$7,'Temps qualification fédération'!$E$7,IF('Meilleurs temps'!X5&lt;='Temps qualification fédération'!W$8,'Temps qualification fédération'!$E$8,IF('Meilleurs temps'!X5&lt;='Temps qualification fédération'!W$6,'Temps qualification fédération'!$E$6,IF('Meilleurs temps'!X5&lt;='Temps qualification fédération'!W$5,'Temps qualification fédération'!$E$5,IF('Meilleurs temps'!X5&lt;='Temps qualification fédération'!W$4,'Temps qualification fédération'!$E$4,IF('Meilleurs temps'!X5&lt;='Temps qualification fédération'!W$3,'Temps qualification fédération'!$E$3,IF('Meilleurs temps'!X5&lt;='Temps qualification fédération'!W$2,'Temps qualification fédération'!$E$2,"PRÉ-LIGUE")))))))))),IF(AND('Temps qualification fédération'!W$22=0,'Temps qualification fédération'!W$18=0,'Temps qualification fédération'!W$17=0),"---",IF('Meilleurs temps'!X5=0,"",IF('Meilleurs temps'!X5&lt;='Temps qualification fédération'!W$22,'Temps qualification fédération'!$E$22,IF('Meilleurs temps'!X5&lt;='Temps qualification fédération'!W$20,'Temps qualification fédération'!$E$20,IF('Meilleurs temps'!X5&lt;='Temps qualification fédération'!W$21,'Temps qualification fédération'!$E$21,IF('Meilleurs temps'!X5&lt;='Temps qualification fédération'!W$19,'Temps qualification fédération'!$E$19,IF('Meilleurs temps'!X5&lt;='Temps qualification fédération'!W$18,'Temps qualification fédération'!$E$18,IF('Meilleurs temps'!X5&lt;='Temps qualification fédération'!W$17,'Temps qualification fédération'!$E$17,IF('Meilleurs temps'!X5&lt;='Temps qualification fédération'!W$16,'Temps qualification fédération'!$E$16,IF('Meilleurs temps'!X5&lt;='Temps qualification fédération'!W$15,'Temps qualification fédération'!$E$15,"PRÉ-LIGUE")))))))))))</f>
        <v/>
      </c>
      <c r="AA5" s="34">
        <f t="shared" ref="AA5:AA39" si="2">SUM(AB5:BO5)</f>
        <v>9</v>
      </c>
      <c r="AB5" s="35">
        <f t="shared" ref="AB5:AB39" si="3">COUNTIF(H5:M5,"DEV 9 et -")</f>
        <v>0</v>
      </c>
      <c r="AC5" s="80">
        <f t="shared" ref="AC5:AC39" si="4">COUNTIF(H5:M5,"DEV 10")</f>
        <v>3</v>
      </c>
      <c r="AD5" s="80">
        <f t="shared" ref="AD5:AD39" si="5">COUNTIF(H5:M5,"DEV 11-12")</f>
        <v>0</v>
      </c>
      <c r="AE5" s="80">
        <f t="shared" ref="AE5:AE39" si="6">COUNTIF(H5:M5,"PROVINCIAL")</f>
        <v>0</v>
      </c>
      <c r="AF5" s="80">
        <f t="shared" ref="AF5:AF39" si="7">COUNTIF(H5:M5,"AA 13-14")</f>
        <v>0</v>
      </c>
      <c r="AG5" s="80">
        <f t="shared" ref="AG5:AG39" si="8">COUNTIF(H5:M5,"AA 15-16")</f>
        <v>0</v>
      </c>
      <c r="AH5" s="80">
        <f t="shared" ref="AH5:AH39" si="9">COUNTIF(H5:M5,"AAA 13-14")</f>
        <v>0</v>
      </c>
      <c r="AI5" s="36">
        <f t="shared" ref="AI5:AI39" si="10">COUNTIF(H5:M5,"AAA 15-16")</f>
        <v>0</v>
      </c>
      <c r="AJ5" s="35">
        <f t="shared" ref="AJ5:AJ39" si="11">COUNTIF(N5:P5,"DEV 9 et -")</f>
        <v>1</v>
      </c>
      <c r="AK5" s="80">
        <f t="shared" ref="AK5:AK39" si="12">COUNTIF(N5:P5,"DEV 10")</f>
        <v>0</v>
      </c>
      <c r="AL5" s="80">
        <f t="shared" ref="AL5:AL39" si="13">COUNTIF(N5:P5,"DEV 11-12")</f>
        <v>0</v>
      </c>
      <c r="AM5" s="80">
        <f t="shared" ref="AM5:AM39" si="14">COUNTIF(N5:P5,"PROVINCIAL")</f>
        <v>0</v>
      </c>
      <c r="AN5" s="80">
        <f t="shared" ref="AN5:AN39" si="15">COUNTIF(N5:P5,"AA 13-14")</f>
        <v>0</v>
      </c>
      <c r="AO5" s="80">
        <f t="shared" ref="AO5:AO39" si="16">COUNTIF(N5:P5,"AA 15-16")</f>
        <v>0</v>
      </c>
      <c r="AP5" s="80">
        <f t="shared" ref="AP5:AP39" si="17">COUNTIF(N5:P5,"AAA 13-14")</f>
        <v>0</v>
      </c>
      <c r="AQ5" s="36">
        <f t="shared" ref="AQ5:AQ39" si="18">COUNTIF(N5:P5,"AAA 15-16")</f>
        <v>0</v>
      </c>
      <c r="AR5" s="35">
        <f t="shared" ref="AR5:AR39" si="19">COUNTIF(V5:X5,"DEV 9 et -")</f>
        <v>0</v>
      </c>
      <c r="AS5" s="80">
        <f t="shared" ref="AS5:AS39" si="20">COUNTIF(Q5:S5,"DEV 10")</f>
        <v>0</v>
      </c>
      <c r="AT5" s="80">
        <f t="shared" ref="AT5:AT39" si="21">COUNTIF(Q5:S5,"DEV 11-12")</f>
        <v>3</v>
      </c>
      <c r="AU5" s="80">
        <f t="shared" ref="AU5:AU39" si="22">COUNTIF(Q5:S5,"PROVINCIAL")</f>
        <v>0</v>
      </c>
      <c r="AV5" s="80">
        <f t="shared" ref="AV5:AV39" si="23">COUNTIF(Q5:S5,"AA 13-14")</f>
        <v>0</v>
      </c>
      <c r="AW5" s="80">
        <f t="shared" ref="AW5:AW39" si="24">COUNTIF(Q5:S5,"AA 15-16")</f>
        <v>0</v>
      </c>
      <c r="AX5" s="80">
        <f t="shared" ref="AX5:AX39" si="25">COUNTIF(Q5:S5,"AAA 13-14")</f>
        <v>0</v>
      </c>
      <c r="AY5" s="36">
        <f t="shared" ref="AY5:AY39" si="26">COUNTIF(Q5:S5,"AAA 15-16")</f>
        <v>0</v>
      </c>
      <c r="AZ5" s="35">
        <f t="shared" ref="AZ5:AZ39" si="27">COUNTIF(T5:V5,"DEV 9 et -")</f>
        <v>0</v>
      </c>
      <c r="BA5" s="80">
        <f t="shared" ref="BA5:BA39" si="28">COUNTIF(T5:V5,"DEV 10")</f>
        <v>1</v>
      </c>
      <c r="BB5" s="80">
        <f t="shared" ref="BB5:BB39" si="29">COUNTIF(T5:V5,"DEV 11-12")</f>
        <v>0</v>
      </c>
      <c r="BC5" s="80">
        <f t="shared" ref="BC5:BC39" si="30">COUNTIF(T5:V5,"PROVINCIAL")</f>
        <v>0</v>
      </c>
      <c r="BD5" s="80">
        <f t="shared" ref="BD5:BD39" si="31">COUNTIF(T5:V5,"AA 13-14")</f>
        <v>0</v>
      </c>
      <c r="BE5" s="80">
        <f t="shared" ref="BE5:BE39" si="32">COUNTIF(T5:V5,"AA 15-16")</f>
        <v>0</v>
      </c>
      <c r="BF5" s="80">
        <f t="shared" ref="BF5:BF39" si="33">COUNTIF(T5:V5,"AAA 13-14")</f>
        <v>0</v>
      </c>
      <c r="BG5" s="36">
        <f t="shared" ref="BG5:BG39" si="34">COUNTIF(T5:V5,"AAA 15-16")</f>
        <v>0</v>
      </c>
      <c r="BH5" s="35">
        <f t="shared" ref="BH5:BH39" si="35">COUNTIF(W5:Y5,"DEV 9 et -")</f>
        <v>0</v>
      </c>
      <c r="BI5" s="80">
        <f t="shared" ref="BI5:BI39" si="36">COUNTIF(W5:Y5,"DEV 10")</f>
        <v>1</v>
      </c>
      <c r="BJ5" s="80">
        <f t="shared" ref="BJ5:BJ39" si="37">COUNTIF(W5:Y5,"DEV 11-12")</f>
        <v>0</v>
      </c>
      <c r="BK5" s="80">
        <f t="shared" ref="BK5:BK39" si="38">COUNTIF(W5:Y5,"PROVINCIAL")</f>
        <v>0</v>
      </c>
      <c r="BL5" s="80">
        <f t="shared" ref="BL5:BL39" si="39">COUNTIF(W5:Y5,"AA 13-14")</f>
        <v>0</v>
      </c>
      <c r="BM5" s="80">
        <f t="shared" ref="BM5:BM39" si="40">COUNTIF(W5:Y5,"AA 15-16")</f>
        <v>0</v>
      </c>
      <c r="BN5" s="80">
        <f t="shared" ref="BN5:BN39" si="41">COUNTIF(W5:Y5,"AAA 13-14")</f>
        <v>0</v>
      </c>
      <c r="BO5" s="36">
        <f t="shared" ref="BO5:BO39" si="42">COUNTIF(W5:Y5,"AAA 15-16")</f>
        <v>0</v>
      </c>
    </row>
    <row r="6" spans="1:67" ht="15.75" thickBot="1">
      <c r="A6" s="47" t="s">
        <v>47</v>
      </c>
      <c r="B6" s="48" t="str">
        <f t="shared" si="0"/>
        <v>DEV 11-12</v>
      </c>
      <c r="C6" s="50">
        <f t="shared" ca="1" si="1"/>
        <v>12</v>
      </c>
      <c r="D6" s="51" t="s">
        <v>40</v>
      </c>
      <c r="E6" s="37" t="s">
        <v>40</v>
      </c>
      <c r="F6" s="38" t="s">
        <v>75</v>
      </c>
      <c r="G6" s="49">
        <v>38219</v>
      </c>
      <c r="H6" s="52" t="str">
        <f>IF($D6="F",IF(AND('Temps qualification fédération'!F$9=0,'Temps qualification fédération'!F$5=0,'Temps qualification fédération'!F$4=0),"---",IF('Meilleurs temps'!G6=0,"",IF('Meilleurs temps'!G6&lt;='Temps qualification fédération'!F$9,'Temps qualification fédération'!$E$9,IF('Meilleurs temps'!G6&lt;='Temps qualification fédération'!F$7,'Temps qualification fédération'!$E$7,IF('Meilleurs temps'!G6&lt;='Temps qualification fédération'!F$8,'Temps qualification fédération'!$E$8,IF('Meilleurs temps'!G6&lt;='Temps qualification fédération'!F$6,'Temps qualification fédération'!$E$6,IF('Meilleurs temps'!G6&lt;='Temps qualification fédération'!F$5,'Temps qualification fédération'!$E$5,IF('Meilleurs temps'!G6&lt;='Temps qualification fédération'!F$4,'Temps qualification fédération'!$E$4,IF('Meilleurs temps'!G6&lt;='Temps qualification fédération'!F$3,'Temps qualification fédération'!$E$3,IF('Meilleurs temps'!G6&lt;='Temps qualification fédération'!F$2,'Temps qualification fédération'!$E$2,"PRÉ-LIGUE")))))))))),IF(AND('Temps qualification fédération'!F$22=0,'Temps qualification fédération'!F$18=0,'Temps qualification fédération'!F$17=0),"---",IF('Meilleurs temps'!G6=0,"",IF('Meilleurs temps'!G6&lt;='Temps qualification fédération'!F$22,'Temps qualification fédération'!$E$22,IF('Meilleurs temps'!G6&lt;='Temps qualification fédération'!F$20,'Temps qualification fédération'!$E$20,IF('Meilleurs temps'!G6&lt;='Temps qualification fédération'!F$21,'Temps qualification fédération'!$E$21,IF('Meilleurs temps'!G6&lt;='Temps qualification fédération'!F$19,'Temps qualification fédération'!$E$19,IF('Meilleurs temps'!G6&lt;='Temps qualification fédération'!F$18,'Temps qualification fédération'!$E$18,IF('Meilleurs temps'!G6&lt;='Temps qualification fédération'!F$17,'Temps qualification fédération'!$E$17,IF('Meilleurs temps'!G6&lt;='Temps qualification fédération'!F$16,'Temps qualification fédération'!$E$16,IF('Meilleurs temps'!G6&lt;='Temps qualification fédération'!F$15,'Temps qualification fédération'!$E$15,"PRÉ-LIGUE")))))))))))</f>
        <v>DEV 11-12</v>
      </c>
      <c r="I6" s="52" t="str">
        <f>IF($D6="F",IF(AND('Temps qualification fédération'!G$9=0,'Temps qualification fédération'!G$5=0,'Temps qualification fédération'!G$4=0),"---",IF('Meilleurs temps'!H6=0,"",IF('Meilleurs temps'!H6&lt;='Temps qualification fédération'!G$9,'Temps qualification fédération'!$E$9,IF('Meilleurs temps'!H6&lt;='Temps qualification fédération'!G$7,'Temps qualification fédération'!$E$7,IF('Meilleurs temps'!H6&lt;='Temps qualification fédération'!G$8,'Temps qualification fédération'!$E$8,IF('Meilleurs temps'!H6&lt;='Temps qualification fédération'!G$6,'Temps qualification fédération'!$E$6,IF('Meilleurs temps'!H6&lt;='Temps qualification fédération'!G$5,'Temps qualification fédération'!$E$5,IF('Meilleurs temps'!H6&lt;='Temps qualification fédération'!G$4,'Temps qualification fédération'!$E$4,IF('Meilleurs temps'!H6&lt;='Temps qualification fédération'!G$3,'Temps qualification fédération'!$E$3,IF('Meilleurs temps'!H6&lt;='Temps qualification fédération'!G$2,'Temps qualification fédération'!$E$2,"PRÉ-LIGUE")))))))))),IF(AND('Temps qualification fédération'!G$22=0,'Temps qualification fédération'!G$18=0,'Temps qualification fédération'!G$17=0),"---",IF('Meilleurs temps'!H6=0,"",IF('Meilleurs temps'!H6&lt;='Temps qualification fédération'!G$22,'Temps qualification fédération'!$E$22,IF('Meilleurs temps'!H6&lt;='Temps qualification fédération'!G$20,'Temps qualification fédération'!$E$20,IF('Meilleurs temps'!H6&lt;='Temps qualification fédération'!G$21,'Temps qualification fédération'!$E$21,IF('Meilleurs temps'!H6&lt;='Temps qualification fédération'!G$19,'Temps qualification fédération'!$E$19,IF('Meilleurs temps'!H6&lt;='Temps qualification fédération'!G$18,'Temps qualification fédération'!$E$18,IF('Meilleurs temps'!H6&lt;='Temps qualification fédération'!G$17,'Temps qualification fédération'!$E$17,IF('Meilleurs temps'!H6&lt;='Temps qualification fédération'!G$16,'Temps qualification fédération'!$E$16,IF('Meilleurs temps'!H6&lt;='Temps qualification fédération'!G$15,'Temps qualification fédération'!$E$15,"PRÉ-LIGUE")))))))))))</f>
        <v>DEV 11-12</v>
      </c>
      <c r="J6" s="52" t="str">
        <f>IF($D6="F",IF(AND('Temps qualification fédération'!H$9=0,'Temps qualification fédération'!H$5=0,'Temps qualification fédération'!H$4=0),"---",IF('Meilleurs temps'!I6=0,"",IF('Meilleurs temps'!I6&lt;='Temps qualification fédération'!H$9,'Temps qualification fédération'!$E$9,IF('Meilleurs temps'!I6&lt;='Temps qualification fédération'!H$7,'Temps qualification fédération'!$E$7,IF('Meilleurs temps'!I6&lt;='Temps qualification fédération'!H$8,'Temps qualification fédération'!$E$8,IF('Meilleurs temps'!I6&lt;='Temps qualification fédération'!H$6,'Temps qualification fédération'!$E$6,IF('Meilleurs temps'!I6&lt;='Temps qualification fédération'!H$5,'Temps qualification fédération'!$E$5,IF('Meilleurs temps'!I6&lt;='Temps qualification fédération'!H$4,'Temps qualification fédération'!$E$4,IF('Meilleurs temps'!I6&lt;='Temps qualification fédération'!H$3,'Temps qualification fédération'!$E$3,IF('Meilleurs temps'!I6&lt;='Temps qualification fédération'!H$2,'Temps qualification fédération'!$E$2,"PRÉ-LIGUE")))))))))),IF(AND('Temps qualification fédération'!H$22=0,'Temps qualification fédération'!H$18=0,'Temps qualification fédération'!H$17=0),"---",IF('Meilleurs temps'!I6=0,"",IF('Meilleurs temps'!I6&lt;='Temps qualification fédération'!H$22,'Temps qualification fédération'!$E$22,IF('Meilleurs temps'!I6&lt;='Temps qualification fédération'!H$20,'Temps qualification fédération'!$E$20,IF('Meilleurs temps'!I6&lt;='Temps qualification fédération'!H$21,'Temps qualification fédération'!$E$21,IF('Meilleurs temps'!I6&lt;='Temps qualification fédération'!H$19,'Temps qualification fédération'!$E$19,IF('Meilleurs temps'!I6&lt;='Temps qualification fédération'!H$18,'Temps qualification fédération'!$E$18,IF('Meilleurs temps'!I6&lt;='Temps qualification fédération'!H$17,'Temps qualification fédération'!$E$17,IF('Meilleurs temps'!I6&lt;='Temps qualification fédération'!H$16,'Temps qualification fédération'!$E$16,IF('Meilleurs temps'!I6&lt;='Temps qualification fédération'!H$15,'Temps qualification fédération'!$E$15,"PRÉ-LIGUE")))))))))))</f>
        <v>DEV 11-12</v>
      </c>
      <c r="K6" s="52" t="str">
        <f>IF($D6="F",IF(AND('Temps qualification fédération'!I$9=0,'Temps qualification fédération'!I$5=0,'Temps qualification fédération'!I$4=0),"---",IF('Meilleurs temps'!J6=0,"",IF('Meilleurs temps'!J6&lt;='Temps qualification fédération'!I$9,'Temps qualification fédération'!$E$9,IF('Meilleurs temps'!J6&lt;='Temps qualification fédération'!I$7,'Temps qualification fédération'!$E$7,IF('Meilleurs temps'!J6&lt;='Temps qualification fédération'!I$8,'Temps qualification fédération'!$E$8,IF('Meilleurs temps'!J6&lt;='Temps qualification fédération'!I$6,'Temps qualification fédération'!$E$6,IF('Meilleurs temps'!J6&lt;='Temps qualification fédération'!I$5,'Temps qualification fédération'!$E$5,IF('Meilleurs temps'!J6&lt;='Temps qualification fédération'!I$4,'Temps qualification fédération'!$E$4,IF('Meilleurs temps'!J6&lt;='Temps qualification fédération'!I$3,'Temps qualification fédération'!$E$3,IF('Meilleurs temps'!J6&lt;='Temps qualification fédération'!I$2,'Temps qualification fédération'!$E$2,"PRÉ-LIGUE")))))))))),IF(AND('Temps qualification fédération'!I$22=0,'Temps qualification fédération'!I$18=0,'Temps qualification fédération'!I$17=0),"---",IF('Meilleurs temps'!J6=0,"",IF('Meilleurs temps'!J6&lt;='Temps qualification fédération'!I$22,'Temps qualification fédération'!$E$22,IF('Meilleurs temps'!J6&lt;='Temps qualification fédération'!I$20,'Temps qualification fédération'!$E$20,IF('Meilleurs temps'!J6&lt;='Temps qualification fédération'!I$21,'Temps qualification fédération'!$E$21,IF('Meilleurs temps'!J6&lt;='Temps qualification fédération'!I$19,'Temps qualification fédération'!$E$19,IF('Meilleurs temps'!J6&lt;='Temps qualification fédération'!I$18,'Temps qualification fédération'!$E$18,IF('Meilleurs temps'!J6&lt;='Temps qualification fédération'!I$17,'Temps qualification fédération'!$E$17,IF('Meilleurs temps'!J6&lt;='Temps qualification fédération'!I$16,'Temps qualification fédération'!$E$16,IF('Meilleurs temps'!J6&lt;='Temps qualification fédération'!I$15,'Temps qualification fédération'!$E$15,"PRÉ-LIGUE")))))))))))</f>
        <v>DEV 11-12</v>
      </c>
      <c r="L6" s="52" t="str">
        <f>IF($D6="F",IF(AND('Temps qualification fédération'!J$9=0,'Temps qualification fédération'!J$5=0,'Temps qualification fédération'!J$4=0),"---",IF('Meilleurs temps'!K6=0,"",IF('Meilleurs temps'!K6&lt;='Temps qualification fédération'!J$9,'Temps qualification fédération'!$E$9,IF('Meilleurs temps'!K6&lt;='Temps qualification fédération'!J$7,'Temps qualification fédération'!$E$7,IF('Meilleurs temps'!K6&lt;='Temps qualification fédération'!J$8,'Temps qualification fédération'!$E$8,IF('Meilleurs temps'!K6&lt;='Temps qualification fédération'!J$6,'Temps qualification fédération'!$E$6,IF('Meilleurs temps'!K6&lt;='Temps qualification fédération'!J$5,'Temps qualification fédération'!$E$5,IF('Meilleurs temps'!K6&lt;='Temps qualification fédération'!J$4,'Temps qualification fédération'!$E$4,IF('Meilleurs temps'!K6&lt;='Temps qualification fédération'!J$3,'Temps qualification fédération'!$E$3,IF('Meilleurs temps'!K6&lt;='Temps qualification fédération'!J$2,'Temps qualification fédération'!$E$2,"PRÉ-LIGUE")))))))))),IF(AND('Temps qualification fédération'!J$22=0,'Temps qualification fédération'!J$18=0,'Temps qualification fédération'!J$17=0),"---",IF('Meilleurs temps'!K6=0,"",IF('Meilleurs temps'!K6&lt;='Temps qualification fédération'!J$22,'Temps qualification fédération'!$E$22,IF('Meilleurs temps'!K6&lt;='Temps qualification fédération'!J$20,'Temps qualification fédération'!$E$20,IF('Meilleurs temps'!K6&lt;='Temps qualification fédération'!J$21,'Temps qualification fédération'!$E$21,IF('Meilleurs temps'!K6&lt;='Temps qualification fédération'!J$19,'Temps qualification fédération'!$E$19,IF('Meilleurs temps'!K6&lt;='Temps qualification fédération'!J$18,'Temps qualification fédération'!$E$18,IF('Meilleurs temps'!K6&lt;='Temps qualification fédération'!J$17,'Temps qualification fédération'!$E$17,IF('Meilleurs temps'!K6&lt;='Temps qualification fédération'!J$16,'Temps qualification fédération'!$E$16,IF('Meilleurs temps'!K6&lt;='Temps qualification fédération'!J$15,'Temps qualification fédération'!$E$15,"PRÉ-LIGUE")))))))))))</f>
        <v/>
      </c>
      <c r="M6" s="52" t="str">
        <f>IF($D6="F",IF(AND('Temps qualification fédération'!K$9=0,'Temps qualification fédération'!K$5=0,'Temps qualification fédération'!K$4=0),"---",IF('Meilleurs temps'!L6=0,"",IF('Meilleurs temps'!L6&lt;='Temps qualification fédération'!K$9,'Temps qualification fédération'!$E$9,IF('Meilleurs temps'!L6&lt;='Temps qualification fédération'!K$7,'Temps qualification fédération'!$E$7,IF('Meilleurs temps'!L6&lt;='Temps qualification fédération'!K$8,'Temps qualification fédération'!$E$8,IF('Meilleurs temps'!L6&lt;='Temps qualification fédération'!K$6,'Temps qualification fédération'!$E$6,IF('Meilleurs temps'!L6&lt;='Temps qualification fédération'!K$5,'Temps qualification fédération'!$E$5,IF('Meilleurs temps'!L6&lt;='Temps qualification fédération'!K$4,'Temps qualification fédération'!$E$4,IF('Meilleurs temps'!L6&lt;='Temps qualification fédération'!K$3,'Temps qualification fédération'!$E$3,IF('Meilleurs temps'!L6&lt;='Temps qualification fédération'!K$2,'Temps qualification fédération'!$E$2,"PRÉ-LIGUE")))))))))),IF(AND('Temps qualification fédération'!K$22=0,'Temps qualification fédération'!K$18=0,'Temps qualification fédération'!K$17=0),"---",IF('Meilleurs temps'!L6=0,"",IF('Meilleurs temps'!L6&lt;='Temps qualification fédération'!K$22,'Temps qualification fédération'!$E$22,IF('Meilleurs temps'!L6&lt;='Temps qualification fédération'!K$20,'Temps qualification fédération'!$E$20,IF('Meilleurs temps'!L6&lt;='Temps qualification fédération'!K$21,'Temps qualification fédération'!$E$21,IF('Meilleurs temps'!L6&lt;='Temps qualification fédération'!K$19,'Temps qualification fédération'!$E$19,IF('Meilleurs temps'!L6&lt;='Temps qualification fédération'!K$18,'Temps qualification fédération'!$E$18,IF('Meilleurs temps'!L6&lt;='Temps qualification fédération'!K$17,'Temps qualification fédération'!$E$17,IF('Meilleurs temps'!L6&lt;='Temps qualification fédération'!K$16,'Temps qualification fédération'!$E$16,IF('Meilleurs temps'!L6&lt;='Temps qualification fédération'!K$15,'Temps qualification fédération'!$E$15,"PRÉ-LIGUE")))))))))))</f>
        <v>---</v>
      </c>
      <c r="N6" s="52" t="str">
        <f>IF($D6="F",IF(AND('Temps qualification fédération'!L$9=0,'Temps qualification fédération'!L$5=0,'Temps qualification fédération'!L$4=0),"---",IF('Meilleurs temps'!M6=0,"",IF('Meilleurs temps'!M6&lt;='Temps qualification fédération'!L$9,'Temps qualification fédération'!$E$9,IF('Meilleurs temps'!M6&lt;='Temps qualification fédération'!L$7,'Temps qualification fédération'!$E$7,IF('Meilleurs temps'!M6&lt;='Temps qualification fédération'!L$8,'Temps qualification fédération'!$E$8,IF('Meilleurs temps'!M6&lt;='Temps qualification fédération'!L$6,'Temps qualification fédération'!$E$6,IF('Meilleurs temps'!M6&lt;='Temps qualification fédération'!L$5,'Temps qualification fédération'!$E$5,IF('Meilleurs temps'!M6&lt;='Temps qualification fédération'!L$4,'Temps qualification fédération'!$E$4,IF('Meilleurs temps'!M6&lt;='Temps qualification fédération'!L$3,'Temps qualification fédération'!$E$3,IF('Meilleurs temps'!M6&lt;='Temps qualification fédération'!L$2,'Temps qualification fédération'!$E$2,"PRÉ-LIGUE")))))))))),IF(AND('Temps qualification fédération'!L$22=0,'Temps qualification fédération'!L$18=0,'Temps qualification fédération'!L$17=0),"---",IF('Meilleurs temps'!M6=0,"",IF('Meilleurs temps'!M6&lt;='Temps qualification fédération'!L$22,'Temps qualification fédération'!$E$22,IF('Meilleurs temps'!M6&lt;='Temps qualification fédération'!L$20,'Temps qualification fédération'!$E$20,IF('Meilleurs temps'!M6&lt;='Temps qualification fédération'!L$21,'Temps qualification fédération'!$E$21,IF('Meilleurs temps'!M6&lt;='Temps qualification fédération'!L$19,'Temps qualification fédération'!$E$19,IF('Meilleurs temps'!M6&lt;='Temps qualification fédération'!L$18,'Temps qualification fédération'!$E$18,IF('Meilleurs temps'!M6&lt;='Temps qualification fédération'!L$17,'Temps qualification fédération'!$E$17,IF('Meilleurs temps'!M6&lt;='Temps qualification fédération'!L$16,'Temps qualification fédération'!$E$16,IF('Meilleurs temps'!M6&lt;='Temps qualification fédération'!L$15,'Temps qualification fédération'!$E$15,"PRÉ-LIGUE")))))))))))</f>
        <v>DEV 10</v>
      </c>
      <c r="O6" s="52" t="str">
        <f>IF($D6="F",IF(AND('Temps qualification fédération'!M$9=0,'Temps qualification fédération'!M$5=0,'Temps qualification fédération'!M$4=0),"---",IF('Meilleurs temps'!N6=0,"",IF('Meilleurs temps'!N6&lt;='Temps qualification fédération'!M$9,'Temps qualification fédération'!$E$9,IF('Meilleurs temps'!N6&lt;='Temps qualification fédération'!M$7,'Temps qualification fédération'!$E$7,IF('Meilleurs temps'!N6&lt;='Temps qualification fédération'!M$8,'Temps qualification fédération'!$E$8,IF('Meilleurs temps'!N6&lt;='Temps qualification fédération'!M$6,'Temps qualification fédération'!$E$6,IF('Meilleurs temps'!N6&lt;='Temps qualification fédération'!M$5,'Temps qualification fédération'!$E$5,IF('Meilleurs temps'!N6&lt;='Temps qualification fédération'!M$4,'Temps qualification fédération'!$E$4,IF('Meilleurs temps'!N6&lt;='Temps qualification fédération'!M$3,'Temps qualification fédération'!$E$3,IF('Meilleurs temps'!N6&lt;='Temps qualification fédération'!M$2,'Temps qualification fédération'!$E$2,"PRÉ-LIGUE")))))))))),IF(AND('Temps qualification fédération'!M$22=0,'Temps qualification fédération'!M$18=0,'Temps qualification fédération'!M$17=0),"---",IF('Meilleurs temps'!N6=0,"",IF('Meilleurs temps'!N6&lt;='Temps qualification fédération'!M$22,'Temps qualification fédération'!$E$22,IF('Meilleurs temps'!N6&lt;='Temps qualification fédération'!M$20,'Temps qualification fédération'!$E$20,IF('Meilleurs temps'!N6&lt;='Temps qualification fédération'!M$21,'Temps qualification fédération'!$E$21,IF('Meilleurs temps'!N6&lt;='Temps qualification fédération'!M$19,'Temps qualification fédération'!$E$19,IF('Meilleurs temps'!N6&lt;='Temps qualification fédération'!M$18,'Temps qualification fédération'!$E$18,IF('Meilleurs temps'!N6&lt;='Temps qualification fédération'!M$17,'Temps qualification fédération'!$E$17,IF('Meilleurs temps'!N6&lt;='Temps qualification fédération'!M$16,'Temps qualification fédération'!$E$16,IF('Meilleurs temps'!N6&lt;='Temps qualification fédération'!M$15,'Temps qualification fédération'!$E$15,"PRÉ-LIGUE")))))))))))</f>
        <v>DEV 11-12</v>
      </c>
      <c r="P6" s="52" t="str">
        <f>IF($D6="F",IF(AND('Temps qualification fédération'!N$9=0,'Temps qualification fédération'!N$5=0,'Temps qualification fédération'!N$4=0),"---",IF('Meilleurs temps'!O6=0,"",IF('Meilleurs temps'!O6&lt;='Temps qualification fédération'!N$9,'Temps qualification fédération'!$E$9,IF('Meilleurs temps'!O6&lt;='Temps qualification fédération'!N$7,'Temps qualification fédération'!$E$7,IF('Meilleurs temps'!O6&lt;='Temps qualification fédération'!N$8,'Temps qualification fédération'!$E$8,IF('Meilleurs temps'!O6&lt;='Temps qualification fédération'!N$6,'Temps qualification fédération'!$E$6,IF('Meilleurs temps'!O6&lt;='Temps qualification fédération'!N$5,'Temps qualification fédération'!$E$5,IF('Meilleurs temps'!O6&lt;='Temps qualification fédération'!N$4,'Temps qualification fédération'!$E$4,IF('Meilleurs temps'!O6&lt;='Temps qualification fédération'!N$3,'Temps qualification fédération'!$E$3,IF('Meilleurs temps'!O6&lt;='Temps qualification fédération'!N$2,'Temps qualification fédération'!$E$2,"PRÉ-LIGUE")))))))))),IF(AND('Temps qualification fédération'!N$22=0,'Temps qualification fédération'!N$18=0,'Temps qualification fédération'!N$17=0),"---",IF('Meilleurs temps'!O6=0,"",IF('Meilleurs temps'!O6&lt;='Temps qualification fédération'!N$22,'Temps qualification fédération'!$E$22,IF('Meilleurs temps'!O6&lt;='Temps qualification fédération'!N$20,'Temps qualification fédération'!$E$20,IF('Meilleurs temps'!O6&lt;='Temps qualification fédération'!N$21,'Temps qualification fédération'!$E$21,IF('Meilleurs temps'!O6&lt;='Temps qualification fédération'!N$19,'Temps qualification fédération'!$E$19,IF('Meilleurs temps'!O6&lt;='Temps qualification fédération'!N$18,'Temps qualification fédération'!$E$18,IF('Meilleurs temps'!O6&lt;='Temps qualification fédération'!N$17,'Temps qualification fédération'!$E$17,IF('Meilleurs temps'!O6&lt;='Temps qualification fédération'!N$16,'Temps qualification fédération'!$E$16,IF('Meilleurs temps'!O6&lt;='Temps qualification fédération'!N$15,'Temps qualification fédération'!$E$15,"PRÉ-LIGUE")))))))))))</f>
        <v/>
      </c>
      <c r="Q6" s="52" t="str">
        <f>IF($D6="F",IF(AND('Temps qualification fédération'!O$9=0,'Temps qualification fédération'!O$5=0,'Temps qualification fédération'!O$4=0),"---",IF('Meilleurs temps'!P6=0,"",IF('Meilleurs temps'!P6&lt;='Temps qualification fédération'!O$9,'Temps qualification fédération'!$E$9,IF('Meilleurs temps'!P6&lt;='Temps qualification fédération'!O$7,'Temps qualification fédération'!$E$7,IF('Meilleurs temps'!P6&lt;='Temps qualification fédération'!O$8,'Temps qualification fédération'!$E$8,IF('Meilleurs temps'!P6&lt;='Temps qualification fédération'!O$6,'Temps qualification fédération'!$E$6,IF('Meilleurs temps'!P6&lt;='Temps qualification fédération'!O$5,'Temps qualification fédération'!$E$5,IF('Meilleurs temps'!P6&lt;='Temps qualification fédération'!O$4,'Temps qualification fédération'!$E$4,IF('Meilleurs temps'!P6&lt;='Temps qualification fédération'!O$3,'Temps qualification fédération'!$E$3,IF('Meilleurs temps'!P6&lt;='Temps qualification fédération'!O$2,'Temps qualification fédération'!$E$2,"PRÉ-LIGUE")))))))))),IF(AND('Temps qualification fédération'!O$22=0,'Temps qualification fédération'!O$18=0,'Temps qualification fédération'!O$17=0),"---",IF('Meilleurs temps'!P6=0,"",IF('Meilleurs temps'!P6&lt;='Temps qualification fédération'!O$22,'Temps qualification fédération'!$E$22,IF('Meilleurs temps'!P6&lt;='Temps qualification fédération'!O$20,'Temps qualification fédération'!$E$20,IF('Meilleurs temps'!P6&lt;='Temps qualification fédération'!O$21,'Temps qualification fédération'!$E$21,IF('Meilleurs temps'!P6&lt;='Temps qualification fédération'!O$19,'Temps qualification fédération'!$E$19,IF('Meilleurs temps'!P6&lt;='Temps qualification fédération'!O$18,'Temps qualification fédération'!$E$18,IF('Meilleurs temps'!P6&lt;='Temps qualification fédération'!O$17,'Temps qualification fédération'!$E$17,IF('Meilleurs temps'!P6&lt;='Temps qualification fédération'!O$16,'Temps qualification fédération'!$E$16,IF('Meilleurs temps'!P6&lt;='Temps qualification fédération'!O$15,'Temps qualification fédération'!$E$15,"PRÉ-LIGUE")))))))))))</f>
        <v>DEV 11-12</v>
      </c>
      <c r="R6" s="52" t="str">
        <f>IF($D6="F",IF(AND('Temps qualification fédération'!P$9=0,'Temps qualification fédération'!P$5=0,'Temps qualification fédération'!P$4=0),"---",IF('Meilleurs temps'!Q6=0,"",IF('Meilleurs temps'!Q6&lt;='Temps qualification fédération'!P$9,'Temps qualification fédération'!$E$9,IF('Meilleurs temps'!Q6&lt;='Temps qualification fédération'!P$7,'Temps qualification fédération'!$E$7,IF('Meilleurs temps'!Q6&lt;='Temps qualification fédération'!P$8,'Temps qualification fédération'!$E$8,IF('Meilleurs temps'!Q6&lt;='Temps qualification fédération'!P$6,'Temps qualification fédération'!$E$6,IF('Meilleurs temps'!Q6&lt;='Temps qualification fédération'!P$5,'Temps qualification fédération'!$E$5,IF('Meilleurs temps'!Q6&lt;='Temps qualification fédération'!P$4,'Temps qualification fédération'!$E$4,IF('Meilleurs temps'!Q6&lt;='Temps qualification fédération'!P$3,'Temps qualification fédération'!$E$3,IF('Meilleurs temps'!Q6&lt;='Temps qualification fédération'!P$2,'Temps qualification fédération'!$E$2,"PRÉ-LIGUE")))))))))),IF(AND('Temps qualification fédération'!P$22=0,'Temps qualification fédération'!P$18=0,'Temps qualification fédération'!P$17=0),"---",IF('Meilleurs temps'!Q6=0,"",IF('Meilleurs temps'!Q6&lt;='Temps qualification fédération'!P$22,'Temps qualification fédération'!$E$22,IF('Meilleurs temps'!Q6&lt;='Temps qualification fédération'!P$20,'Temps qualification fédération'!$E$20,IF('Meilleurs temps'!Q6&lt;='Temps qualification fédération'!P$21,'Temps qualification fédération'!$E$21,IF('Meilleurs temps'!Q6&lt;='Temps qualification fédération'!P$19,'Temps qualification fédération'!$E$19,IF('Meilleurs temps'!Q6&lt;='Temps qualification fédération'!P$18,'Temps qualification fédération'!$E$18,IF('Meilleurs temps'!Q6&lt;='Temps qualification fédération'!P$17,'Temps qualification fédération'!$E$17,IF('Meilleurs temps'!Q6&lt;='Temps qualification fédération'!P$16,'Temps qualification fédération'!$E$16,IF('Meilleurs temps'!Q6&lt;='Temps qualification fédération'!P$15,'Temps qualification fédération'!$E$15,"PRÉ-LIGUE")))))))))))</f>
        <v>DEV 11-12</v>
      </c>
      <c r="S6" s="52" t="str">
        <f>IF($D6="F",IF(AND('Temps qualification fédération'!Q$9=0,'Temps qualification fédération'!Q$5=0,'Temps qualification fédération'!Q$4=0),"---",IF('Meilleurs temps'!R6=0,"",IF('Meilleurs temps'!R6&lt;='Temps qualification fédération'!Q$9,'Temps qualification fédération'!$E$9,IF('Meilleurs temps'!R6&lt;='Temps qualification fédération'!Q$7,'Temps qualification fédération'!$E$7,IF('Meilleurs temps'!R6&lt;='Temps qualification fédération'!Q$8,'Temps qualification fédération'!$E$8,IF('Meilleurs temps'!R6&lt;='Temps qualification fédération'!Q$6,'Temps qualification fédération'!$E$6,IF('Meilleurs temps'!R6&lt;='Temps qualification fédération'!Q$5,'Temps qualification fédération'!$E$5,IF('Meilleurs temps'!R6&lt;='Temps qualification fédération'!Q$4,'Temps qualification fédération'!$E$4,IF('Meilleurs temps'!R6&lt;='Temps qualification fédération'!Q$3,'Temps qualification fédération'!$E$3,IF('Meilleurs temps'!R6&lt;='Temps qualification fédération'!Q$2,'Temps qualification fédération'!$E$2,"PRÉ-LIGUE")))))))))),IF(AND('Temps qualification fédération'!Q$22=0,'Temps qualification fédération'!Q$18=0,'Temps qualification fédération'!Q$17=0),"---",IF('Meilleurs temps'!R6=0,"",IF('Meilleurs temps'!R6&lt;='Temps qualification fédération'!Q$22,'Temps qualification fédération'!$E$22,IF('Meilleurs temps'!R6&lt;='Temps qualification fédération'!Q$20,'Temps qualification fédération'!$E$20,IF('Meilleurs temps'!R6&lt;='Temps qualification fédération'!Q$21,'Temps qualification fédération'!$E$21,IF('Meilleurs temps'!R6&lt;='Temps qualification fédération'!Q$19,'Temps qualification fédération'!$E$19,IF('Meilleurs temps'!R6&lt;='Temps qualification fédération'!Q$18,'Temps qualification fédération'!$E$18,IF('Meilleurs temps'!R6&lt;='Temps qualification fédération'!Q$17,'Temps qualification fédération'!$E$17,IF('Meilleurs temps'!R6&lt;='Temps qualification fédération'!Q$16,'Temps qualification fédération'!$E$16,IF('Meilleurs temps'!R6&lt;='Temps qualification fédération'!Q$15,'Temps qualification fédération'!$E$15,"PRÉ-LIGUE")))))))))))</f>
        <v>DEV 11-12</v>
      </c>
      <c r="T6" s="52" t="str">
        <f>IF($D6="F",IF(AND('Temps qualification fédération'!R$9=0,'Temps qualification fédération'!R$5=0,'Temps qualification fédération'!R$4=0),"---",IF('Meilleurs temps'!S6=0,"",IF('Meilleurs temps'!S6&lt;='Temps qualification fédération'!R$9,'Temps qualification fédération'!$E$9,IF('Meilleurs temps'!S6&lt;='Temps qualification fédération'!R$7,'Temps qualification fédération'!$E$7,IF('Meilleurs temps'!S6&lt;='Temps qualification fédération'!R$8,'Temps qualification fédération'!$E$8,IF('Meilleurs temps'!S6&lt;='Temps qualification fédération'!R$6,'Temps qualification fédération'!$E$6,IF('Meilleurs temps'!S6&lt;='Temps qualification fédération'!R$5,'Temps qualification fédération'!$E$5,IF('Meilleurs temps'!S6&lt;='Temps qualification fédération'!R$4,'Temps qualification fédération'!$E$4,IF('Meilleurs temps'!S6&lt;='Temps qualification fédération'!R$3,'Temps qualification fédération'!$E$3,IF('Meilleurs temps'!S6&lt;='Temps qualification fédération'!R$2,'Temps qualification fédération'!$E$2,"PRÉ-LIGUE")))))))))),IF(AND('Temps qualification fédération'!R$22=0,'Temps qualification fédération'!R$18=0,'Temps qualification fédération'!R$17=0),"---",IF('Meilleurs temps'!S6=0,"",IF('Meilleurs temps'!S6&lt;='Temps qualification fédération'!R$22,'Temps qualification fédération'!$E$22,IF('Meilleurs temps'!S6&lt;='Temps qualification fédération'!R$20,'Temps qualification fédération'!$E$20,IF('Meilleurs temps'!S6&lt;='Temps qualification fédération'!R$21,'Temps qualification fédération'!$E$21,IF('Meilleurs temps'!S6&lt;='Temps qualification fédération'!R$19,'Temps qualification fédération'!$E$19,IF('Meilleurs temps'!S6&lt;='Temps qualification fédération'!R$18,'Temps qualification fédération'!$E$18,IF('Meilleurs temps'!S6&lt;='Temps qualification fédération'!R$17,'Temps qualification fédération'!$E$17,IF('Meilleurs temps'!S6&lt;='Temps qualification fédération'!R$16,'Temps qualification fédération'!$E$16,IF('Meilleurs temps'!S6&lt;='Temps qualification fédération'!R$15,'Temps qualification fédération'!$E$15,"PRÉ-LIGUE")))))))))))</f>
        <v>DEV 11-12</v>
      </c>
      <c r="U6" s="52" t="str">
        <f>IF($D6="F",IF(AND('Temps qualification fédération'!S$9=0,'Temps qualification fédération'!S$5=0,'Temps qualification fédération'!S$4=0),"---",IF('Meilleurs temps'!T6=0,"",IF('Meilleurs temps'!T6&lt;='Temps qualification fédération'!S$9,'Temps qualification fédération'!$E$9,IF('Meilleurs temps'!T6&lt;='Temps qualification fédération'!S$7,'Temps qualification fédération'!$E$7,IF('Meilleurs temps'!T6&lt;='Temps qualification fédération'!S$8,'Temps qualification fédération'!$E$8,IF('Meilleurs temps'!T6&lt;='Temps qualification fédération'!S$6,'Temps qualification fédération'!$E$6,IF('Meilleurs temps'!T6&lt;='Temps qualification fédération'!S$5,'Temps qualification fédération'!$E$5,IF('Meilleurs temps'!T6&lt;='Temps qualification fédération'!S$4,'Temps qualification fédération'!$E$4,IF('Meilleurs temps'!T6&lt;='Temps qualification fédération'!S$3,'Temps qualification fédération'!$E$3,IF('Meilleurs temps'!T6&lt;='Temps qualification fédération'!S$2,'Temps qualification fédération'!$E$2,"PRÉ-LIGUE")))))))))),IF(AND('Temps qualification fédération'!S$22=0,'Temps qualification fédération'!S$18=0,'Temps qualification fédération'!S$17=0),"---",IF('Meilleurs temps'!T6=0,"",IF('Meilleurs temps'!T6&lt;='Temps qualification fédération'!S$22,'Temps qualification fédération'!$E$22,IF('Meilleurs temps'!T6&lt;='Temps qualification fédération'!S$20,'Temps qualification fédération'!$E$20,IF('Meilleurs temps'!T6&lt;='Temps qualification fédération'!S$21,'Temps qualification fédération'!$E$21,IF('Meilleurs temps'!T6&lt;='Temps qualification fédération'!S$19,'Temps qualification fédération'!$E$19,IF('Meilleurs temps'!T6&lt;='Temps qualification fédération'!S$18,'Temps qualification fédération'!$E$18,IF('Meilleurs temps'!T6&lt;='Temps qualification fédération'!S$17,'Temps qualification fédération'!$E$17,IF('Meilleurs temps'!T6&lt;='Temps qualification fédération'!S$16,'Temps qualification fédération'!$E$16,IF('Meilleurs temps'!T6&lt;='Temps qualification fédération'!S$15,'Temps qualification fédération'!$E$15,"PRÉ-LIGUE")))))))))))</f>
        <v/>
      </c>
      <c r="V6" s="52" t="str">
        <f>IF($D6="F",IF(AND('Temps qualification fédération'!T$9=0,'Temps qualification fédération'!T$5=0,'Temps qualification fédération'!T$4=0),"---",IF('Meilleurs temps'!U6=0,"",IF('Meilleurs temps'!U6&lt;='Temps qualification fédération'!T$9,'Temps qualification fédération'!$E$9,IF('Meilleurs temps'!U6&lt;='Temps qualification fédération'!T$7,'Temps qualification fédération'!$E$7,IF('Meilleurs temps'!U6&lt;='Temps qualification fédération'!T$8,'Temps qualification fédération'!$E$8,IF('Meilleurs temps'!U6&lt;='Temps qualification fédération'!T$6,'Temps qualification fédération'!$E$6,IF('Meilleurs temps'!U6&lt;='Temps qualification fédération'!T$5,'Temps qualification fédération'!$E$5,IF('Meilleurs temps'!U6&lt;='Temps qualification fédération'!T$4,'Temps qualification fédération'!$E$4,IF('Meilleurs temps'!U6&lt;='Temps qualification fédération'!T$3,'Temps qualification fédération'!$E$3,IF('Meilleurs temps'!U6&lt;='Temps qualification fédération'!T$2,'Temps qualification fédération'!$E$2,"PRÉ-LIGUE")))))))))),IF(AND('Temps qualification fédération'!T$22=0,'Temps qualification fédération'!T$18=0,'Temps qualification fédération'!T$17=0),"---",IF('Meilleurs temps'!U6=0,"",IF('Meilleurs temps'!U6&lt;='Temps qualification fédération'!T$22,'Temps qualification fédération'!$E$22,IF('Meilleurs temps'!U6&lt;='Temps qualification fédération'!T$20,'Temps qualification fédération'!$E$20,IF('Meilleurs temps'!U6&lt;='Temps qualification fédération'!T$21,'Temps qualification fédération'!$E$21,IF('Meilleurs temps'!U6&lt;='Temps qualification fédération'!T$19,'Temps qualification fédération'!$E$19,IF('Meilleurs temps'!U6&lt;='Temps qualification fédération'!T$18,'Temps qualification fédération'!$E$18,IF('Meilleurs temps'!U6&lt;='Temps qualification fédération'!T$17,'Temps qualification fédération'!$E$17,IF('Meilleurs temps'!U6&lt;='Temps qualification fédération'!T$16,'Temps qualification fédération'!$E$16,IF('Meilleurs temps'!U6&lt;='Temps qualification fédération'!T$15,'Temps qualification fédération'!$E$15,"PRÉ-LIGUE")))))))))))</f>
        <v/>
      </c>
      <c r="W6" s="52" t="str">
        <f>IF($D6="F",IF(AND('Temps qualification fédération'!U$9=0,'Temps qualification fédération'!U$5=0,'Temps qualification fédération'!U$4=0),"---",IF('Meilleurs temps'!V6=0,"",IF('Meilleurs temps'!V6&lt;='Temps qualification fédération'!U$9,'Temps qualification fédération'!$E$9,IF('Meilleurs temps'!V6&lt;='Temps qualification fédération'!U$7,'Temps qualification fédération'!$E$7,IF('Meilleurs temps'!V6&lt;='Temps qualification fédération'!U$8,'Temps qualification fédération'!$E$8,IF('Meilleurs temps'!V6&lt;='Temps qualification fédération'!U$6,'Temps qualification fédération'!$E$6,IF('Meilleurs temps'!V6&lt;='Temps qualification fédération'!U$5,'Temps qualification fédération'!$E$5,IF('Meilleurs temps'!V6&lt;='Temps qualification fédération'!U$4,'Temps qualification fédération'!$E$4,IF('Meilleurs temps'!V6&lt;='Temps qualification fédération'!U$3,'Temps qualification fédération'!$E$3,IF('Meilleurs temps'!V6&lt;='Temps qualification fédération'!U$2,'Temps qualification fédération'!$E$2,"PRÉ-LIGUE")))))))))),IF(AND('Temps qualification fédération'!U$22=0,'Temps qualification fédération'!U$18=0,'Temps qualification fédération'!U$17=0),"---",IF('Meilleurs temps'!V6=0,"",IF('Meilleurs temps'!V6&lt;='Temps qualification fédération'!U$22,'Temps qualification fédération'!$E$22,IF('Meilleurs temps'!V6&lt;='Temps qualification fédération'!U$20,'Temps qualification fédération'!$E$20,IF('Meilleurs temps'!V6&lt;='Temps qualification fédération'!U$21,'Temps qualification fédération'!$E$21,IF('Meilleurs temps'!V6&lt;='Temps qualification fédération'!U$19,'Temps qualification fédération'!$E$19,IF('Meilleurs temps'!V6&lt;='Temps qualification fédération'!U$18,'Temps qualification fédération'!$E$18,IF('Meilleurs temps'!V6&lt;='Temps qualification fédération'!U$17,'Temps qualification fédération'!$E$17,IF('Meilleurs temps'!V6&lt;='Temps qualification fédération'!U$16,'Temps qualification fédération'!$E$16,IF('Meilleurs temps'!V6&lt;='Temps qualification fédération'!U$15,'Temps qualification fédération'!$E$15,"PRÉ-LIGUE")))))))))))</f>
        <v>DEV 10</v>
      </c>
      <c r="X6" s="52" t="str">
        <f>IF($D6="F",IF(AND('Temps qualification fédération'!V$9=0,'Temps qualification fédération'!V$5=0,'Temps qualification fédération'!V$4=0),"---",IF('Meilleurs temps'!W6=0,"",IF('Meilleurs temps'!W6&lt;='Temps qualification fédération'!V$9,'Temps qualification fédération'!$E$9,IF('Meilleurs temps'!W6&lt;='Temps qualification fédération'!V$7,'Temps qualification fédération'!$E$7,IF('Meilleurs temps'!W6&lt;='Temps qualification fédération'!V$8,'Temps qualification fédération'!$E$8,IF('Meilleurs temps'!W6&lt;='Temps qualification fédération'!V$6,'Temps qualification fédération'!$E$6,IF('Meilleurs temps'!W6&lt;='Temps qualification fédération'!V$5,'Temps qualification fédération'!$E$5,IF('Meilleurs temps'!W6&lt;='Temps qualification fédération'!V$4,'Temps qualification fédération'!$E$4,IF('Meilleurs temps'!W6&lt;='Temps qualification fédération'!V$3,'Temps qualification fédération'!$E$3,IF('Meilleurs temps'!W6&lt;='Temps qualification fédération'!V$2,'Temps qualification fédération'!$E$2,"PRÉ-LIGUE")))))))))),IF(AND('Temps qualification fédération'!V$22=0,'Temps qualification fédération'!V$18=0,'Temps qualification fédération'!V$17=0),"---",IF('Meilleurs temps'!W6=0,"",IF('Meilleurs temps'!W6&lt;='Temps qualification fédération'!V$22,'Temps qualification fédération'!$E$22,IF('Meilleurs temps'!W6&lt;='Temps qualification fédération'!V$20,'Temps qualification fédération'!$E$20,IF('Meilleurs temps'!W6&lt;='Temps qualification fédération'!V$21,'Temps qualification fédération'!$E$21,IF('Meilleurs temps'!W6&lt;='Temps qualification fédération'!V$19,'Temps qualification fédération'!$E$19,IF('Meilleurs temps'!W6&lt;='Temps qualification fédération'!V$18,'Temps qualification fédération'!$E$18,IF('Meilleurs temps'!W6&lt;='Temps qualification fédération'!V$17,'Temps qualification fédération'!$E$17,IF('Meilleurs temps'!W6&lt;='Temps qualification fédération'!V$16,'Temps qualification fédération'!$E$16,IF('Meilleurs temps'!W6&lt;='Temps qualification fédération'!V$15,'Temps qualification fédération'!$E$15,"PRÉ-LIGUE")))))))))))</f>
        <v>DEV 11-12</v>
      </c>
      <c r="Y6" s="52" t="str">
        <f>IF($D6="F",IF(AND('Temps qualification fédération'!W$9=0,'Temps qualification fédération'!W$5=0,'Temps qualification fédération'!W$4=0),"---",IF('Meilleurs temps'!X6=0,"",IF('Meilleurs temps'!X6&lt;='Temps qualification fédération'!W$9,'Temps qualification fédération'!$E$9,IF('Meilleurs temps'!X6&lt;='Temps qualification fédération'!W$7,'Temps qualification fédération'!$E$7,IF('Meilleurs temps'!X6&lt;='Temps qualification fédération'!W$8,'Temps qualification fédération'!$E$8,IF('Meilleurs temps'!X6&lt;='Temps qualification fédération'!W$6,'Temps qualification fédération'!$E$6,IF('Meilleurs temps'!X6&lt;='Temps qualification fédération'!W$5,'Temps qualification fédération'!$E$5,IF('Meilleurs temps'!X6&lt;='Temps qualification fédération'!W$4,'Temps qualification fédération'!$E$4,IF('Meilleurs temps'!X6&lt;='Temps qualification fédération'!W$3,'Temps qualification fédération'!$E$3,IF('Meilleurs temps'!X6&lt;='Temps qualification fédération'!W$2,'Temps qualification fédération'!$E$2,"PRÉ-LIGUE")))))))))),IF(AND('Temps qualification fédération'!W$22=0,'Temps qualification fédération'!W$18=0,'Temps qualification fédération'!W$17=0),"---",IF('Meilleurs temps'!X6=0,"",IF('Meilleurs temps'!X6&lt;='Temps qualification fédération'!W$22,'Temps qualification fédération'!$E$22,IF('Meilleurs temps'!X6&lt;='Temps qualification fédération'!W$20,'Temps qualification fédération'!$E$20,IF('Meilleurs temps'!X6&lt;='Temps qualification fédération'!W$21,'Temps qualification fédération'!$E$21,IF('Meilleurs temps'!X6&lt;='Temps qualification fédération'!W$19,'Temps qualification fédération'!$E$19,IF('Meilleurs temps'!X6&lt;='Temps qualification fédération'!W$18,'Temps qualification fédération'!$E$18,IF('Meilleurs temps'!X6&lt;='Temps qualification fédération'!W$17,'Temps qualification fédération'!$E$17,IF('Meilleurs temps'!X6&lt;='Temps qualification fédération'!W$16,'Temps qualification fédération'!$E$16,IF('Meilleurs temps'!X6&lt;='Temps qualification fédération'!W$15,'Temps qualification fédération'!$E$15,"PRÉ-LIGUE")))))))))))</f>
        <v/>
      </c>
      <c r="AA6" s="34">
        <f t="shared" si="2"/>
        <v>12</v>
      </c>
      <c r="AB6" s="35">
        <f t="shared" si="3"/>
        <v>0</v>
      </c>
      <c r="AC6" s="80">
        <f t="shared" si="4"/>
        <v>0</v>
      </c>
      <c r="AD6" s="80">
        <f t="shared" si="5"/>
        <v>4</v>
      </c>
      <c r="AE6" s="80">
        <f t="shared" si="6"/>
        <v>0</v>
      </c>
      <c r="AF6" s="80">
        <f t="shared" si="7"/>
        <v>0</v>
      </c>
      <c r="AG6" s="80">
        <f t="shared" si="8"/>
        <v>0</v>
      </c>
      <c r="AH6" s="80">
        <f t="shared" si="9"/>
        <v>0</v>
      </c>
      <c r="AI6" s="36">
        <f t="shared" si="10"/>
        <v>0</v>
      </c>
      <c r="AJ6" s="35">
        <f t="shared" si="11"/>
        <v>0</v>
      </c>
      <c r="AK6" s="80">
        <f t="shared" si="12"/>
        <v>1</v>
      </c>
      <c r="AL6" s="80">
        <f t="shared" si="13"/>
        <v>1</v>
      </c>
      <c r="AM6" s="80">
        <f t="shared" si="14"/>
        <v>0</v>
      </c>
      <c r="AN6" s="80">
        <f t="shared" si="15"/>
        <v>0</v>
      </c>
      <c r="AO6" s="80">
        <f t="shared" si="16"/>
        <v>0</v>
      </c>
      <c r="AP6" s="80">
        <f t="shared" si="17"/>
        <v>0</v>
      </c>
      <c r="AQ6" s="36">
        <f t="shared" si="18"/>
        <v>0</v>
      </c>
      <c r="AR6" s="35">
        <f t="shared" si="19"/>
        <v>0</v>
      </c>
      <c r="AS6" s="80">
        <f t="shared" si="20"/>
        <v>0</v>
      </c>
      <c r="AT6" s="80">
        <f t="shared" si="21"/>
        <v>3</v>
      </c>
      <c r="AU6" s="80">
        <f t="shared" si="22"/>
        <v>0</v>
      </c>
      <c r="AV6" s="80">
        <f t="shared" si="23"/>
        <v>0</v>
      </c>
      <c r="AW6" s="80">
        <f t="shared" si="24"/>
        <v>0</v>
      </c>
      <c r="AX6" s="80">
        <f t="shared" si="25"/>
        <v>0</v>
      </c>
      <c r="AY6" s="36">
        <f t="shared" si="26"/>
        <v>0</v>
      </c>
      <c r="AZ6" s="35">
        <f t="shared" si="27"/>
        <v>0</v>
      </c>
      <c r="BA6" s="80">
        <f t="shared" si="28"/>
        <v>0</v>
      </c>
      <c r="BB6" s="80">
        <f t="shared" si="29"/>
        <v>1</v>
      </c>
      <c r="BC6" s="80">
        <f t="shared" si="30"/>
        <v>0</v>
      </c>
      <c r="BD6" s="80">
        <f t="shared" si="31"/>
        <v>0</v>
      </c>
      <c r="BE6" s="80">
        <f t="shared" si="32"/>
        <v>0</v>
      </c>
      <c r="BF6" s="80">
        <f t="shared" si="33"/>
        <v>0</v>
      </c>
      <c r="BG6" s="36">
        <f t="shared" si="34"/>
        <v>0</v>
      </c>
      <c r="BH6" s="35">
        <f t="shared" si="35"/>
        <v>0</v>
      </c>
      <c r="BI6" s="80">
        <f t="shared" si="36"/>
        <v>1</v>
      </c>
      <c r="BJ6" s="80">
        <f t="shared" si="37"/>
        <v>1</v>
      </c>
      <c r="BK6" s="80">
        <f t="shared" si="38"/>
        <v>0</v>
      </c>
      <c r="BL6" s="80">
        <f t="shared" si="39"/>
        <v>0</v>
      </c>
      <c r="BM6" s="80">
        <f t="shared" si="40"/>
        <v>0</v>
      </c>
      <c r="BN6" s="80">
        <f t="shared" si="41"/>
        <v>0</v>
      </c>
      <c r="BO6" s="36">
        <f t="shared" si="42"/>
        <v>0</v>
      </c>
    </row>
    <row r="7" spans="1:67" ht="15.75" thickBot="1">
      <c r="A7" s="47" t="s">
        <v>47</v>
      </c>
      <c r="B7" s="48" t="str">
        <f t="shared" si="0"/>
        <v>DEV 11-12</v>
      </c>
      <c r="C7" s="54">
        <f t="shared" ca="1" si="1"/>
        <v>11</v>
      </c>
      <c r="D7" s="55" t="s">
        <v>40</v>
      </c>
      <c r="E7" s="21" t="s">
        <v>158</v>
      </c>
      <c r="F7" s="3" t="s">
        <v>58</v>
      </c>
      <c r="G7" s="53">
        <v>38270</v>
      </c>
      <c r="H7" s="52" t="str">
        <f>IF($D7="F",IF(AND('Temps qualification fédération'!F$9=0,'Temps qualification fédération'!F$5=0,'Temps qualification fédération'!F$4=0),"---",IF('Meilleurs temps'!G7=0,"",IF('Meilleurs temps'!G7&lt;='Temps qualification fédération'!F$9,'Temps qualification fédération'!$E$9,IF('Meilleurs temps'!G7&lt;='Temps qualification fédération'!F$7,'Temps qualification fédération'!$E$7,IF('Meilleurs temps'!G7&lt;='Temps qualification fédération'!F$8,'Temps qualification fédération'!$E$8,IF('Meilleurs temps'!G7&lt;='Temps qualification fédération'!F$6,'Temps qualification fédération'!$E$6,IF('Meilleurs temps'!G7&lt;='Temps qualification fédération'!F$5,'Temps qualification fédération'!$E$5,IF('Meilleurs temps'!G7&lt;='Temps qualification fédération'!F$4,'Temps qualification fédération'!$E$4,IF('Meilleurs temps'!G7&lt;='Temps qualification fédération'!F$3,'Temps qualification fédération'!$E$3,IF('Meilleurs temps'!G7&lt;='Temps qualification fédération'!F$2,'Temps qualification fédération'!$E$2,"PRÉ-LIGUE")))))))))),IF(AND('Temps qualification fédération'!F$22=0,'Temps qualification fédération'!F$18=0,'Temps qualification fédération'!F$17=0),"---",IF('Meilleurs temps'!G7=0,"",IF('Meilleurs temps'!G7&lt;='Temps qualification fédération'!F$22,'Temps qualification fédération'!$E$22,IF('Meilleurs temps'!G7&lt;='Temps qualification fédération'!F$20,'Temps qualification fédération'!$E$20,IF('Meilleurs temps'!G7&lt;='Temps qualification fédération'!F$21,'Temps qualification fédération'!$E$21,IF('Meilleurs temps'!G7&lt;='Temps qualification fédération'!F$19,'Temps qualification fédération'!$E$19,IF('Meilleurs temps'!G7&lt;='Temps qualification fédération'!F$18,'Temps qualification fédération'!$E$18,IF('Meilleurs temps'!G7&lt;='Temps qualification fédération'!F$17,'Temps qualification fédération'!$E$17,IF('Meilleurs temps'!G7&lt;='Temps qualification fédération'!F$16,'Temps qualification fédération'!$E$16,IF('Meilleurs temps'!G7&lt;='Temps qualification fédération'!F$15,'Temps qualification fédération'!$E$15,"PRÉ-LIGUE")))))))))))</f>
        <v>DEV 11-12</v>
      </c>
      <c r="I7" s="52" t="str">
        <f>IF($D7="F",IF(AND('Temps qualification fédération'!G$9=0,'Temps qualification fédération'!G$5=0,'Temps qualification fédération'!G$4=0),"---",IF('Meilleurs temps'!H7=0,"",IF('Meilleurs temps'!H7&lt;='Temps qualification fédération'!G$9,'Temps qualification fédération'!$E$9,IF('Meilleurs temps'!H7&lt;='Temps qualification fédération'!G$7,'Temps qualification fédération'!$E$7,IF('Meilleurs temps'!H7&lt;='Temps qualification fédération'!G$8,'Temps qualification fédération'!$E$8,IF('Meilleurs temps'!H7&lt;='Temps qualification fédération'!G$6,'Temps qualification fédération'!$E$6,IF('Meilleurs temps'!H7&lt;='Temps qualification fédération'!G$5,'Temps qualification fédération'!$E$5,IF('Meilleurs temps'!H7&lt;='Temps qualification fédération'!G$4,'Temps qualification fédération'!$E$4,IF('Meilleurs temps'!H7&lt;='Temps qualification fédération'!G$3,'Temps qualification fédération'!$E$3,IF('Meilleurs temps'!H7&lt;='Temps qualification fédération'!G$2,'Temps qualification fédération'!$E$2,"PRÉ-LIGUE")))))))))),IF(AND('Temps qualification fédération'!G$22=0,'Temps qualification fédération'!G$18=0,'Temps qualification fédération'!G$17=0),"---",IF('Meilleurs temps'!H7=0,"",IF('Meilleurs temps'!H7&lt;='Temps qualification fédération'!G$22,'Temps qualification fédération'!$E$22,IF('Meilleurs temps'!H7&lt;='Temps qualification fédération'!G$20,'Temps qualification fédération'!$E$20,IF('Meilleurs temps'!H7&lt;='Temps qualification fédération'!G$21,'Temps qualification fédération'!$E$21,IF('Meilleurs temps'!H7&lt;='Temps qualification fédération'!G$19,'Temps qualification fédération'!$E$19,IF('Meilleurs temps'!H7&lt;='Temps qualification fédération'!G$18,'Temps qualification fédération'!$E$18,IF('Meilleurs temps'!H7&lt;='Temps qualification fédération'!G$17,'Temps qualification fédération'!$E$17,IF('Meilleurs temps'!H7&lt;='Temps qualification fédération'!G$16,'Temps qualification fédération'!$E$16,IF('Meilleurs temps'!H7&lt;='Temps qualification fédération'!G$15,'Temps qualification fédération'!$E$15,"PRÉ-LIGUE")))))))))))</f>
        <v>DEV 11-12</v>
      </c>
      <c r="J7" s="52" t="str">
        <f>IF($D7="F",IF(AND('Temps qualification fédération'!H$9=0,'Temps qualification fédération'!H$5=0,'Temps qualification fédération'!H$4=0),"---",IF('Meilleurs temps'!I7=0,"",IF('Meilleurs temps'!I7&lt;='Temps qualification fédération'!H$9,'Temps qualification fédération'!$E$9,IF('Meilleurs temps'!I7&lt;='Temps qualification fédération'!H$7,'Temps qualification fédération'!$E$7,IF('Meilleurs temps'!I7&lt;='Temps qualification fédération'!H$8,'Temps qualification fédération'!$E$8,IF('Meilleurs temps'!I7&lt;='Temps qualification fédération'!H$6,'Temps qualification fédération'!$E$6,IF('Meilleurs temps'!I7&lt;='Temps qualification fédération'!H$5,'Temps qualification fédération'!$E$5,IF('Meilleurs temps'!I7&lt;='Temps qualification fédération'!H$4,'Temps qualification fédération'!$E$4,IF('Meilleurs temps'!I7&lt;='Temps qualification fédération'!H$3,'Temps qualification fédération'!$E$3,IF('Meilleurs temps'!I7&lt;='Temps qualification fédération'!H$2,'Temps qualification fédération'!$E$2,"PRÉ-LIGUE")))))))))),IF(AND('Temps qualification fédération'!H$22=0,'Temps qualification fédération'!H$18=0,'Temps qualification fédération'!H$17=0),"---",IF('Meilleurs temps'!I7=0,"",IF('Meilleurs temps'!I7&lt;='Temps qualification fédération'!H$22,'Temps qualification fédération'!$E$22,IF('Meilleurs temps'!I7&lt;='Temps qualification fédération'!H$20,'Temps qualification fédération'!$E$20,IF('Meilleurs temps'!I7&lt;='Temps qualification fédération'!H$21,'Temps qualification fédération'!$E$21,IF('Meilleurs temps'!I7&lt;='Temps qualification fédération'!H$19,'Temps qualification fédération'!$E$19,IF('Meilleurs temps'!I7&lt;='Temps qualification fédération'!H$18,'Temps qualification fédération'!$E$18,IF('Meilleurs temps'!I7&lt;='Temps qualification fédération'!H$17,'Temps qualification fédération'!$E$17,IF('Meilleurs temps'!I7&lt;='Temps qualification fédération'!H$16,'Temps qualification fédération'!$E$16,IF('Meilleurs temps'!I7&lt;='Temps qualification fédération'!H$15,'Temps qualification fédération'!$E$15,"PRÉ-LIGUE")))))))))))</f>
        <v>DEV 11-12</v>
      </c>
      <c r="K7" s="52" t="str">
        <f>IF($D7="F",IF(AND('Temps qualification fédération'!I$9=0,'Temps qualification fédération'!I$5=0,'Temps qualification fédération'!I$4=0),"---",IF('Meilleurs temps'!J7=0,"",IF('Meilleurs temps'!J7&lt;='Temps qualification fédération'!I$9,'Temps qualification fédération'!$E$9,IF('Meilleurs temps'!J7&lt;='Temps qualification fédération'!I$7,'Temps qualification fédération'!$E$7,IF('Meilleurs temps'!J7&lt;='Temps qualification fédération'!I$8,'Temps qualification fédération'!$E$8,IF('Meilleurs temps'!J7&lt;='Temps qualification fédération'!I$6,'Temps qualification fédération'!$E$6,IF('Meilleurs temps'!J7&lt;='Temps qualification fédération'!I$5,'Temps qualification fédération'!$E$5,IF('Meilleurs temps'!J7&lt;='Temps qualification fédération'!I$4,'Temps qualification fédération'!$E$4,IF('Meilleurs temps'!J7&lt;='Temps qualification fédération'!I$3,'Temps qualification fédération'!$E$3,IF('Meilleurs temps'!J7&lt;='Temps qualification fédération'!I$2,'Temps qualification fédération'!$E$2,"PRÉ-LIGUE")))))))))),IF(AND('Temps qualification fédération'!I$22=0,'Temps qualification fédération'!I$18=0,'Temps qualification fédération'!I$17=0),"---",IF('Meilleurs temps'!J7=0,"",IF('Meilleurs temps'!J7&lt;='Temps qualification fédération'!I$22,'Temps qualification fédération'!$E$22,IF('Meilleurs temps'!J7&lt;='Temps qualification fédération'!I$20,'Temps qualification fédération'!$E$20,IF('Meilleurs temps'!J7&lt;='Temps qualification fédération'!I$21,'Temps qualification fédération'!$E$21,IF('Meilleurs temps'!J7&lt;='Temps qualification fédération'!I$19,'Temps qualification fédération'!$E$19,IF('Meilleurs temps'!J7&lt;='Temps qualification fédération'!I$18,'Temps qualification fédération'!$E$18,IF('Meilleurs temps'!J7&lt;='Temps qualification fédération'!I$17,'Temps qualification fédération'!$E$17,IF('Meilleurs temps'!J7&lt;='Temps qualification fédération'!I$16,'Temps qualification fédération'!$E$16,IF('Meilleurs temps'!J7&lt;='Temps qualification fédération'!I$15,'Temps qualification fédération'!$E$15,"PRÉ-LIGUE")))))))))))</f>
        <v/>
      </c>
      <c r="L7" s="52" t="str">
        <f>IF($D7="F",IF(AND('Temps qualification fédération'!J$9=0,'Temps qualification fédération'!J$5=0,'Temps qualification fédération'!J$4=0),"---",IF('Meilleurs temps'!K7=0,"",IF('Meilleurs temps'!K7&lt;='Temps qualification fédération'!J$9,'Temps qualification fédération'!$E$9,IF('Meilleurs temps'!K7&lt;='Temps qualification fédération'!J$7,'Temps qualification fédération'!$E$7,IF('Meilleurs temps'!K7&lt;='Temps qualification fédération'!J$8,'Temps qualification fédération'!$E$8,IF('Meilleurs temps'!K7&lt;='Temps qualification fédération'!J$6,'Temps qualification fédération'!$E$6,IF('Meilleurs temps'!K7&lt;='Temps qualification fédération'!J$5,'Temps qualification fédération'!$E$5,IF('Meilleurs temps'!K7&lt;='Temps qualification fédération'!J$4,'Temps qualification fédération'!$E$4,IF('Meilleurs temps'!K7&lt;='Temps qualification fédération'!J$3,'Temps qualification fédération'!$E$3,IF('Meilleurs temps'!K7&lt;='Temps qualification fédération'!J$2,'Temps qualification fédération'!$E$2,"PRÉ-LIGUE")))))))))),IF(AND('Temps qualification fédération'!J$22=0,'Temps qualification fédération'!J$18=0,'Temps qualification fédération'!J$17=0),"---",IF('Meilleurs temps'!K7=0,"",IF('Meilleurs temps'!K7&lt;='Temps qualification fédération'!J$22,'Temps qualification fédération'!$E$22,IF('Meilleurs temps'!K7&lt;='Temps qualification fédération'!J$20,'Temps qualification fédération'!$E$20,IF('Meilleurs temps'!K7&lt;='Temps qualification fédération'!J$21,'Temps qualification fédération'!$E$21,IF('Meilleurs temps'!K7&lt;='Temps qualification fédération'!J$19,'Temps qualification fédération'!$E$19,IF('Meilleurs temps'!K7&lt;='Temps qualification fédération'!J$18,'Temps qualification fédération'!$E$18,IF('Meilleurs temps'!K7&lt;='Temps qualification fédération'!J$17,'Temps qualification fédération'!$E$17,IF('Meilleurs temps'!K7&lt;='Temps qualification fédération'!J$16,'Temps qualification fédération'!$E$16,IF('Meilleurs temps'!K7&lt;='Temps qualification fédération'!J$15,'Temps qualification fédération'!$E$15,"PRÉ-LIGUE")))))))))))</f>
        <v/>
      </c>
      <c r="M7" s="52" t="str">
        <f>IF($D7="F",IF(AND('Temps qualification fédération'!K$9=0,'Temps qualification fédération'!K$5=0,'Temps qualification fédération'!K$4=0),"---",IF('Meilleurs temps'!L7=0,"",IF('Meilleurs temps'!L7&lt;='Temps qualification fédération'!K$9,'Temps qualification fédération'!$E$9,IF('Meilleurs temps'!L7&lt;='Temps qualification fédération'!K$7,'Temps qualification fédération'!$E$7,IF('Meilleurs temps'!L7&lt;='Temps qualification fédération'!K$8,'Temps qualification fédération'!$E$8,IF('Meilleurs temps'!L7&lt;='Temps qualification fédération'!K$6,'Temps qualification fédération'!$E$6,IF('Meilleurs temps'!L7&lt;='Temps qualification fédération'!K$5,'Temps qualification fédération'!$E$5,IF('Meilleurs temps'!L7&lt;='Temps qualification fédération'!K$4,'Temps qualification fédération'!$E$4,IF('Meilleurs temps'!L7&lt;='Temps qualification fédération'!K$3,'Temps qualification fédération'!$E$3,IF('Meilleurs temps'!L7&lt;='Temps qualification fédération'!K$2,'Temps qualification fédération'!$E$2,"PRÉ-LIGUE")))))))))),IF(AND('Temps qualification fédération'!K$22=0,'Temps qualification fédération'!K$18=0,'Temps qualification fédération'!K$17=0),"---",IF('Meilleurs temps'!L7=0,"",IF('Meilleurs temps'!L7&lt;='Temps qualification fédération'!K$22,'Temps qualification fédération'!$E$22,IF('Meilleurs temps'!L7&lt;='Temps qualification fédération'!K$20,'Temps qualification fédération'!$E$20,IF('Meilleurs temps'!L7&lt;='Temps qualification fédération'!K$21,'Temps qualification fédération'!$E$21,IF('Meilleurs temps'!L7&lt;='Temps qualification fédération'!K$19,'Temps qualification fédération'!$E$19,IF('Meilleurs temps'!L7&lt;='Temps qualification fédération'!K$18,'Temps qualification fédération'!$E$18,IF('Meilleurs temps'!L7&lt;='Temps qualification fédération'!K$17,'Temps qualification fédération'!$E$17,IF('Meilleurs temps'!L7&lt;='Temps qualification fédération'!K$16,'Temps qualification fédération'!$E$16,IF('Meilleurs temps'!L7&lt;='Temps qualification fédération'!K$15,'Temps qualification fédération'!$E$15,"PRÉ-LIGUE")))))))))))</f>
        <v>---</v>
      </c>
      <c r="N7" s="52" t="str">
        <f>IF($D7="F",IF(AND('Temps qualification fédération'!L$9=0,'Temps qualification fédération'!L$5=0,'Temps qualification fédération'!L$4=0),"---",IF('Meilleurs temps'!M7=0,"",IF('Meilleurs temps'!M7&lt;='Temps qualification fédération'!L$9,'Temps qualification fédération'!$E$9,IF('Meilleurs temps'!M7&lt;='Temps qualification fédération'!L$7,'Temps qualification fédération'!$E$7,IF('Meilleurs temps'!M7&lt;='Temps qualification fédération'!L$8,'Temps qualification fédération'!$E$8,IF('Meilleurs temps'!M7&lt;='Temps qualification fédération'!L$6,'Temps qualification fédération'!$E$6,IF('Meilleurs temps'!M7&lt;='Temps qualification fédération'!L$5,'Temps qualification fédération'!$E$5,IF('Meilleurs temps'!M7&lt;='Temps qualification fédération'!L$4,'Temps qualification fédération'!$E$4,IF('Meilleurs temps'!M7&lt;='Temps qualification fédération'!L$3,'Temps qualification fédération'!$E$3,IF('Meilleurs temps'!M7&lt;='Temps qualification fédération'!L$2,'Temps qualification fédération'!$E$2,"PRÉ-LIGUE")))))))))),IF(AND('Temps qualification fédération'!L$22=0,'Temps qualification fédération'!L$18=0,'Temps qualification fédération'!L$17=0),"---",IF('Meilleurs temps'!M7=0,"",IF('Meilleurs temps'!M7&lt;='Temps qualification fédération'!L$22,'Temps qualification fédération'!$E$22,IF('Meilleurs temps'!M7&lt;='Temps qualification fédération'!L$20,'Temps qualification fédération'!$E$20,IF('Meilleurs temps'!M7&lt;='Temps qualification fédération'!L$21,'Temps qualification fédération'!$E$21,IF('Meilleurs temps'!M7&lt;='Temps qualification fédération'!L$19,'Temps qualification fédération'!$E$19,IF('Meilleurs temps'!M7&lt;='Temps qualification fédération'!L$18,'Temps qualification fédération'!$E$18,IF('Meilleurs temps'!M7&lt;='Temps qualification fédération'!L$17,'Temps qualification fédération'!$E$17,IF('Meilleurs temps'!M7&lt;='Temps qualification fédération'!L$16,'Temps qualification fédération'!$E$16,IF('Meilleurs temps'!M7&lt;='Temps qualification fédération'!L$15,'Temps qualification fédération'!$E$15,"PRÉ-LIGUE")))))))))))</f>
        <v>DEV 11-12</v>
      </c>
      <c r="O7" s="52" t="str">
        <f>IF($D7="F",IF(AND('Temps qualification fédération'!M$9=0,'Temps qualification fédération'!M$5=0,'Temps qualification fédération'!M$4=0),"---",IF('Meilleurs temps'!N7=0,"",IF('Meilleurs temps'!N7&lt;='Temps qualification fédération'!M$9,'Temps qualification fédération'!$E$9,IF('Meilleurs temps'!N7&lt;='Temps qualification fédération'!M$7,'Temps qualification fédération'!$E$7,IF('Meilleurs temps'!N7&lt;='Temps qualification fédération'!M$8,'Temps qualification fédération'!$E$8,IF('Meilleurs temps'!N7&lt;='Temps qualification fédération'!M$6,'Temps qualification fédération'!$E$6,IF('Meilleurs temps'!N7&lt;='Temps qualification fédération'!M$5,'Temps qualification fédération'!$E$5,IF('Meilleurs temps'!N7&lt;='Temps qualification fédération'!M$4,'Temps qualification fédération'!$E$4,IF('Meilleurs temps'!N7&lt;='Temps qualification fédération'!M$3,'Temps qualification fédération'!$E$3,IF('Meilleurs temps'!N7&lt;='Temps qualification fédération'!M$2,'Temps qualification fédération'!$E$2,"PRÉ-LIGUE")))))))))),IF(AND('Temps qualification fédération'!M$22=0,'Temps qualification fédération'!M$18=0,'Temps qualification fédération'!M$17=0),"---",IF('Meilleurs temps'!N7=0,"",IF('Meilleurs temps'!N7&lt;='Temps qualification fédération'!M$22,'Temps qualification fédération'!$E$22,IF('Meilleurs temps'!N7&lt;='Temps qualification fédération'!M$20,'Temps qualification fédération'!$E$20,IF('Meilleurs temps'!N7&lt;='Temps qualification fédération'!M$21,'Temps qualification fédération'!$E$21,IF('Meilleurs temps'!N7&lt;='Temps qualification fédération'!M$19,'Temps qualification fédération'!$E$19,IF('Meilleurs temps'!N7&lt;='Temps qualification fédération'!M$18,'Temps qualification fédération'!$E$18,IF('Meilleurs temps'!N7&lt;='Temps qualification fédération'!M$17,'Temps qualification fédération'!$E$17,IF('Meilleurs temps'!N7&lt;='Temps qualification fédération'!M$16,'Temps qualification fédération'!$E$16,IF('Meilleurs temps'!N7&lt;='Temps qualification fédération'!M$15,'Temps qualification fédération'!$E$15,"PRÉ-LIGUE")))))))))))</f>
        <v>DEV 11-12</v>
      </c>
      <c r="P7" s="52" t="str">
        <f>IF($D7="F",IF(AND('Temps qualification fédération'!N$9=0,'Temps qualification fédération'!N$5=0,'Temps qualification fédération'!N$4=0),"---",IF('Meilleurs temps'!O7=0,"",IF('Meilleurs temps'!O7&lt;='Temps qualification fédération'!N$9,'Temps qualification fédération'!$E$9,IF('Meilleurs temps'!O7&lt;='Temps qualification fédération'!N$7,'Temps qualification fédération'!$E$7,IF('Meilleurs temps'!O7&lt;='Temps qualification fédération'!N$8,'Temps qualification fédération'!$E$8,IF('Meilleurs temps'!O7&lt;='Temps qualification fédération'!N$6,'Temps qualification fédération'!$E$6,IF('Meilleurs temps'!O7&lt;='Temps qualification fédération'!N$5,'Temps qualification fédération'!$E$5,IF('Meilleurs temps'!O7&lt;='Temps qualification fédération'!N$4,'Temps qualification fédération'!$E$4,IF('Meilleurs temps'!O7&lt;='Temps qualification fédération'!N$3,'Temps qualification fédération'!$E$3,IF('Meilleurs temps'!O7&lt;='Temps qualification fédération'!N$2,'Temps qualification fédération'!$E$2,"PRÉ-LIGUE")))))))))),IF(AND('Temps qualification fédération'!N$22=0,'Temps qualification fédération'!N$18=0,'Temps qualification fédération'!N$17=0),"---",IF('Meilleurs temps'!O7=0,"",IF('Meilleurs temps'!O7&lt;='Temps qualification fédération'!N$22,'Temps qualification fédération'!$E$22,IF('Meilleurs temps'!O7&lt;='Temps qualification fédération'!N$20,'Temps qualification fédération'!$E$20,IF('Meilleurs temps'!O7&lt;='Temps qualification fédération'!N$21,'Temps qualification fédération'!$E$21,IF('Meilleurs temps'!O7&lt;='Temps qualification fédération'!N$19,'Temps qualification fédération'!$E$19,IF('Meilleurs temps'!O7&lt;='Temps qualification fédération'!N$18,'Temps qualification fédération'!$E$18,IF('Meilleurs temps'!O7&lt;='Temps qualification fédération'!N$17,'Temps qualification fédération'!$E$17,IF('Meilleurs temps'!O7&lt;='Temps qualification fédération'!N$16,'Temps qualification fédération'!$E$16,IF('Meilleurs temps'!O7&lt;='Temps qualification fédération'!N$15,'Temps qualification fédération'!$E$15,"PRÉ-LIGUE")))))))))))</f>
        <v/>
      </c>
      <c r="Q7" s="52" t="str">
        <f>IF($D7="F",IF(AND('Temps qualification fédération'!O$9=0,'Temps qualification fédération'!O$5=0,'Temps qualification fédération'!O$4=0),"---",IF('Meilleurs temps'!P7=0,"",IF('Meilleurs temps'!P7&lt;='Temps qualification fédération'!O$9,'Temps qualification fédération'!$E$9,IF('Meilleurs temps'!P7&lt;='Temps qualification fédération'!O$7,'Temps qualification fédération'!$E$7,IF('Meilleurs temps'!P7&lt;='Temps qualification fédération'!O$8,'Temps qualification fédération'!$E$8,IF('Meilleurs temps'!P7&lt;='Temps qualification fédération'!O$6,'Temps qualification fédération'!$E$6,IF('Meilleurs temps'!P7&lt;='Temps qualification fédération'!O$5,'Temps qualification fédération'!$E$5,IF('Meilleurs temps'!P7&lt;='Temps qualification fédération'!O$4,'Temps qualification fédération'!$E$4,IF('Meilleurs temps'!P7&lt;='Temps qualification fédération'!O$3,'Temps qualification fédération'!$E$3,IF('Meilleurs temps'!P7&lt;='Temps qualification fédération'!O$2,'Temps qualification fédération'!$E$2,"PRÉ-LIGUE")))))))))),IF(AND('Temps qualification fédération'!O$22=0,'Temps qualification fédération'!O$18=0,'Temps qualification fédération'!O$17=0),"---",IF('Meilleurs temps'!P7=0,"",IF('Meilleurs temps'!P7&lt;='Temps qualification fédération'!O$22,'Temps qualification fédération'!$E$22,IF('Meilleurs temps'!P7&lt;='Temps qualification fédération'!O$20,'Temps qualification fédération'!$E$20,IF('Meilleurs temps'!P7&lt;='Temps qualification fédération'!O$21,'Temps qualification fédération'!$E$21,IF('Meilleurs temps'!P7&lt;='Temps qualification fédération'!O$19,'Temps qualification fédération'!$E$19,IF('Meilleurs temps'!P7&lt;='Temps qualification fédération'!O$18,'Temps qualification fédération'!$E$18,IF('Meilleurs temps'!P7&lt;='Temps qualification fédération'!O$17,'Temps qualification fédération'!$E$17,IF('Meilleurs temps'!P7&lt;='Temps qualification fédération'!O$16,'Temps qualification fédération'!$E$16,IF('Meilleurs temps'!P7&lt;='Temps qualification fédération'!O$15,'Temps qualification fédération'!$E$15,"PRÉ-LIGUE")))))))))))</f>
        <v/>
      </c>
      <c r="R7" s="52" t="str">
        <f>IF($D7="F",IF(AND('Temps qualification fédération'!P$9=0,'Temps qualification fédération'!P$5=0,'Temps qualification fédération'!P$4=0),"---",IF('Meilleurs temps'!Q7=0,"",IF('Meilleurs temps'!Q7&lt;='Temps qualification fédération'!P$9,'Temps qualification fédération'!$E$9,IF('Meilleurs temps'!Q7&lt;='Temps qualification fédération'!P$7,'Temps qualification fédération'!$E$7,IF('Meilleurs temps'!Q7&lt;='Temps qualification fédération'!P$8,'Temps qualification fédération'!$E$8,IF('Meilleurs temps'!Q7&lt;='Temps qualification fédération'!P$6,'Temps qualification fédération'!$E$6,IF('Meilleurs temps'!Q7&lt;='Temps qualification fédération'!P$5,'Temps qualification fédération'!$E$5,IF('Meilleurs temps'!Q7&lt;='Temps qualification fédération'!P$4,'Temps qualification fédération'!$E$4,IF('Meilleurs temps'!Q7&lt;='Temps qualification fédération'!P$3,'Temps qualification fédération'!$E$3,IF('Meilleurs temps'!Q7&lt;='Temps qualification fédération'!P$2,'Temps qualification fédération'!$E$2,"PRÉ-LIGUE")))))))))),IF(AND('Temps qualification fédération'!P$22=0,'Temps qualification fédération'!P$18=0,'Temps qualification fédération'!P$17=0),"---",IF('Meilleurs temps'!Q7=0,"",IF('Meilleurs temps'!Q7&lt;='Temps qualification fédération'!P$22,'Temps qualification fédération'!$E$22,IF('Meilleurs temps'!Q7&lt;='Temps qualification fédération'!P$20,'Temps qualification fédération'!$E$20,IF('Meilleurs temps'!Q7&lt;='Temps qualification fédération'!P$21,'Temps qualification fédération'!$E$21,IF('Meilleurs temps'!Q7&lt;='Temps qualification fédération'!P$19,'Temps qualification fédération'!$E$19,IF('Meilleurs temps'!Q7&lt;='Temps qualification fédération'!P$18,'Temps qualification fédération'!$E$18,IF('Meilleurs temps'!Q7&lt;='Temps qualification fédération'!P$17,'Temps qualification fédération'!$E$17,IF('Meilleurs temps'!Q7&lt;='Temps qualification fédération'!P$16,'Temps qualification fédération'!$E$16,IF('Meilleurs temps'!Q7&lt;='Temps qualification fédération'!P$15,'Temps qualification fédération'!$E$15,"PRÉ-LIGUE")))))))))))</f>
        <v>DEV 9 et -</v>
      </c>
      <c r="S7" s="52" t="str">
        <f>IF($D7="F",IF(AND('Temps qualification fédération'!Q$9=0,'Temps qualification fédération'!Q$5=0,'Temps qualification fédération'!Q$4=0),"---",IF('Meilleurs temps'!R7=0,"",IF('Meilleurs temps'!R7&lt;='Temps qualification fédération'!Q$9,'Temps qualification fédération'!$E$9,IF('Meilleurs temps'!R7&lt;='Temps qualification fédération'!Q$7,'Temps qualification fédération'!$E$7,IF('Meilleurs temps'!R7&lt;='Temps qualification fédération'!Q$8,'Temps qualification fédération'!$E$8,IF('Meilleurs temps'!R7&lt;='Temps qualification fédération'!Q$6,'Temps qualification fédération'!$E$6,IF('Meilleurs temps'!R7&lt;='Temps qualification fédération'!Q$5,'Temps qualification fédération'!$E$5,IF('Meilleurs temps'!R7&lt;='Temps qualification fédération'!Q$4,'Temps qualification fédération'!$E$4,IF('Meilleurs temps'!R7&lt;='Temps qualification fédération'!Q$3,'Temps qualification fédération'!$E$3,IF('Meilleurs temps'!R7&lt;='Temps qualification fédération'!Q$2,'Temps qualification fédération'!$E$2,"PRÉ-LIGUE")))))))))),IF(AND('Temps qualification fédération'!Q$22=0,'Temps qualification fédération'!Q$18=0,'Temps qualification fédération'!Q$17=0),"---",IF('Meilleurs temps'!R7=0,"",IF('Meilleurs temps'!R7&lt;='Temps qualification fédération'!Q$22,'Temps qualification fédération'!$E$22,IF('Meilleurs temps'!R7&lt;='Temps qualification fédération'!Q$20,'Temps qualification fédération'!$E$20,IF('Meilleurs temps'!R7&lt;='Temps qualification fédération'!Q$21,'Temps qualification fédération'!$E$21,IF('Meilleurs temps'!R7&lt;='Temps qualification fédération'!Q$19,'Temps qualification fédération'!$E$19,IF('Meilleurs temps'!R7&lt;='Temps qualification fédération'!Q$18,'Temps qualification fédération'!$E$18,IF('Meilleurs temps'!R7&lt;='Temps qualification fédération'!Q$17,'Temps qualification fédération'!$E$17,IF('Meilleurs temps'!R7&lt;='Temps qualification fédération'!Q$16,'Temps qualification fédération'!$E$16,IF('Meilleurs temps'!R7&lt;='Temps qualification fédération'!Q$15,'Temps qualification fédération'!$E$15,"PRÉ-LIGUE")))))))))))</f>
        <v/>
      </c>
      <c r="T7" s="52" t="str">
        <f>IF($D7="F",IF(AND('Temps qualification fédération'!R$9=0,'Temps qualification fédération'!R$5=0,'Temps qualification fédération'!R$4=0),"---",IF('Meilleurs temps'!S7=0,"",IF('Meilleurs temps'!S7&lt;='Temps qualification fédération'!R$9,'Temps qualification fédération'!$E$9,IF('Meilleurs temps'!S7&lt;='Temps qualification fédération'!R$7,'Temps qualification fédération'!$E$7,IF('Meilleurs temps'!S7&lt;='Temps qualification fédération'!R$8,'Temps qualification fédération'!$E$8,IF('Meilleurs temps'!S7&lt;='Temps qualification fédération'!R$6,'Temps qualification fédération'!$E$6,IF('Meilleurs temps'!S7&lt;='Temps qualification fédération'!R$5,'Temps qualification fédération'!$E$5,IF('Meilleurs temps'!S7&lt;='Temps qualification fédération'!R$4,'Temps qualification fédération'!$E$4,IF('Meilleurs temps'!S7&lt;='Temps qualification fédération'!R$3,'Temps qualification fédération'!$E$3,IF('Meilleurs temps'!S7&lt;='Temps qualification fédération'!R$2,'Temps qualification fédération'!$E$2,"PRÉ-LIGUE")))))))))),IF(AND('Temps qualification fédération'!R$22=0,'Temps qualification fédération'!R$18=0,'Temps qualification fédération'!R$17=0),"---",IF('Meilleurs temps'!S7=0,"",IF('Meilleurs temps'!S7&lt;='Temps qualification fédération'!R$22,'Temps qualification fédération'!$E$22,IF('Meilleurs temps'!S7&lt;='Temps qualification fédération'!R$20,'Temps qualification fédération'!$E$20,IF('Meilleurs temps'!S7&lt;='Temps qualification fédération'!R$21,'Temps qualification fédération'!$E$21,IF('Meilleurs temps'!S7&lt;='Temps qualification fédération'!R$19,'Temps qualification fédération'!$E$19,IF('Meilleurs temps'!S7&lt;='Temps qualification fédération'!R$18,'Temps qualification fédération'!$E$18,IF('Meilleurs temps'!S7&lt;='Temps qualification fédération'!R$17,'Temps qualification fédération'!$E$17,IF('Meilleurs temps'!S7&lt;='Temps qualification fédération'!R$16,'Temps qualification fédération'!$E$16,IF('Meilleurs temps'!S7&lt;='Temps qualification fédération'!R$15,'Temps qualification fédération'!$E$15,"PRÉ-LIGUE")))))))))))</f>
        <v>DEV 10</v>
      </c>
      <c r="U7" s="52" t="str">
        <f>IF($D7="F",IF(AND('Temps qualification fédération'!S$9=0,'Temps qualification fédération'!S$5=0,'Temps qualification fédération'!S$4=0),"---",IF('Meilleurs temps'!T7=0,"",IF('Meilleurs temps'!T7&lt;='Temps qualification fédération'!S$9,'Temps qualification fédération'!$E$9,IF('Meilleurs temps'!T7&lt;='Temps qualification fédération'!S$7,'Temps qualification fédération'!$E$7,IF('Meilleurs temps'!T7&lt;='Temps qualification fédération'!S$8,'Temps qualification fédération'!$E$8,IF('Meilleurs temps'!T7&lt;='Temps qualification fédération'!S$6,'Temps qualification fédération'!$E$6,IF('Meilleurs temps'!T7&lt;='Temps qualification fédération'!S$5,'Temps qualification fédération'!$E$5,IF('Meilleurs temps'!T7&lt;='Temps qualification fédération'!S$4,'Temps qualification fédération'!$E$4,IF('Meilleurs temps'!T7&lt;='Temps qualification fédération'!S$3,'Temps qualification fédération'!$E$3,IF('Meilleurs temps'!T7&lt;='Temps qualification fédération'!S$2,'Temps qualification fédération'!$E$2,"PRÉ-LIGUE")))))))))),IF(AND('Temps qualification fédération'!S$22=0,'Temps qualification fédération'!S$18=0,'Temps qualification fédération'!S$17=0),"---",IF('Meilleurs temps'!T7=0,"",IF('Meilleurs temps'!T7&lt;='Temps qualification fédération'!S$22,'Temps qualification fédération'!$E$22,IF('Meilleurs temps'!T7&lt;='Temps qualification fédération'!S$20,'Temps qualification fédération'!$E$20,IF('Meilleurs temps'!T7&lt;='Temps qualification fédération'!S$21,'Temps qualification fédération'!$E$21,IF('Meilleurs temps'!T7&lt;='Temps qualification fédération'!S$19,'Temps qualification fédération'!$E$19,IF('Meilleurs temps'!T7&lt;='Temps qualification fédération'!S$18,'Temps qualification fédération'!$E$18,IF('Meilleurs temps'!T7&lt;='Temps qualification fédération'!S$17,'Temps qualification fédération'!$E$17,IF('Meilleurs temps'!T7&lt;='Temps qualification fédération'!S$16,'Temps qualification fédération'!$E$16,IF('Meilleurs temps'!T7&lt;='Temps qualification fédération'!S$15,'Temps qualification fédération'!$E$15,"PRÉ-LIGUE")))))))))))</f>
        <v/>
      </c>
      <c r="V7" s="52" t="str">
        <f>IF($D7="F",IF(AND('Temps qualification fédération'!T$9=0,'Temps qualification fédération'!T$5=0,'Temps qualification fédération'!T$4=0),"---",IF('Meilleurs temps'!U7=0,"",IF('Meilleurs temps'!U7&lt;='Temps qualification fédération'!T$9,'Temps qualification fédération'!$E$9,IF('Meilleurs temps'!U7&lt;='Temps qualification fédération'!T$7,'Temps qualification fédération'!$E$7,IF('Meilleurs temps'!U7&lt;='Temps qualification fédération'!T$8,'Temps qualification fédération'!$E$8,IF('Meilleurs temps'!U7&lt;='Temps qualification fédération'!T$6,'Temps qualification fédération'!$E$6,IF('Meilleurs temps'!U7&lt;='Temps qualification fédération'!T$5,'Temps qualification fédération'!$E$5,IF('Meilleurs temps'!U7&lt;='Temps qualification fédération'!T$4,'Temps qualification fédération'!$E$4,IF('Meilleurs temps'!U7&lt;='Temps qualification fédération'!T$3,'Temps qualification fédération'!$E$3,IF('Meilleurs temps'!U7&lt;='Temps qualification fédération'!T$2,'Temps qualification fédération'!$E$2,"PRÉ-LIGUE")))))))))),IF(AND('Temps qualification fédération'!T$22=0,'Temps qualification fédération'!T$18=0,'Temps qualification fédération'!T$17=0),"---",IF('Meilleurs temps'!U7=0,"",IF('Meilleurs temps'!U7&lt;='Temps qualification fédération'!T$22,'Temps qualification fédération'!$E$22,IF('Meilleurs temps'!U7&lt;='Temps qualification fédération'!T$20,'Temps qualification fédération'!$E$20,IF('Meilleurs temps'!U7&lt;='Temps qualification fédération'!T$21,'Temps qualification fédération'!$E$21,IF('Meilleurs temps'!U7&lt;='Temps qualification fédération'!T$19,'Temps qualification fédération'!$E$19,IF('Meilleurs temps'!U7&lt;='Temps qualification fédération'!T$18,'Temps qualification fédération'!$E$18,IF('Meilleurs temps'!U7&lt;='Temps qualification fédération'!T$17,'Temps qualification fédération'!$E$17,IF('Meilleurs temps'!U7&lt;='Temps qualification fédération'!T$16,'Temps qualification fédération'!$E$16,IF('Meilleurs temps'!U7&lt;='Temps qualification fédération'!T$15,'Temps qualification fédération'!$E$15,"PRÉ-LIGUE")))))))))))</f>
        <v/>
      </c>
      <c r="W7" s="52" t="str">
        <f>IF($D7="F",IF(AND('Temps qualification fédération'!U$9=0,'Temps qualification fédération'!U$5=0,'Temps qualification fédération'!U$4=0),"---",IF('Meilleurs temps'!V7=0,"",IF('Meilleurs temps'!V7&lt;='Temps qualification fédération'!U$9,'Temps qualification fédération'!$E$9,IF('Meilleurs temps'!V7&lt;='Temps qualification fédération'!U$7,'Temps qualification fédération'!$E$7,IF('Meilleurs temps'!V7&lt;='Temps qualification fédération'!U$8,'Temps qualification fédération'!$E$8,IF('Meilleurs temps'!V7&lt;='Temps qualification fédération'!U$6,'Temps qualification fédération'!$E$6,IF('Meilleurs temps'!V7&lt;='Temps qualification fédération'!U$5,'Temps qualification fédération'!$E$5,IF('Meilleurs temps'!V7&lt;='Temps qualification fédération'!U$4,'Temps qualification fédération'!$E$4,IF('Meilleurs temps'!V7&lt;='Temps qualification fédération'!U$3,'Temps qualification fédération'!$E$3,IF('Meilleurs temps'!V7&lt;='Temps qualification fédération'!U$2,'Temps qualification fédération'!$E$2,"PRÉ-LIGUE")))))))))),IF(AND('Temps qualification fédération'!U$22=0,'Temps qualification fédération'!U$18=0,'Temps qualification fédération'!U$17=0),"---",IF('Meilleurs temps'!V7=0,"",IF('Meilleurs temps'!V7&lt;='Temps qualification fédération'!U$22,'Temps qualification fédération'!$E$22,IF('Meilleurs temps'!V7&lt;='Temps qualification fédération'!U$20,'Temps qualification fédération'!$E$20,IF('Meilleurs temps'!V7&lt;='Temps qualification fédération'!U$21,'Temps qualification fédération'!$E$21,IF('Meilleurs temps'!V7&lt;='Temps qualification fédération'!U$19,'Temps qualification fédération'!$E$19,IF('Meilleurs temps'!V7&lt;='Temps qualification fédération'!U$18,'Temps qualification fédération'!$E$18,IF('Meilleurs temps'!V7&lt;='Temps qualification fédération'!U$17,'Temps qualification fédération'!$E$17,IF('Meilleurs temps'!V7&lt;='Temps qualification fédération'!U$16,'Temps qualification fédération'!$E$16,IF('Meilleurs temps'!V7&lt;='Temps qualification fédération'!U$15,'Temps qualification fédération'!$E$15,"PRÉ-LIGUE")))))))))))</f>
        <v>DEV 11-12</v>
      </c>
      <c r="X7" s="52" t="str">
        <f>IF($D7="F",IF(AND('Temps qualification fédération'!V$9=0,'Temps qualification fédération'!V$5=0,'Temps qualification fédération'!V$4=0),"---",IF('Meilleurs temps'!W7=0,"",IF('Meilleurs temps'!W7&lt;='Temps qualification fédération'!V$9,'Temps qualification fédération'!$E$9,IF('Meilleurs temps'!W7&lt;='Temps qualification fédération'!V$7,'Temps qualification fédération'!$E$7,IF('Meilleurs temps'!W7&lt;='Temps qualification fédération'!V$8,'Temps qualification fédération'!$E$8,IF('Meilleurs temps'!W7&lt;='Temps qualification fédération'!V$6,'Temps qualification fédération'!$E$6,IF('Meilleurs temps'!W7&lt;='Temps qualification fédération'!V$5,'Temps qualification fédération'!$E$5,IF('Meilleurs temps'!W7&lt;='Temps qualification fédération'!V$4,'Temps qualification fédération'!$E$4,IF('Meilleurs temps'!W7&lt;='Temps qualification fédération'!V$3,'Temps qualification fédération'!$E$3,IF('Meilleurs temps'!W7&lt;='Temps qualification fédération'!V$2,'Temps qualification fédération'!$E$2,"PRÉ-LIGUE")))))))))),IF(AND('Temps qualification fédération'!V$22=0,'Temps qualification fédération'!V$18=0,'Temps qualification fédération'!V$17=0),"---",IF('Meilleurs temps'!W7=0,"",IF('Meilleurs temps'!W7&lt;='Temps qualification fédération'!V$22,'Temps qualification fédération'!$E$22,IF('Meilleurs temps'!W7&lt;='Temps qualification fédération'!V$20,'Temps qualification fédération'!$E$20,IF('Meilleurs temps'!W7&lt;='Temps qualification fédération'!V$21,'Temps qualification fédération'!$E$21,IF('Meilleurs temps'!W7&lt;='Temps qualification fédération'!V$19,'Temps qualification fédération'!$E$19,IF('Meilleurs temps'!W7&lt;='Temps qualification fédération'!V$18,'Temps qualification fédération'!$E$18,IF('Meilleurs temps'!W7&lt;='Temps qualification fédération'!V$17,'Temps qualification fédération'!$E$17,IF('Meilleurs temps'!W7&lt;='Temps qualification fédération'!V$16,'Temps qualification fédération'!$E$16,IF('Meilleurs temps'!W7&lt;='Temps qualification fédération'!V$15,'Temps qualification fédération'!$E$15,"PRÉ-LIGUE")))))))))))</f>
        <v/>
      </c>
      <c r="Y7" s="52" t="str">
        <f>IF($D7="F",IF(AND('Temps qualification fédération'!W$9=0,'Temps qualification fédération'!W$5=0,'Temps qualification fédération'!W$4=0),"---",IF('Meilleurs temps'!X7=0,"",IF('Meilleurs temps'!X7&lt;='Temps qualification fédération'!W$9,'Temps qualification fédération'!$E$9,IF('Meilleurs temps'!X7&lt;='Temps qualification fédération'!W$7,'Temps qualification fédération'!$E$7,IF('Meilleurs temps'!X7&lt;='Temps qualification fédération'!W$8,'Temps qualification fédération'!$E$8,IF('Meilleurs temps'!X7&lt;='Temps qualification fédération'!W$6,'Temps qualification fédération'!$E$6,IF('Meilleurs temps'!X7&lt;='Temps qualification fédération'!W$5,'Temps qualification fédération'!$E$5,IF('Meilleurs temps'!X7&lt;='Temps qualification fédération'!W$4,'Temps qualification fédération'!$E$4,IF('Meilleurs temps'!X7&lt;='Temps qualification fédération'!W$3,'Temps qualification fédération'!$E$3,IF('Meilleurs temps'!X7&lt;='Temps qualification fédération'!W$2,'Temps qualification fédération'!$E$2,"PRÉ-LIGUE")))))))))),IF(AND('Temps qualification fédération'!W$22=0,'Temps qualification fédération'!W$18=0,'Temps qualification fédération'!W$17=0),"---",IF('Meilleurs temps'!X7=0,"",IF('Meilleurs temps'!X7&lt;='Temps qualification fédération'!W$22,'Temps qualification fédération'!$E$22,IF('Meilleurs temps'!X7&lt;='Temps qualification fédération'!W$20,'Temps qualification fédération'!$E$20,IF('Meilleurs temps'!X7&lt;='Temps qualification fédération'!W$21,'Temps qualification fédération'!$E$21,IF('Meilleurs temps'!X7&lt;='Temps qualification fédération'!W$19,'Temps qualification fédération'!$E$19,IF('Meilleurs temps'!X7&lt;='Temps qualification fédération'!W$18,'Temps qualification fédération'!$E$18,IF('Meilleurs temps'!X7&lt;='Temps qualification fédération'!W$17,'Temps qualification fédération'!$E$17,IF('Meilleurs temps'!X7&lt;='Temps qualification fédération'!W$16,'Temps qualification fédération'!$E$16,IF('Meilleurs temps'!X7&lt;='Temps qualification fédération'!W$15,'Temps qualification fédération'!$E$15,"PRÉ-LIGUE")))))))))))</f>
        <v/>
      </c>
      <c r="AA7" s="34">
        <f t="shared" si="2"/>
        <v>7</v>
      </c>
      <c r="AB7" s="35">
        <f t="shared" si="3"/>
        <v>0</v>
      </c>
      <c r="AC7" s="80">
        <f t="shared" si="4"/>
        <v>0</v>
      </c>
      <c r="AD7" s="80">
        <f t="shared" si="5"/>
        <v>3</v>
      </c>
      <c r="AE7" s="80">
        <f t="shared" si="6"/>
        <v>0</v>
      </c>
      <c r="AF7" s="80">
        <f t="shared" si="7"/>
        <v>0</v>
      </c>
      <c r="AG7" s="80">
        <f t="shared" si="8"/>
        <v>0</v>
      </c>
      <c r="AH7" s="80">
        <f t="shared" si="9"/>
        <v>0</v>
      </c>
      <c r="AI7" s="36">
        <f t="shared" si="10"/>
        <v>0</v>
      </c>
      <c r="AJ7" s="35">
        <f t="shared" si="11"/>
        <v>0</v>
      </c>
      <c r="AK7" s="80">
        <f t="shared" si="12"/>
        <v>0</v>
      </c>
      <c r="AL7" s="80">
        <f t="shared" si="13"/>
        <v>2</v>
      </c>
      <c r="AM7" s="80">
        <f t="shared" si="14"/>
        <v>0</v>
      </c>
      <c r="AN7" s="80">
        <f t="shared" si="15"/>
        <v>0</v>
      </c>
      <c r="AO7" s="80">
        <f t="shared" si="16"/>
        <v>0</v>
      </c>
      <c r="AP7" s="80">
        <f t="shared" si="17"/>
        <v>0</v>
      </c>
      <c r="AQ7" s="36">
        <f t="shared" si="18"/>
        <v>0</v>
      </c>
      <c r="AR7" s="35">
        <f t="shared" si="19"/>
        <v>0</v>
      </c>
      <c r="AS7" s="80">
        <f t="shared" si="20"/>
        <v>0</v>
      </c>
      <c r="AT7" s="80">
        <f t="shared" si="21"/>
        <v>0</v>
      </c>
      <c r="AU7" s="80">
        <f t="shared" si="22"/>
        <v>0</v>
      </c>
      <c r="AV7" s="80">
        <f t="shared" si="23"/>
        <v>0</v>
      </c>
      <c r="AW7" s="80">
        <f t="shared" si="24"/>
        <v>0</v>
      </c>
      <c r="AX7" s="80">
        <f t="shared" si="25"/>
        <v>0</v>
      </c>
      <c r="AY7" s="36">
        <f t="shared" si="26"/>
        <v>0</v>
      </c>
      <c r="AZ7" s="35">
        <f t="shared" si="27"/>
        <v>0</v>
      </c>
      <c r="BA7" s="80">
        <f t="shared" si="28"/>
        <v>1</v>
      </c>
      <c r="BB7" s="80">
        <f t="shared" si="29"/>
        <v>0</v>
      </c>
      <c r="BC7" s="80">
        <f t="shared" si="30"/>
        <v>0</v>
      </c>
      <c r="BD7" s="80">
        <f t="shared" si="31"/>
        <v>0</v>
      </c>
      <c r="BE7" s="80">
        <f t="shared" si="32"/>
        <v>0</v>
      </c>
      <c r="BF7" s="80">
        <f t="shared" si="33"/>
        <v>0</v>
      </c>
      <c r="BG7" s="36">
        <f t="shared" si="34"/>
        <v>0</v>
      </c>
      <c r="BH7" s="35">
        <f t="shared" si="35"/>
        <v>0</v>
      </c>
      <c r="BI7" s="80">
        <f t="shared" si="36"/>
        <v>0</v>
      </c>
      <c r="BJ7" s="80">
        <f t="shared" si="37"/>
        <v>1</v>
      </c>
      <c r="BK7" s="80">
        <f t="shared" si="38"/>
        <v>0</v>
      </c>
      <c r="BL7" s="80">
        <f t="shared" si="39"/>
        <v>0</v>
      </c>
      <c r="BM7" s="80">
        <f t="shared" si="40"/>
        <v>0</v>
      </c>
      <c r="BN7" s="80">
        <f t="shared" si="41"/>
        <v>0</v>
      </c>
      <c r="BO7" s="36">
        <f t="shared" si="42"/>
        <v>0</v>
      </c>
    </row>
    <row r="8" spans="1:67" ht="15.75" thickBot="1">
      <c r="A8" s="47" t="s">
        <v>47</v>
      </c>
      <c r="B8" s="48" t="str">
        <f t="shared" si="0"/>
        <v>PROVINCIAL</v>
      </c>
      <c r="C8" s="50">
        <f t="shared" ca="1" si="1"/>
        <v>42</v>
      </c>
      <c r="D8" s="51" t="s">
        <v>41</v>
      </c>
      <c r="E8" s="37" t="s">
        <v>159</v>
      </c>
      <c r="F8" s="38" t="s">
        <v>191</v>
      </c>
      <c r="G8" s="49">
        <v>26975</v>
      </c>
      <c r="H8" s="52" t="str">
        <f>IF($D8="F",IF(AND('Temps qualification fédération'!F$9=0,'Temps qualification fédération'!F$5=0,'Temps qualification fédération'!F$4=0),"---",IF('Meilleurs temps'!G8=0,"",IF('Meilleurs temps'!G8&lt;='Temps qualification fédération'!F$9,'Temps qualification fédération'!$E$9,IF('Meilleurs temps'!G8&lt;='Temps qualification fédération'!F$7,'Temps qualification fédération'!$E$7,IF('Meilleurs temps'!G8&lt;='Temps qualification fédération'!F$8,'Temps qualification fédération'!$E$8,IF('Meilleurs temps'!G8&lt;='Temps qualification fédération'!F$6,'Temps qualification fédération'!$E$6,IF('Meilleurs temps'!G8&lt;='Temps qualification fédération'!F$5,'Temps qualification fédération'!$E$5,IF('Meilleurs temps'!G8&lt;='Temps qualification fédération'!F$4,'Temps qualification fédération'!$E$4,IF('Meilleurs temps'!G8&lt;='Temps qualification fédération'!F$3,'Temps qualification fédération'!$E$3,IF('Meilleurs temps'!G8&lt;='Temps qualification fédération'!F$2,'Temps qualification fédération'!$E$2,"PRÉ-LIGUE")))))))))),IF(AND('Temps qualification fédération'!F$22=0,'Temps qualification fédération'!F$18=0,'Temps qualification fédération'!F$17=0),"---",IF('Meilleurs temps'!G8=0,"",IF('Meilleurs temps'!G8&lt;='Temps qualification fédération'!F$22,'Temps qualification fédération'!$E$22,IF('Meilleurs temps'!G8&lt;='Temps qualification fédération'!F$20,'Temps qualification fédération'!$E$20,IF('Meilleurs temps'!G8&lt;='Temps qualification fédération'!F$21,'Temps qualification fédération'!$E$21,IF('Meilleurs temps'!G8&lt;='Temps qualification fédération'!F$19,'Temps qualification fédération'!$E$19,IF('Meilleurs temps'!G8&lt;='Temps qualification fédération'!F$18,'Temps qualification fédération'!$E$18,IF('Meilleurs temps'!G8&lt;='Temps qualification fédération'!F$17,'Temps qualification fédération'!$E$17,IF('Meilleurs temps'!G8&lt;='Temps qualification fédération'!F$16,'Temps qualification fédération'!$E$16,IF('Meilleurs temps'!G8&lt;='Temps qualification fédération'!F$15,'Temps qualification fédération'!$E$15,"PRÉ-LIGUE")))))))))))</f>
        <v>PROVINCIAL</v>
      </c>
      <c r="I8" s="52" t="str">
        <f>IF($D8="F",IF(AND('Temps qualification fédération'!G$9=0,'Temps qualification fédération'!G$5=0,'Temps qualification fédération'!G$4=0),"---",IF('Meilleurs temps'!H8=0,"",IF('Meilleurs temps'!H8&lt;='Temps qualification fédération'!G$9,'Temps qualification fédération'!$E$9,IF('Meilleurs temps'!H8&lt;='Temps qualification fédération'!G$7,'Temps qualification fédération'!$E$7,IF('Meilleurs temps'!H8&lt;='Temps qualification fédération'!G$8,'Temps qualification fédération'!$E$8,IF('Meilleurs temps'!H8&lt;='Temps qualification fédération'!G$6,'Temps qualification fédération'!$E$6,IF('Meilleurs temps'!H8&lt;='Temps qualification fédération'!G$5,'Temps qualification fédération'!$E$5,IF('Meilleurs temps'!H8&lt;='Temps qualification fédération'!G$4,'Temps qualification fédération'!$E$4,IF('Meilleurs temps'!H8&lt;='Temps qualification fédération'!G$3,'Temps qualification fédération'!$E$3,IF('Meilleurs temps'!H8&lt;='Temps qualification fédération'!G$2,'Temps qualification fédération'!$E$2,"PRÉ-LIGUE")))))))))),IF(AND('Temps qualification fédération'!G$22=0,'Temps qualification fédération'!G$18=0,'Temps qualification fédération'!G$17=0),"---",IF('Meilleurs temps'!H8=0,"",IF('Meilleurs temps'!H8&lt;='Temps qualification fédération'!G$22,'Temps qualification fédération'!$E$22,IF('Meilleurs temps'!H8&lt;='Temps qualification fédération'!G$20,'Temps qualification fédération'!$E$20,IF('Meilleurs temps'!H8&lt;='Temps qualification fédération'!G$21,'Temps qualification fédération'!$E$21,IF('Meilleurs temps'!H8&lt;='Temps qualification fédération'!G$19,'Temps qualification fédération'!$E$19,IF('Meilleurs temps'!H8&lt;='Temps qualification fédération'!G$18,'Temps qualification fédération'!$E$18,IF('Meilleurs temps'!H8&lt;='Temps qualification fédération'!G$17,'Temps qualification fédération'!$E$17,IF('Meilleurs temps'!H8&lt;='Temps qualification fédération'!G$16,'Temps qualification fédération'!$E$16,IF('Meilleurs temps'!H8&lt;='Temps qualification fédération'!G$15,'Temps qualification fédération'!$E$15,"PRÉ-LIGUE")))))))))))</f>
        <v>PROVINCIAL</v>
      </c>
      <c r="J8" s="52" t="str">
        <f>IF($D8="F",IF(AND('Temps qualification fédération'!H$9=0,'Temps qualification fédération'!H$5=0,'Temps qualification fédération'!H$4=0),"---",IF('Meilleurs temps'!I8=0,"",IF('Meilleurs temps'!I8&lt;='Temps qualification fédération'!H$9,'Temps qualification fédération'!$E$9,IF('Meilleurs temps'!I8&lt;='Temps qualification fédération'!H$7,'Temps qualification fédération'!$E$7,IF('Meilleurs temps'!I8&lt;='Temps qualification fédération'!H$8,'Temps qualification fédération'!$E$8,IF('Meilleurs temps'!I8&lt;='Temps qualification fédération'!H$6,'Temps qualification fédération'!$E$6,IF('Meilleurs temps'!I8&lt;='Temps qualification fédération'!H$5,'Temps qualification fédération'!$E$5,IF('Meilleurs temps'!I8&lt;='Temps qualification fédération'!H$4,'Temps qualification fédération'!$E$4,IF('Meilleurs temps'!I8&lt;='Temps qualification fédération'!H$3,'Temps qualification fédération'!$E$3,IF('Meilleurs temps'!I8&lt;='Temps qualification fédération'!H$2,'Temps qualification fédération'!$E$2,"PRÉ-LIGUE")))))))))),IF(AND('Temps qualification fédération'!H$22=0,'Temps qualification fédération'!H$18=0,'Temps qualification fédération'!H$17=0),"---",IF('Meilleurs temps'!I8=0,"",IF('Meilleurs temps'!I8&lt;='Temps qualification fédération'!H$22,'Temps qualification fédération'!$E$22,IF('Meilleurs temps'!I8&lt;='Temps qualification fédération'!H$20,'Temps qualification fédération'!$E$20,IF('Meilleurs temps'!I8&lt;='Temps qualification fédération'!H$21,'Temps qualification fédération'!$E$21,IF('Meilleurs temps'!I8&lt;='Temps qualification fédération'!H$19,'Temps qualification fédération'!$E$19,IF('Meilleurs temps'!I8&lt;='Temps qualification fédération'!H$18,'Temps qualification fédération'!$E$18,IF('Meilleurs temps'!I8&lt;='Temps qualification fédération'!H$17,'Temps qualification fédération'!$E$17,IF('Meilleurs temps'!I8&lt;='Temps qualification fédération'!H$16,'Temps qualification fédération'!$E$16,IF('Meilleurs temps'!I8&lt;='Temps qualification fédération'!H$15,'Temps qualification fédération'!$E$15,"PRÉ-LIGUE")))))))))))</f>
        <v/>
      </c>
      <c r="K8" s="52" t="str">
        <f>IF($D8="F",IF(AND('Temps qualification fédération'!I$9=0,'Temps qualification fédération'!I$5=0,'Temps qualification fédération'!I$4=0),"---",IF('Meilleurs temps'!J8=0,"",IF('Meilleurs temps'!J8&lt;='Temps qualification fédération'!I$9,'Temps qualification fédération'!$E$9,IF('Meilleurs temps'!J8&lt;='Temps qualification fédération'!I$7,'Temps qualification fédération'!$E$7,IF('Meilleurs temps'!J8&lt;='Temps qualification fédération'!I$8,'Temps qualification fédération'!$E$8,IF('Meilleurs temps'!J8&lt;='Temps qualification fédération'!I$6,'Temps qualification fédération'!$E$6,IF('Meilleurs temps'!J8&lt;='Temps qualification fédération'!I$5,'Temps qualification fédération'!$E$5,IF('Meilleurs temps'!J8&lt;='Temps qualification fédération'!I$4,'Temps qualification fédération'!$E$4,IF('Meilleurs temps'!J8&lt;='Temps qualification fédération'!I$3,'Temps qualification fédération'!$E$3,IF('Meilleurs temps'!J8&lt;='Temps qualification fédération'!I$2,'Temps qualification fédération'!$E$2,"PRÉ-LIGUE")))))))))),IF(AND('Temps qualification fédération'!I$22=0,'Temps qualification fédération'!I$18=0,'Temps qualification fédération'!I$17=0),"---",IF('Meilleurs temps'!J8=0,"",IF('Meilleurs temps'!J8&lt;='Temps qualification fédération'!I$22,'Temps qualification fédération'!$E$22,IF('Meilleurs temps'!J8&lt;='Temps qualification fédération'!I$20,'Temps qualification fédération'!$E$20,IF('Meilleurs temps'!J8&lt;='Temps qualification fédération'!I$21,'Temps qualification fédération'!$E$21,IF('Meilleurs temps'!J8&lt;='Temps qualification fédération'!I$19,'Temps qualification fédération'!$E$19,IF('Meilleurs temps'!J8&lt;='Temps qualification fédération'!I$18,'Temps qualification fédération'!$E$18,IF('Meilleurs temps'!J8&lt;='Temps qualification fédération'!I$17,'Temps qualification fédération'!$E$17,IF('Meilleurs temps'!J8&lt;='Temps qualification fédération'!I$16,'Temps qualification fédération'!$E$16,IF('Meilleurs temps'!J8&lt;='Temps qualification fédération'!I$15,'Temps qualification fédération'!$E$15,"PRÉ-LIGUE")))))))))))</f>
        <v/>
      </c>
      <c r="L8" s="52" t="str">
        <f>IF($D8="F",IF(AND('Temps qualification fédération'!J$9=0,'Temps qualification fédération'!J$5=0,'Temps qualification fédération'!J$4=0),"---",IF('Meilleurs temps'!K8=0,"",IF('Meilleurs temps'!K8&lt;='Temps qualification fédération'!J$9,'Temps qualification fédération'!$E$9,IF('Meilleurs temps'!K8&lt;='Temps qualification fédération'!J$7,'Temps qualification fédération'!$E$7,IF('Meilleurs temps'!K8&lt;='Temps qualification fédération'!J$8,'Temps qualification fédération'!$E$8,IF('Meilleurs temps'!K8&lt;='Temps qualification fédération'!J$6,'Temps qualification fédération'!$E$6,IF('Meilleurs temps'!K8&lt;='Temps qualification fédération'!J$5,'Temps qualification fédération'!$E$5,IF('Meilleurs temps'!K8&lt;='Temps qualification fédération'!J$4,'Temps qualification fédération'!$E$4,IF('Meilleurs temps'!K8&lt;='Temps qualification fédération'!J$3,'Temps qualification fédération'!$E$3,IF('Meilleurs temps'!K8&lt;='Temps qualification fédération'!J$2,'Temps qualification fédération'!$E$2,"PRÉ-LIGUE")))))))))),IF(AND('Temps qualification fédération'!J$22=0,'Temps qualification fédération'!J$18=0,'Temps qualification fédération'!J$17=0),"---",IF('Meilleurs temps'!K8=0,"",IF('Meilleurs temps'!K8&lt;='Temps qualification fédération'!J$22,'Temps qualification fédération'!$E$22,IF('Meilleurs temps'!K8&lt;='Temps qualification fédération'!J$20,'Temps qualification fédération'!$E$20,IF('Meilleurs temps'!K8&lt;='Temps qualification fédération'!J$21,'Temps qualification fédération'!$E$21,IF('Meilleurs temps'!K8&lt;='Temps qualification fédération'!J$19,'Temps qualification fédération'!$E$19,IF('Meilleurs temps'!K8&lt;='Temps qualification fédération'!J$18,'Temps qualification fédération'!$E$18,IF('Meilleurs temps'!K8&lt;='Temps qualification fédération'!J$17,'Temps qualification fédération'!$E$17,IF('Meilleurs temps'!K8&lt;='Temps qualification fédération'!J$16,'Temps qualification fédération'!$E$16,IF('Meilleurs temps'!K8&lt;='Temps qualification fédération'!J$15,'Temps qualification fédération'!$E$15,"PRÉ-LIGUE")))))))))))</f>
        <v/>
      </c>
      <c r="M8" s="52" t="str">
        <f>IF($D8="F",IF(AND('Temps qualification fédération'!K$9=0,'Temps qualification fédération'!K$5=0,'Temps qualification fédération'!K$4=0),"---",IF('Meilleurs temps'!L8=0,"",IF('Meilleurs temps'!L8&lt;='Temps qualification fédération'!K$9,'Temps qualification fédération'!$E$9,IF('Meilleurs temps'!L8&lt;='Temps qualification fédération'!K$7,'Temps qualification fédération'!$E$7,IF('Meilleurs temps'!L8&lt;='Temps qualification fédération'!K$8,'Temps qualification fédération'!$E$8,IF('Meilleurs temps'!L8&lt;='Temps qualification fédération'!K$6,'Temps qualification fédération'!$E$6,IF('Meilleurs temps'!L8&lt;='Temps qualification fédération'!K$5,'Temps qualification fédération'!$E$5,IF('Meilleurs temps'!L8&lt;='Temps qualification fédération'!K$4,'Temps qualification fédération'!$E$4,IF('Meilleurs temps'!L8&lt;='Temps qualification fédération'!K$3,'Temps qualification fédération'!$E$3,IF('Meilleurs temps'!L8&lt;='Temps qualification fédération'!K$2,'Temps qualification fédération'!$E$2,"PRÉ-LIGUE")))))))))),IF(AND('Temps qualification fédération'!K$22=0,'Temps qualification fédération'!K$18=0,'Temps qualification fédération'!K$17=0),"---",IF('Meilleurs temps'!L8=0,"",IF('Meilleurs temps'!L8&lt;='Temps qualification fédération'!K$22,'Temps qualification fédération'!$E$22,IF('Meilleurs temps'!L8&lt;='Temps qualification fédération'!K$20,'Temps qualification fédération'!$E$20,IF('Meilleurs temps'!L8&lt;='Temps qualification fédération'!K$21,'Temps qualification fédération'!$E$21,IF('Meilleurs temps'!L8&lt;='Temps qualification fédération'!K$19,'Temps qualification fédération'!$E$19,IF('Meilleurs temps'!L8&lt;='Temps qualification fédération'!K$18,'Temps qualification fédération'!$E$18,IF('Meilleurs temps'!L8&lt;='Temps qualification fédération'!K$17,'Temps qualification fédération'!$E$17,IF('Meilleurs temps'!L8&lt;='Temps qualification fédération'!K$16,'Temps qualification fédération'!$E$16,IF('Meilleurs temps'!L8&lt;='Temps qualification fédération'!K$15,'Temps qualification fédération'!$E$15,"PRÉ-LIGUE")))))))))))</f>
        <v/>
      </c>
      <c r="N8" s="52" t="str">
        <f>IF($D8="F",IF(AND('Temps qualification fédération'!L$9=0,'Temps qualification fédération'!L$5=0,'Temps qualification fédération'!L$4=0),"---",IF('Meilleurs temps'!M8=0,"",IF('Meilleurs temps'!M8&lt;='Temps qualification fédération'!L$9,'Temps qualification fédération'!$E$9,IF('Meilleurs temps'!M8&lt;='Temps qualification fédération'!L$7,'Temps qualification fédération'!$E$7,IF('Meilleurs temps'!M8&lt;='Temps qualification fédération'!L$8,'Temps qualification fédération'!$E$8,IF('Meilleurs temps'!M8&lt;='Temps qualification fédération'!L$6,'Temps qualification fédération'!$E$6,IF('Meilleurs temps'!M8&lt;='Temps qualification fédération'!L$5,'Temps qualification fédération'!$E$5,IF('Meilleurs temps'!M8&lt;='Temps qualification fédération'!L$4,'Temps qualification fédération'!$E$4,IF('Meilleurs temps'!M8&lt;='Temps qualification fédération'!L$3,'Temps qualification fédération'!$E$3,IF('Meilleurs temps'!M8&lt;='Temps qualification fédération'!L$2,'Temps qualification fédération'!$E$2,"PRÉ-LIGUE")))))))))),IF(AND('Temps qualification fédération'!L$22=0,'Temps qualification fédération'!L$18=0,'Temps qualification fédération'!L$17=0),"---",IF('Meilleurs temps'!M8=0,"",IF('Meilleurs temps'!M8&lt;='Temps qualification fédération'!L$22,'Temps qualification fédération'!$E$22,IF('Meilleurs temps'!M8&lt;='Temps qualification fédération'!L$20,'Temps qualification fédération'!$E$20,IF('Meilleurs temps'!M8&lt;='Temps qualification fédération'!L$21,'Temps qualification fédération'!$E$21,IF('Meilleurs temps'!M8&lt;='Temps qualification fédération'!L$19,'Temps qualification fédération'!$E$19,IF('Meilleurs temps'!M8&lt;='Temps qualification fédération'!L$18,'Temps qualification fédération'!$E$18,IF('Meilleurs temps'!M8&lt;='Temps qualification fédération'!L$17,'Temps qualification fédération'!$E$17,IF('Meilleurs temps'!M8&lt;='Temps qualification fédération'!L$16,'Temps qualification fédération'!$E$16,IF('Meilleurs temps'!M8&lt;='Temps qualification fédération'!L$15,'Temps qualification fédération'!$E$15,"PRÉ-LIGUE")))))))))))</f>
        <v/>
      </c>
      <c r="O8" s="52" t="str">
        <f>IF($D8="F",IF(AND('Temps qualification fédération'!M$9=0,'Temps qualification fédération'!M$5=0,'Temps qualification fédération'!M$4=0),"---",IF('Meilleurs temps'!N8=0,"",IF('Meilleurs temps'!N8&lt;='Temps qualification fédération'!M$9,'Temps qualification fédération'!$E$9,IF('Meilleurs temps'!N8&lt;='Temps qualification fédération'!M$7,'Temps qualification fédération'!$E$7,IF('Meilleurs temps'!N8&lt;='Temps qualification fédération'!M$8,'Temps qualification fédération'!$E$8,IF('Meilleurs temps'!N8&lt;='Temps qualification fédération'!M$6,'Temps qualification fédération'!$E$6,IF('Meilleurs temps'!N8&lt;='Temps qualification fédération'!M$5,'Temps qualification fédération'!$E$5,IF('Meilleurs temps'!N8&lt;='Temps qualification fédération'!M$4,'Temps qualification fédération'!$E$4,IF('Meilleurs temps'!N8&lt;='Temps qualification fédération'!M$3,'Temps qualification fédération'!$E$3,IF('Meilleurs temps'!N8&lt;='Temps qualification fédération'!M$2,'Temps qualification fédération'!$E$2,"PRÉ-LIGUE")))))))))),IF(AND('Temps qualification fédération'!M$22=0,'Temps qualification fédération'!M$18=0,'Temps qualification fédération'!M$17=0),"---",IF('Meilleurs temps'!N8=0,"",IF('Meilleurs temps'!N8&lt;='Temps qualification fédération'!M$22,'Temps qualification fédération'!$E$22,IF('Meilleurs temps'!N8&lt;='Temps qualification fédération'!M$20,'Temps qualification fédération'!$E$20,IF('Meilleurs temps'!N8&lt;='Temps qualification fédération'!M$21,'Temps qualification fédération'!$E$21,IF('Meilleurs temps'!N8&lt;='Temps qualification fédération'!M$19,'Temps qualification fédération'!$E$19,IF('Meilleurs temps'!N8&lt;='Temps qualification fédération'!M$18,'Temps qualification fédération'!$E$18,IF('Meilleurs temps'!N8&lt;='Temps qualification fédération'!M$17,'Temps qualification fédération'!$E$17,IF('Meilleurs temps'!N8&lt;='Temps qualification fédération'!M$16,'Temps qualification fédération'!$E$16,IF('Meilleurs temps'!N8&lt;='Temps qualification fédération'!M$15,'Temps qualification fédération'!$E$15,"PRÉ-LIGUE")))))))))))</f>
        <v/>
      </c>
      <c r="P8" s="52" t="str">
        <f>IF($D8="F",IF(AND('Temps qualification fédération'!N$9=0,'Temps qualification fédération'!N$5=0,'Temps qualification fédération'!N$4=0),"---",IF('Meilleurs temps'!O8=0,"",IF('Meilleurs temps'!O8&lt;='Temps qualification fédération'!N$9,'Temps qualification fédération'!$E$9,IF('Meilleurs temps'!O8&lt;='Temps qualification fédération'!N$7,'Temps qualification fédération'!$E$7,IF('Meilleurs temps'!O8&lt;='Temps qualification fédération'!N$8,'Temps qualification fédération'!$E$8,IF('Meilleurs temps'!O8&lt;='Temps qualification fédération'!N$6,'Temps qualification fédération'!$E$6,IF('Meilleurs temps'!O8&lt;='Temps qualification fédération'!N$5,'Temps qualification fédération'!$E$5,IF('Meilleurs temps'!O8&lt;='Temps qualification fédération'!N$4,'Temps qualification fédération'!$E$4,IF('Meilleurs temps'!O8&lt;='Temps qualification fédération'!N$3,'Temps qualification fédération'!$E$3,IF('Meilleurs temps'!O8&lt;='Temps qualification fédération'!N$2,'Temps qualification fédération'!$E$2,"PRÉ-LIGUE")))))))))),IF(AND('Temps qualification fédération'!N$22=0,'Temps qualification fédération'!N$18=0,'Temps qualification fédération'!N$17=0),"---",IF('Meilleurs temps'!O8=0,"",IF('Meilleurs temps'!O8&lt;='Temps qualification fédération'!N$22,'Temps qualification fédération'!$E$22,IF('Meilleurs temps'!O8&lt;='Temps qualification fédération'!N$20,'Temps qualification fédération'!$E$20,IF('Meilleurs temps'!O8&lt;='Temps qualification fédération'!N$21,'Temps qualification fédération'!$E$21,IF('Meilleurs temps'!O8&lt;='Temps qualification fédération'!N$19,'Temps qualification fédération'!$E$19,IF('Meilleurs temps'!O8&lt;='Temps qualification fédération'!N$18,'Temps qualification fédération'!$E$18,IF('Meilleurs temps'!O8&lt;='Temps qualification fédération'!N$17,'Temps qualification fédération'!$E$17,IF('Meilleurs temps'!O8&lt;='Temps qualification fédération'!N$16,'Temps qualification fédération'!$E$16,IF('Meilleurs temps'!O8&lt;='Temps qualification fédération'!N$15,'Temps qualification fédération'!$E$15,"PRÉ-LIGUE")))))))))))</f>
        <v/>
      </c>
      <c r="Q8" s="52" t="str">
        <f>IF($D8="F",IF(AND('Temps qualification fédération'!O$9=0,'Temps qualification fédération'!O$5=0,'Temps qualification fédération'!O$4=0),"---",IF('Meilleurs temps'!P8=0,"",IF('Meilleurs temps'!P8&lt;='Temps qualification fédération'!O$9,'Temps qualification fédération'!$E$9,IF('Meilleurs temps'!P8&lt;='Temps qualification fédération'!O$7,'Temps qualification fédération'!$E$7,IF('Meilleurs temps'!P8&lt;='Temps qualification fédération'!O$8,'Temps qualification fédération'!$E$8,IF('Meilleurs temps'!P8&lt;='Temps qualification fédération'!O$6,'Temps qualification fédération'!$E$6,IF('Meilleurs temps'!P8&lt;='Temps qualification fédération'!O$5,'Temps qualification fédération'!$E$5,IF('Meilleurs temps'!P8&lt;='Temps qualification fédération'!O$4,'Temps qualification fédération'!$E$4,IF('Meilleurs temps'!P8&lt;='Temps qualification fédération'!O$3,'Temps qualification fédération'!$E$3,IF('Meilleurs temps'!P8&lt;='Temps qualification fédération'!O$2,'Temps qualification fédération'!$E$2,"PRÉ-LIGUE")))))))))),IF(AND('Temps qualification fédération'!O$22=0,'Temps qualification fédération'!O$18=0,'Temps qualification fédération'!O$17=0),"---",IF('Meilleurs temps'!P8=0,"",IF('Meilleurs temps'!P8&lt;='Temps qualification fédération'!O$22,'Temps qualification fédération'!$E$22,IF('Meilleurs temps'!P8&lt;='Temps qualification fédération'!O$20,'Temps qualification fédération'!$E$20,IF('Meilleurs temps'!P8&lt;='Temps qualification fédération'!O$21,'Temps qualification fédération'!$E$21,IF('Meilleurs temps'!P8&lt;='Temps qualification fédération'!O$19,'Temps qualification fédération'!$E$19,IF('Meilleurs temps'!P8&lt;='Temps qualification fédération'!O$18,'Temps qualification fédération'!$E$18,IF('Meilleurs temps'!P8&lt;='Temps qualification fédération'!O$17,'Temps qualification fédération'!$E$17,IF('Meilleurs temps'!P8&lt;='Temps qualification fédération'!O$16,'Temps qualification fédération'!$E$16,IF('Meilleurs temps'!P8&lt;='Temps qualification fédération'!O$15,'Temps qualification fédération'!$E$15,"PRÉ-LIGUE")))))))))))</f>
        <v>DEV 11-12</v>
      </c>
      <c r="R8" s="52" t="str">
        <f>IF($D8="F",IF(AND('Temps qualification fédération'!P$9=0,'Temps qualification fédération'!P$5=0,'Temps qualification fédération'!P$4=0),"---",IF('Meilleurs temps'!Q8=0,"",IF('Meilleurs temps'!Q8&lt;='Temps qualification fédération'!P$9,'Temps qualification fédération'!$E$9,IF('Meilleurs temps'!Q8&lt;='Temps qualification fédération'!P$7,'Temps qualification fédération'!$E$7,IF('Meilleurs temps'!Q8&lt;='Temps qualification fédération'!P$8,'Temps qualification fédération'!$E$8,IF('Meilleurs temps'!Q8&lt;='Temps qualification fédération'!P$6,'Temps qualification fédération'!$E$6,IF('Meilleurs temps'!Q8&lt;='Temps qualification fédération'!P$5,'Temps qualification fédération'!$E$5,IF('Meilleurs temps'!Q8&lt;='Temps qualification fédération'!P$4,'Temps qualification fédération'!$E$4,IF('Meilleurs temps'!Q8&lt;='Temps qualification fédération'!P$3,'Temps qualification fédération'!$E$3,IF('Meilleurs temps'!Q8&lt;='Temps qualification fédération'!P$2,'Temps qualification fédération'!$E$2,"PRÉ-LIGUE")))))))))),IF(AND('Temps qualification fédération'!P$22=0,'Temps qualification fédération'!P$18=0,'Temps qualification fédération'!P$17=0),"---",IF('Meilleurs temps'!Q8=0,"",IF('Meilleurs temps'!Q8&lt;='Temps qualification fédération'!P$22,'Temps qualification fédération'!$E$22,IF('Meilleurs temps'!Q8&lt;='Temps qualification fédération'!P$20,'Temps qualification fédération'!$E$20,IF('Meilleurs temps'!Q8&lt;='Temps qualification fédération'!P$21,'Temps qualification fédération'!$E$21,IF('Meilleurs temps'!Q8&lt;='Temps qualification fédération'!P$19,'Temps qualification fédération'!$E$19,IF('Meilleurs temps'!Q8&lt;='Temps qualification fédération'!P$18,'Temps qualification fédération'!$E$18,IF('Meilleurs temps'!Q8&lt;='Temps qualification fédération'!P$17,'Temps qualification fédération'!$E$17,IF('Meilleurs temps'!Q8&lt;='Temps qualification fédération'!P$16,'Temps qualification fédération'!$E$16,IF('Meilleurs temps'!Q8&lt;='Temps qualification fédération'!P$15,'Temps qualification fédération'!$E$15,"PRÉ-LIGUE")))))))))))</f>
        <v>PROVINCIAL</v>
      </c>
      <c r="S8" s="52" t="str">
        <f>IF($D8="F",IF(AND('Temps qualification fédération'!Q$9=0,'Temps qualification fédération'!Q$5=0,'Temps qualification fédération'!Q$4=0),"---",IF('Meilleurs temps'!R8=0,"",IF('Meilleurs temps'!R8&lt;='Temps qualification fédération'!Q$9,'Temps qualification fédération'!$E$9,IF('Meilleurs temps'!R8&lt;='Temps qualification fédération'!Q$7,'Temps qualification fédération'!$E$7,IF('Meilleurs temps'!R8&lt;='Temps qualification fédération'!Q$8,'Temps qualification fédération'!$E$8,IF('Meilleurs temps'!R8&lt;='Temps qualification fédération'!Q$6,'Temps qualification fédération'!$E$6,IF('Meilleurs temps'!R8&lt;='Temps qualification fédération'!Q$5,'Temps qualification fédération'!$E$5,IF('Meilleurs temps'!R8&lt;='Temps qualification fédération'!Q$4,'Temps qualification fédération'!$E$4,IF('Meilleurs temps'!R8&lt;='Temps qualification fédération'!Q$3,'Temps qualification fédération'!$E$3,IF('Meilleurs temps'!R8&lt;='Temps qualification fédération'!Q$2,'Temps qualification fédération'!$E$2,"PRÉ-LIGUE")))))))))),IF(AND('Temps qualification fédération'!Q$22=0,'Temps qualification fédération'!Q$18=0,'Temps qualification fédération'!Q$17=0),"---",IF('Meilleurs temps'!R8=0,"",IF('Meilleurs temps'!R8&lt;='Temps qualification fédération'!Q$22,'Temps qualification fédération'!$E$22,IF('Meilleurs temps'!R8&lt;='Temps qualification fédération'!Q$20,'Temps qualification fédération'!$E$20,IF('Meilleurs temps'!R8&lt;='Temps qualification fédération'!Q$21,'Temps qualification fédération'!$E$21,IF('Meilleurs temps'!R8&lt;='Temps qualification fédération'!Q$19,'Temps qualification fédération'!$E$19,IF('Meilleurs temps'!R8&lt;='Temps qualification fédération'!Q$18,'Temps qualification fédération'!$E$18,IF('Meilleurs temps'!R8&lt;='Temps qualification fédération'!Q$17,'Temps qualification fédération'!$E$17,IF('Meilleurs temps'!R8&lt;='Temps qualification fédération'!Q$16,'Temps qualification fédération'!$E$16,IF('Meilleurs temps'!R8&lt;='Temps qualification fédération'!Q$15,'Temps qualification fédération'!$E$15,"PRÉ-LIGUE")))))))))))</f>
        <v>PROVINCIAL</v>
      </c>
      <c r="T8" s="52" t="str">
        <f>IF($D8="F",IF(AND('Temps qualification fédération'!R$9=0,'Temps qualification fédération'!R$5=0,'Temps qualification fédération'!R$4=0),"---",IF('Meilleurs temps'!S8=0,"",IF('Meilleurs temps'!S8&lt;='Temps qualification fédération'!R$9,'Temps qualification fédération'!$E$9,IF('Meilleurs temps'!S8&lt;='Temps qualification fédération'!R$7,'Temps qualification fédération'!$E$7,IF('Meilleurs temps'!S8&lt;='Temps qualification fédération'!R$8,'Temps qualification fédération'!$E$8,IF('Meilleurs temps'!S8&lt;='Temps qualification fédération'!R$6,'Temps qualification fédération'!$E$6,IF('Meilleurs temps'!S8&lt;='Temps qualification fédération'!R$5,'Temps qualification fédération'!$E$5,IF('Meilleurs temps'!S8&lt;='Temps qualification fédération'!R$4,'Temps qualification fédération'!$E$4,IF('Meilleurs temps'!S8&lt;='Temps qualification fédération'!R$3,'Temps qualification fédération'!$E$3,IF('Meilleurs temps'!S8&lt;='Temps qualification fédération'!R$2,'Temps qualification fédération'!$E$2,"PRÉ-LIGUE")))))))))),IF(AND('Temps qualification fédération'!R$22=0,'Temps qualification fédération'!R$18=0,'Temps qualification fédération'!R$17=0),"---",IF('Meilleurs temps'!S8=0,"",IF('Meilleurs temps'!S8&lt;='Temps qualification fédération'!R$22,'Temps qualification fédération'!$E$22,IF('Meilleurs temps'!S8&lt;='Temps qualification fédération'!R$20,'Temps qualification fédération'!$E$20,IF('Meilleurs temps'!S8&lt;='Temps qualification fédération'!R$21,'Temps qualification fédération'!$E$21,IF('Meilleurs temps'!S8&lt;='Temps qualification fédération'!R$19,'Temps qualification fédération'!$E$19,IF('Meilleurs temps'!S8&lt;='Temps qualification fédération'!R$18,'Temps qualification fédération'!$E$18,IF('Meilleurs temps'!S8&lt;='Temps qualification fédération'!R$17,'Temps qualification fédération'!$E$17,IF('Meilleurs temps'!S8&lt;='Temps qualification fédération'!R$16,'Temps qualification fédération'!$E$16,IF('Meilleurs temps'!S8&lt;='Temps qualification fédération'!R$15,'Temps qualification fédération'!$E$15,"PRÉ-LIGUE")))))))))))</f>
        <v>DEV 11-12</v>
      </c>
      <c r="U8" s="52" t="str">
        <f>IF($D8="F",IF(AND('Temps qualification fédération'!S$9=0,'Temps qualification fédération'!S$5=0,'Temps qualification fédération'!S$4=0),"---",IF('Meilleurs temps'!T8=0,"",IF('Meilleurs temps'!T8&lt;='Temps qualification fédération'!S$9,'Temps qualification fédération'!$E$9,IF('Meilleurs temps'!T8&lt;='Temps qualification fédération'!S$7,'Temps qualification fédération'!$E$7,IF('Meilleurs temps'!T8&lt;='Temps qualification fédération'!S$8,'Temps qualification fédération'!$E$8,IF('Meilleurs temps'!T8&lt;='Temps qualification fédération'!S$6,'Temps qualification fédération'!$E$6,IF('Meilleurs temps'!T8&lt;='Temps qualification fédération'!S$5,'Temps qualification fédération'!$E$5,IF('Meilleurs temps'!T8&lt;='Temps qualification fédération'!S$4,'Temps qualification fédération'!$E$4,IF('Meilleurs temps'!T8&lt;='Temps qualification fédération'!S$3,'Temps qualification fédération'!$E$3,IF('Meilleurs temps'!T8&lt;='Temps qualification fédération'!S$2,'Temps qualification fédération'!$E$2,"PRÉ-LIGUE")))))))))),IF(AND('Temps qualification fédération'!S$22=0,'Temps qualification fédération'!S$18=0,'Temps qualification fédération'!S$17=0),"---",IF('Meilleurs temps'!T8=0,"",IF('Meilleurs temps'!T8&lt;='Temps qualification fédération'!S$22,'Temps qualification fédération'!$E$22,IF('Meilleurs temps'!T8&lt;='Temps qualification fédération'!S$20,'Temps qualification fédération'!$E$20,IF('Meilleurs temps'!T8&lt;='Temps qualification fédération'!S$21,'Temps qualification fédération'!$E$21,IF('Meilleurs temps'!T8&lt;='Temps qualification fédération'!S$19,'Temps qualification fédération'!$E$19,IF('Meilleurs temps'!T8&lt;='Temps qualification fédération'!S$18,'Temps qualification fédération'!$E$18,IF('Meilleurs temps'!T8&lt;='Temps qualification fédération'!S$17,'Temps qualification fédération'!$E$17,IF('Meilleurs temps'!T8&lt;='Temps qualification fédération'!S$16,'Temps qualification fédération'!$E$16,IF('Meilleurs temps'!T8&lt;='Temps qualification fédération'!S$15,'Temps qualification fédération'!$E$15,"PRÉ-LIGUE")))))))))))</f>
        <v/>
      </c>
      <c r="V8" s="52" t="str">
        <f>IF($D8="F",IF(AND('Temps qualification fédération'!T$9=0,'Temps qualification fédération'!T$5=0,'Temps qualification fédération'!T$4=0),"---",IF('Meilleurs temps'!U8=0,"",IF('Meilleurs temps'!U8&lt;='Temps qualification fédération'!T$9,'Temps qualification fédération'!$E$9,IF('Meilleurs temps'!U8&lt;='Temps qualification fédération'!T$7,'Temps qualification fédération'!$E$7,IF('Meilleurs temps'!U8&lt;='Temps qualification fédération'!T$8,'Temps qualification fédération'!$E$8,IF('Meilleurs temps'!U8&lt;='Temps qualification fédération'!T$6,'Temps qualification fédération'!$E$6,IF('Meilleurs temps'!U8&lt;='Temps qualification fédération'!T$5,'Temps qualification fédération'!$E$5,IF('Meilleurs temps'!U8&lt;='Temps qualification fédération'!T$4,'Temps qualification fédération'!$E$4,IF('Meilleurs temps'!U8&lt;='Temps qualification fédération'!T$3,'Temps qualification fédération'!$E$3,IF('Meilleurs temps'!U8&lt;='Temps qualification fédération'!T$2,'Temps qualification fédération'!$E$2,"PRÉ-LIGUE")))))))))),IF(AND('Temps qualification fédération'!T$22=0,'Temps qualification fédération'!T$18=0,'Temps qualification fédération'!T$17=0),"---",IF('Meilleurs temps'!U8=0,"",IF('Meilleurs temps'!U8&lt;='Temps qualification fédération'!T$22,'Temps qualification fédération'!$E$22,IF('Meilleurs temps'!U8&lt;='Temps qualification fédération'!T$20,'Temps qualification fédération'!$E$20,IF('Meilleurs temps'!U8&lt;='Temps qualification fédération'!T$21,'Temps qualification fédération'!$E$21,IF('Meilleurs temps'!U8&lt;='Temps qualification fédération'!T$19,'Temps qualification fédération'!$E$19,IF('Meilleurs temps'!U8&lt;='Temps qualification fédération'!T$18,'Temps qualification fédération'!$E$18,IF('Meilleurs temps'!U8&lt;='Temps qualification fédération'!T$17,'Temps qualification fédération'!$E$17,IF('Meilleurs temps'!U8&lt;='Temps qualification fédération'!T$16,'Temps qualification fédération'!$E$16,IF('Meilleurs temps'!U8&lt;='Temps qualification fédération'!T$15,'Temps qualification fédération'!$E$15,"PRÉ-LIGUE")))))))))))</f>
        <v/>
      </c>
      <c r="W8" s="52" t="str">
        <f>IF($D8="F",IF(AND('Temps qualification fédération'!U$9=0,'Temps qualification fédération'!U$5=0,'Temps qualification fédération'!U$4=0),"---",IF('Meilleurs temps'!V8=0,"",IF('Meilleurs temps'!V8&lt;='Temps qualification fédération'!U$9,'Temps qualification fédération'!$E$9,IF('Meilleurs temps'!V8&lt;='Temps qualification fédération'!U$7,'Temps qualification fédération'!$E$7,IF('Meilleurs temps'!V8&lt;='Temps qualification fédération'!U$8,'Temps qualification fédération'!$E$8,IF('Meilleurs temps'!V8&lt;='Temps qualification fédération'!U$6,'Temps qualification fédération'!$E$6,IF('Meilleurs temps'!V8&lt;='Temps qualification fédération'!U$5,'Temps qualification fédération'!$E$5,IF('Meilleurs temps'!V8&lt;='Temps qualification fédération'!U$4,'Temps qualification fédération'!$E$4,IF('Meilleurs temps'!V8&lt;='Temps qualification fédération'!U$3,'Temps qualification fédération'!$E$3,IF('Meilleurs temps'!V8&lt;='Temps qualification fédération'!U$2,'Temps qualification fédération'!$E$2,"PRÉ-LIGUE")))))))))),IF(AND('Temps qualification fédération'!U$22=0,'Temps qualification fédération'!U$18=0,'Temps qualification fédération'!U$17=0),"---",IF('Meilleurs temps'!V8=0,"",IF('Meilleurs temps'!V8&lt;='Temps qualification fédération'!U$22,'Temps qualification fédération'!$E$22,IF('Meilleurs temps'!V8&lt;='Temps qualification fédération'!U$20,'Temps qualification fédération'!$E$20,IF('Meilleurs temps'!V8&lt;='Temps qualification fédération'!U$21,'Temps qualification fédération'!$E$21,IF('Meilleurs temps'!V8&lt;='Temps qualification fédération'!U$19,'Temps qualification fédération'!$E$19,IF('Meilleurs temps'!V8&lt;='Temps qualification fédération'!U$18,'Temps qualification fédération'!$E$18,IF('Meilleurs temps'!V8&lt;='Temps qualification fédération'!U$17,'Temps qualification fédération'!$E$17,IF('Meilleurs temps'!V8&lt;='Temps qualification fédération'!U$16,'Temps qualification fédération'!$E$16,IF('Meilleurs temps'!V8&lt;='Temps qualification fédération'!U$15,'Temps qualification fédération'!$E$15,"PRÉ-LIGUE")))))))))))</f>
        <v>DEV 11-12</v>
      </c>
      <c r="X8" s="52" t="str">
        <f>IF($D8="F",IF(AND('Temps qualification fédération'!V$9=0,'Temps qualification fédération'!V$5=0,'Temps qualification fédération'!V$4=0),"---",IF('Meilleurs temps'!W8=0,"",IF('Meilleurs temps'!W8&lt;='Temps qualification fédération'!V$9,'Temps qualification fédération'!$E$9,IF('Meilleurs temps'!W8&lt;='Temps qualification fédération'!V$7,'Temps qualification fédération'!$E$7,IF('Meilleurs temps'!W8&lt;='Temps qualification fédération'!V$8,'Temps qualification fédération'!$E$8,IF('Meilleurs temps'!W8&lt;='Temps qualification fédération'!V$6,'Temps qualification fédération'!$E$6,IF('Meilleurs temps'!W8&lt;='Temps qualification fédération'!V$5,'Temps qualification fédération'!$E$5,IF('Meilleurs temps'!W8&lt;='Temps qualification fédération'!V$4,'Temps qualification fédération'!$E$4,IF('Meilleurs temps'!W8&lt;='Temps qualification fédération'!V$3,'Temps qualification fédération'!$E$3,IF('Meilleurs temps'!W8&lt;='Temps qualification fédération'!V$2,'Temps qualification fédération'!$E$2,"PRÉ-LIGUE")))))))))),IF(AND('Temps qualification fédération'!V$22=0,'Temps qualification fédération'!V$18=0,'Temps qualification fédération'!V$17=0),"---",IF('Meilleurs temps'!W8=0,"",IF('Meilleurs temps'!W8&lt;='Temps qualification fédération'!V$22,'Temps qualification fédération'!$E$22,IF('Meilleurs temps'!W8&lt;='Temps qualification fédération'!V$20,'Temps qualification fédération'!$E$20,IF('Meilleurs temps'!W8&lt;='Temps qualification fédération'!V$21,'Temps qualification fédération'!$E$21,IF('Meilleurs temps'!W8&lt;='Temps qualification fédération'!V$19,'Temps qualification fédération'!$E$19,IF('Meilleurs temps'!W8&lt;='Temps qualification fédération'!V$18,'Temps qualification fédération'!$E$18,IF('Meilleurs temps'!W8&lt;='Temps qualification fédération'!V$17,'Temps qualification fédération'!$E$17,IF('Meilleurs temps'!W8&lt;='Temps qualification fédération'!V$16,'Temps qualification fédération'!$E$16,IF('Meilleurs temps'!W8&lt;='Temps qualification fédération'!V$15,'Temps qualification fédération'!$E$15,"PRÉ-LIGUE")))))))))))</f>
        <v/>
      </c>
      <c r="Y8" s="52" t="str">
        <f>IF($D8="F",IF(AND('Temps qualification fédération'!W$9=0,'Temps qualification fédération'!W$5=0,'Temps qualification fédération'!W$4=0),"---",IF('Meilleurs temps'!X8=0,"",IF('Meilleurs temps'!X8&lt;='Temps qualification fédération'!W$9,'Temps qualification fédération'!$E$9,IF('Meilleurs temps'!X8&lt;='Temps qualification fédération'!W$7,'Temps qualification fédération'!$E$7,IF('Meilleurs temps'!X8&lt;='Temps qualification fédération'!W$8,'Temps qualification fédération'!$E$8,IF('Meilleurs temps'!X8&lt;='Temps qualification fédération'!W$6,'Temps qualification fédération'!$E$6,IF('Meilleurs temps'!X8&lt;='Temps qualification fédération'!W$5,'Temps qualification fédération'!$E$5,IF('Meilleurs temps'!X8&lt;='Temps qualification fédération'!W$4,'Temps qualification fédération'!$E$4,IF('Meilleurs temps'!X8&lt;='Temps qualification fédération'!W$3,'Temps qualification fédération'!$E$3,IF('Meilleurs temps'!X8&lt;='Temps qualification fédération'!W$2,'Temps qualification fédération'!$E$2,"PRÉ-LIGUE")))))))))),IF(AND('Temps qualification fédération'!W$22=0,'Temps qualification fédération'!W$18=0,'Temps qualification fédération'!W$17=0),"---",IF('Meilleurs temps'!X8=0,"",IF('Meilleurs temps'!X8&lt;='Temps qualification fédération'!W$22,'Temps qualification fédération'!$E$22,IF('Meilleurs temps'!X8&lt;='Temps qualification fédération'!W$20,'Temps qualification fédération'!$E$20,IF('Meilleurs temps'!X8&lt;='Temps qualification fédération'!W$21,'Temps qualification fédération'!$E$21,IF('Meilleurs temps'!X8&lt;='Temps qualification fédération'!W$19,'Temps qualification fédération'!$E$19,IF('Meilleurs temps'!X8&lt;='Temps qualification fédération'!W$18,'Temps qualification fédération'!$E$18,IF('Meilleurs temps'!X8&lt;='Temps qualification fédération'!W$17,'Temps qualification fédération'!$E$17,IF('Meilleurs temps'!X8&lt;='Temps qualification fédération'!W$16,'Temps qualification fédération'!$E$16,IF('Meilleurs temps'!X8&lt;='Temps qualification fédération'!W$15,'Temps qualification fédération'!$E$15,"PRÉ-LIGUE")))))))))))</f>
        <v/>
      </c>
      <c r="AA8" s="34">
        <f t="shared" si="2"/>
        <v>7</v>
      </c>
      <c r="AB8" s="35">
        <f t="shared" si="3"/>
        <v>0</v>
      </c>
      <c r="AC8" s="80">
        <f t="shared" si="4"/>
        <v>0</v>
      </c>
      <c r="AD8" s="80">
        <f t="shared" si="5"/>
        <v>0</v>
      </c>
      <c r="AE8" s="80">
        <f t="shared" si="6"/>
        <v>2</v>
      </c>
      <c r="AF8" s="80">
        <f t="shared" si="7"/>
        <v>0</v>
      </c>
      <c r="AG8" s="80">
        <f t="shared" si="8"/>
        <v>0</v>
      </c>
      <c r="AH8" s="80">
        <f t="shared" si="9"/>
        <v>0</v>
      </c>
      <c r="AI8" s="36">
        <f t="shared" si="10"/>
        <v>0</v>
      </c>
      <c r="AJ8" s="35">
        <f t="shared" si="11"/>
        <v>0</v>
      </c>
      <c r="AK8" s="80">
        <f t="shared" si="12"/>
        <v>0</v>
      </c>
      <c r="AL8" s="80">
        <f t="shared" si="13"/>
        <v>0</v>
      </c>
      <c r="AM8" s="80">
        <f t="shared" si="14"/>
        <v>0</v>
      </c>
      <c r="AN8" s="80">
        <f t="shared" si="15"/>
        <v>0</v>
      </c>
      <c r="AO8" s="80">
        <f t="shared" si="16"/>
        <v>0</v>
      </c>
      <c r="AP8" s="80">
        <f t="shared" si="17"/>
        <v>0</v>
      </c>
      <c r="AQ8" s="36">
        <f t="shared" si="18"/>
        <v>0</v>
      </c>
      <c r="AR8" s="35">
        <f t="shared" si="19"/>
        <v>0</v>
      </c>
      <c r="AS8" s="80">
        <f t="shared" si="20"/>
        <v>0</v>
      </c>
      <c r="AT8" s="80">
        <f t="shared" si="21"/>
        <v>1</v>
      </c>
      <c r="AU8" s="80">
        <f t="shared" si="22"/>
        <v>2</v>
      </c>
      <c r="AV8" s="80">
        <f t="shared" si="23"/>
        <v>0</v>
      </c>
      <c r="AW8" s="80">
        <f t="shared" si="24"/>
        <v>0</v>
      </c>
      <c r="AX8" s="80">
        <f t="shared" si="25"/>
        <v>0</v>
      </c>
      <c r="AY8" s="36">
        <f t="shared" si="26"/>
        <v>0</v>
      </c>
      <c r="AZ8" s="35">
        <f t="shared" si="27"/>
        <v>0</v>
      </c>
      <c r="BA8" s="80">
        <f t="shared" si="28"/>
        <v>0</v>
      </c>
      <c r="BB8" s="80">
        <f t="shared" si="29"/>
        <v>1</v>
      </c>
      <c r="BC8" s="80">
        <f t="shared" si="30"/>
        <v>0</v>
      </c>
      <c r="BD8" s="80">
        <f t="shared" si="31"/>
        <v>0</v>
      </c>
      <c r="BE8" s="80">
        <f t="shared" si="32"/>
        <v>0</v>
      </c>
      <c r="BF8" s="80">
        <f t="shared" si="33"/>
        <v>0</v>
      </c>
      <c r="BG8" s="36">
        <f t="shared" si="34"/>
        <v>0</v>
      </c>
      <c r="BH8" s="35">
        <f t="shared" si="35"/>
        <v>0</v>
      </c>
      <c r="BI8" s="80">
        <f t="shared" si="36"/>
        <v>0</v>
      </c>
      <c r="BJ8" s="80">
        <f t="shared" si="37"/>
        <v>1</v>
      </c>
      <c r="BK8" s="80">
        <f t="shared" si="38"/>
        <v>0</v>
      </c>
      <c r="BL8" s="80">
        <f t="shared" si="39"/>
        <v>0</v>
      </c>
      <c r="BM8" s="80">
        <f t="shared" si="40"/>
        <v>0</v>
      </c>
      <c r="BN8" s="80">
        <f t="shared" si="41"/>
        <v>0</v>
      </c>
      <c r="BO8" s="36">
        <f t="shared" si="42"/>
        <v>0</v>
      </c>
    </row>
    <row r="9" spans="1:67" ht="15.75" thickBot="1">
      <c r="A9" s="47" t="s">
        <v>47</v>
      </c>
      <c r="B9" s="48" t="str">
        <f t="shared" si="0"/>
        <v>DEV 11-12</v>
      </c>
      <c r="C9" s="54">
        <f t="shared" ca="1" si="1"/>
        <v>13</v>
      </c>
      <c r="D9" s="55" t="s">
        <v>41</v>
      </c>
      <c r="E9" s="21" t="s">
        <v>169</v>
      </c>
      <c r="F9" s="3" t="s">
        <v>76</v>
      </c>
      <c r="G9" s="53">
        <v>37589</v>
      </c>
      <c r="H9" s="52" t="str">
        <f>IF($D9="F",IF(AND('Temps qualification fédération'!F$9=0,'Temps qualification fédération'!F$5=0,'Temps qualification fédération'!F$4=0),"---",IF('Meilleurs temps'!G9=0,"",IF('Meilleurs temps'!G9&lt;='Temps qualification fédération'!F$9,'Temps qualification fédération'!$E$9,IF('Meilleurs temps'!G9&lt;='Temps qualification fédération'!F$7,'Temps qualification fédération'!$E$7,IF('Meilleurs temps'!G9&lt;='Temps qualification fédération'!F$8,'Temps qualification fédération'!$E$8,IF('Meilleurs temps'!G9&lt;='Temps qualification fédération'!F$6,'Temps qualification fédération'!$E$6,IF('Meilleurs temps'!G9&lt;='Temps qualification fédération'!F$5,'Temps qualification fédération'!$E$5,IF('Meilleurs temps'!G9&lt;='Temps qualification fédération'!F$4,'Temps qualification fédération'!$E$4,IF('Meilleurs temps'!G9&lt;='Temps qualification fédération'!F$3,'Temps qualification fédération'!$E$3,IF('Meilleurs temps'!G9&lt;='Temps qualification fédération'!F$2,'Temps qualification fédération'!$E$2,"PRÉ-LIGUE")))))))))),IF(AND('Temps qualification fédération'!F$22=0,'Temps qualification fédération'!F$18=0,'Temps qualification fédération'!F$17=0),"---",IF('Meilleurs temps'!G9=0,"",IF('Meilleurs temps'!G9&lt;='Temps qualification fédération'!F$22,'Temps qualification fédération'!$E$22,IF('Meilleurs temps'!G9&lt;='Temps qualification fédération'!F$20,'Temps qualification fédération'!$E$20,IF('Meilleurs temps'!G9&lt;='Temps qualification fédération'!F$21,'Temps qualification fédération'!$E$21,IF('Meilleurs temps'!G9&lt;='Temps qualification fédération'!F$19,'Temps qualification fédération'!$E$19,IF('Meilleurs temps'!G9&lt;='Temps qualification fédération'!F$18,'Temps qualification fédération'!$E$18,IF('Meilleurs temps'!G9&lt;='Temps qualification fédération'!F$17,'Temps qualification fédération'!$E$17,IF('Meilleurs temps'!G9&lt;='Temps qualification fédération'!F$16,'Temps qualification fédération'!$E$16,IF('Meilleurs temps'!G9&lt;='Temps qualification fédération'!F$15,'Temps qualification fédération'!$E$15,"PRÉ-LIGUE")))))))))))</f>
        <v>DEV 11-12</v>
      </c>
      <c r="I9" s="52" t="str">
        <f>IF($D9="F",IF(AND('Temps qualification fédération'!G$9=0,'Temps qualification fédération'!G$5=0,'Temps qualification fédération'!G$4=0),"---",IF('Meilleurs temps'!H9=0,"",IF('Meilleurs temps'!H9&lt;='Temps qualification fédération'!G$9,'Temps qualification fédération'!$E$9,IF('Meilleurs temps'!H9&lt;='Temps qualification fédération'!G$7,'Temps qualification fédération'!$E$7,IF('Meilleurs temps'!H9&lt;='Temps qualification fédération'!G$8,'Temps qualification fédération'!$E$8,IF('Meilleurs temps'!H9&lt;='Temps qualification fédération'!G$6,'Temps qualification fédération'!$E$6,IF('Meilleurs temps'!H9&lt;='Temps qualification fédération'!G$5,'Temps qualification fédération'!$E$5,IF('Meilleurs temps'!H9&lt;='Temps qualification fédération'!G$4,'Temps qualification fédération'!$E$4,IF('Meilleurs temps'!H9&lt;='Temps qualification fédération'!G$3,'Temps qualification fédération'!$E$3,IF('Meilleurs temps'!H9&lt;='Temps qualification fédération'!G$2,'Temps qualification fédération'!$E$2,"PRÉ-LIGUE")))))))))),IF(AND('Temps qualification fédération'!G$22=0,'Temps qualification fédération'!G$18=0,'Temps qualification fédération'!G$17=0),"---",IF('Meilleurs temps'!H9=0,"",IF('Meilleurs temps'!H9&lt;='Temps qualification fédération'!G$22,'Temps qualification fédération'!$E$22,IF('Meilleurs temps'!H9&lt;='Temps qualification fédération'!G$20,'Temps qualification fédération'!$E$20,IF('Meilleurs temps'!H9&lt;='Temps qualification fédération'!G$21,'Temps qualification fédération'!$E$21,IF('Meilleurs temps'!H9&lt;='Temps qualification fédération'!G$19,'Temps qualification fédération'!$E$19,IF('Meilleurs temps'!H9&lt;='Temps qualification fédération'!G$18,'Temps qualification fédération'!$E$18,IF('Meilleurs temps'!H9&lt;='Temps qualification fédération'!G$17,'Temps qualification fédération'!$E$17,IF('Meilleurs temps'!H9&lt;='Temps qualification fédération'!G$16,'Temps qualification fédération'!$E$16,IF('Meilleurs temps'!H9&lt;='Temps qualification fédération'!G$15,'Temps qualification fédération'!$E$15,"PRÉ-LIGUE")))))))))))</f>
        <v>DEV 11-12</v>
      </c>
      <c r="J9" s="52" t="str">
        <f>IF($D9="F",IF(AND('Temps qualification fédération'!H$9=0,'Temps qualification fédération'!H$5=0,'Temps qualification fédération'!H$4=0),"---",IF('Meilleurs temps'!I9=0,"",IF('Meilleurs temps'!I9&lt;='Temps qualification fédération'!H$9,'Temps qualification fédération'!$E$9,IF('Meilleurs temps'!I9&lt;='Temps qualification fédération'!H$7,'Temps qualification fédération'!$E$7,IF('Meilleurs temps'!I9&lt;='Temps qualification fédération'!H$8,'Temps qualification fédération'!$E$8,IF('Meilleurs temps'!I9&lt;='Temps qualification fédération'!H$6,'Temps qualification fédération'!$E$6,IF('Meilleurs temps'!I9&lt;='Temps qualification fédération'!H$5,'Temps qualification fédération'!$E$5,IF('Meilleurs temps'!I9&lt;='Temps qualification fédération'!H$4,'Temps qualification fédération'!$E$4,IF('Meilleurs temps'!I9&lt;='Temps qualification fédération'!H$3,'Temps qualification fédération'!$E$3,IF('Meilleurs temps'!I9&lt;='Temps qualification fédération'!H$2,'Temps qualification fédération'!$E$2,"PRÉ-LIGUE")))))))))),IF(AND('Temps qualification fédération'!H$22=0,'Temps qualification fédération'!H$18=0,'Temps qualification fédération'!H$17=0),"---",IF('Meilleurs temps'!I9=0,"",IF('Meilleurs temps'!I9&lt;='Temps qualification fédération'!H$22,'Temps qualification fédération'!$E$22,IF('Meilleurs temps'!I9&lt;='Temps qualification fédération'!H$20,'Temps qualification fédération'!$E$20,IF('Meilleurs temps'!I9&lt;='Temps qualification fédération'!H$21,'Temps qualification fédération'!$E$21,IF('Meilleurs temps'!I9&lt;='Temps qualification fédération'!H$19,'Temps qualification fédération'!$E$19,IF('Meilleurs temps'!I9&lt;='Temps qualification fédération'!H$18,'Temps qualification fédération'!$E$18,IF('Meilleurs temps'!I9&lt;='Temps qualification fédération'!H$17,'Temps qualification fédération'!$E$17,IF('Meilleurs temps'!I9&lt;='Temps qualification fédération'!H$16,'Temps qualification fédération'!$E$16,IF('Meilleurs temps'!I9&lt;='Temps qualification fédération'!H$15,'Temps qualification fédération'!$E$15,"PRÉ-LIGUE")))))))))))</f>
        <v>DEV 11-12</v>
      </c>
      <c r="K9" s="52" t="str">
        <f>IF($D9="F",IF(AND('Temps qualification fédération'!I$9=0,'Temps qualification fédération'!I$5=0,'Temps qualification fédération'!I$4=0),"---",IF('Meilleurs temps'!J9=0,"",IF('Meilleurs temps'!J9&lt;='Temps qualification fédération'!I$9,'Temps qualification fédération'!$E$9,IF('Meilleurs temps'!J9&lt;='Temps qualification fédération'!I$7,'Temps qualification fédération'!$E$7,IF('Meilleurs temps'!J9&lt;='Temps qualification fédération'!I$8,'Temps qualification fédération'!$E$8,IF('Meilleurs temps'!J9&lt;='Temps qualification fédération'!I$6,'Temps qualification fédération'!$E$6,IF('Meilleurs temps'!J9&lt;='Temps qualification fédération'!I$5,'Temps qualification fédération'!$E$5,IF('Meilleurs temps'!J9&lt;='Temps qualification fédération'!I$4,'Temps qualification fédération'!$E$4,IF('Meilleurs temps'!J9&lt;='Temps qualification fédération'!I$3,'Temps qualification fédération'!$E$3,IF('Meilleurs temps'!J9&lt;='Temps qualification fédération'!I$2,'Temps qualification fédération'!$E$2,"PRÉ-LIGUE")))))))))),IF(AND('Temps qualification fédération'!I$22=0,'Temps qualification fédération'!I$18=0,'Temps qualification fédération'!I$17=0),"---",IF('Meilleurs temps'!J9=0,"",IF('Meilleurs temps'!J9&lt;='Temps qualification fédération'!I$22,'Temps qualification fédération'!$E$22,IF('Meilleurs temps'!J9&lt;='Temps qualification fédération'!I$20,'Temps qualification fédération'!$E$20,IF('Meilleurs temps'!J9&lt;='Temps qualification fédération'!I$21,'Temps qualification fédération'!$E$21,IF('Meilleurs temps'!J9&lt;='Temps qualification fédération'!I$19,'Temps qualification fédération'!$E$19,IF('Meilleurs temps'!J9&lt;='Temps qualification fédération'!I$18,'Temps qualification fédération'!$E$18,IF('Meilleurs temps'!J9&lt;='Temps qualification fédération'!I$17,'Temps qualification fédération'!$E$17,IF('Meilleurs temps'!J9&lt;='Temps qualification fédération'!I$16,'Temps qualification fédération'!$E$16,IF('Meilleurs temps'!J9&lt;='Temps qualification fédération'!I$15,'Temps qualification fédération'!$E$15,"PRÉ-LIGUE")))))))))))</f>
        <v>DEV 11-12</v>
      </c>
      <c r="L9" s="52" t="str">
        <f>IF($D9="F",IF(AND('Temps qualification fédération'!J$9=0,'Temps qualification fédération'!J$5=0,'Temps qualification fédération'!J$4=0),"---",IF('Meilleurs temps'!K9=0,"",IF('Meilleurs temps'!K9&lt;='Temps qualification fédération'!J$9,'Temps qualification fédération'!$E$9,IF('Meilleurs temps'!K9&lt;='Temps qualification fédération'!J$7,'Temps qualification fédération'!$E$7,IF('Meilleurs temps'!K9&lt;='Temps qualification fédération'!J$8,'Temps qualification fédération'!$E$8,IF('Meilleurs temps'!K9&lt;='Temps qualification fédération'!J$6,'Temps qualification fédération'!$E$6,IF('Meilleurs temps'!K9&lt;='Temps qualification fédération'!J$5,'Temps qualification fédération'!$E$5,IF('Meilleurs temps'!K9&lt;='Temps qualification fédération'!J$4,'Temps qualification fédération'!$E$4,IF('Meilleurs temps'!K9&lt;='Temps qualification fédération'!J$3,'Temps qualification fédération'!$E$3,IF('Meilleurs temps'!K9&lt;='Temps qualification fédération'!J$2,'Temps qualification fédération'!$E$2,"PRÉ-LIGUE")))))))))),IF(AND('Temps qualification fédération'!J$22=0,'Temps qualification fédération'!J$18=0,'Temps qualification fédération'!J$17=0),"---",IF('Meilleurs temps'!K9=0,"",IF('Meilleurs temps'!K9&lt;='Temps qualification fédération'!J$22,'Temps qualification fédération'!$E$22,IF('Meilleurs temps'!K9&lt;='Temps qualification fédération'!J$20,'Temps qualification fédération'!$E$20,IF('Meilleurs temps'!K9&lt;='Temps qualification fédération'!J$21,'Temps qualification fédération'!$E$21,IF('Meilleurs temps'!K9&lt;='Temps qualification fédération'!J$19,'Temps qualification fédération'!$E$19,IF('Meilleurs temps'!K9&lt;='Temps qualification fédération'!J$18,'Temps qualification fédération'!$E$18,IF('Meilleurs temps'!K9&lt;='Temps qualification fédération'!J$17,'Temps qualification fédération'!$E$17,IF('Meilleurs temps'!K9&lt;='Temps qualification fédération'!J$16,'Temps qualification fédération'!$E$16,IF('Meilleurs temps'!K9&lt;='Temps qualification fédération'!J$15,'Temps qualification fédération'!$E$15,"PRÉ-LIGUE")))))))))))</f>
        <v/>
      </c>
      <c r="M9" s="52" t="str">
        <f>IF($D9="F",IF(AND('Temps qualification fédération'!K$9=0,'Temps qualification fédération'!K$5=0,'Temps qualification fédération'!K$4=0),"---",IF('Meilleurs temps'!L9=0,"",IF('Meilleurs temps'!L9&lt;='Temps qualification fédération'!K$9,'Temps qualification fédération'!$E$9,IF('Meilleurs temps'!L9&lt;='Temps qualification fédération'!K$7,'Temps qualification fédération'!$E$7,IF('Meilleurs temps'!L9&lt;='Temps qualification fédération'!K$8,'Temps qualification fédération'!$E$8,IF('Meilleurs temps'!L9&lt;='Temps qualification fédération'!K$6,'Temps qualification fédération'!$E$6,IF('Meilleurs temps'!L9&lt;='Temps qualification fédération'!K$5,'Temps qualification fédération'!$E$5,IF('Meilleurs temps'!L9&lt;='Temps qualification fédération'!K$4,'Temps qualification fédération'!$E$4,IF('Meilleurs temps'!L9&lt;='Temps qualification fédération'!K$3,'Temps qualification fédération'!$E$3,IF('Meilleurs temps'!L9&lt;='Temps qualification fédération'!K$2,'Temps qualification fédération'!$E$2,"PRÉ-LIGUE")))))))))),IF(AND('Temps qualification fédération'!K$22=0,'Temps qualification fédération'!K$18=0,'Temps qualification fédération'!K$17=0),"---",IF('Meilleurs temps'!L9=0,"",IF('Meilleurs temps'!L9&lt;='Temps qualification fédération'!K$22,'Temps qualification fédération'!$E$22,IF('Meilleurs temps'!L9&lt;='Temps qualification fédération'!K$20,'Temps qualification fédération'!$E$20,IF('Meilleurs temps'!L9&lt;='Temps qualification fédération'!K$21,'Temps qualification fédération'!$E$21,IF('Meilleurs temps'!L9&lt;='Temps qualification fédération'!K$19,'Temps qualification fédération'!$E$19,IF('Meilleurs temps'!L9&lt;='Temps qualification fédération'!K$18,'Temps qualification fédération'!$E$18,IF('Meilleurs temps'!L9&lt;='Temps qualification fédération'!K$17,'Temps qualification fédération'!$E$17,IF('Meilleurs temps'!L9&lt;='Temps qualification fédération'!K$16,'Temps qualification fédération'!$E$16,IF('Meilleurs temps'!L9&lt;='Temps qualification fédération'!K$15,'Temps qualification fédération'!$E$15,"PRÉ-LIGUE")))))))))))</f>
        <v/>
      </c>
      <c r="N9" s="52" t="str">
        <f>IF($D9="F",IF(AND('Temps qualification fédération'!L$9=0,'Temps qualification fédération'!L$5=0,'Temps qualification fédération'!L$4=0),"---",IF('Meilleurs temps'!M9=0,"",IF('Meilleurs temps'!M9&lt;='Temps qualification fédération'!L$9,'Temps qualification fédération'!$E$9,IF('Meilleurs temps'!M9&lt;='Temps qualification fédération'!L$7,'Temps qualification fédération'!$E$7,IF('Meilleurs temps'!M9&lt;='Temps qualification fédération'!L$8,'Temps qualification fédération'!$E$8,IF('Meilleurs temps'!M9&lt;='Temps qualification fédération'!L$6,'Temps qualification fédération'!$E$6,IF('Meilleurs temps'!M9&lt;='Temps qualification fédération'!L$5,'Temps qualification fédération'!$E$5,IF('Meilleurs temps'!M9&lt;='Temps qualification fédération'!L$4,'Temps qualification fédération'!$E$4,IF('Meilleurs temps'!M9&lt;='Temps qualification fédération'!L$3,'Temps qualification fédération'!$E$3,IF('Meilleurs temps'!M9&lt;='Temps qualification fédération'!L$2,'Temps qualification fédération'!$E$2,"PRÉ-LIGUE")))))))))),IF(AND('Temps qualification fédération'!L$22=0,'Temps qualification fédération'!L$18=0,'Temps qualification fédération'!L$17=0),"---",IF('Meilleurs temps'!M9=0,"",IF('Meilleurs temps'!M9&lt;='Temps qualification fédération'!L$22,'Temps qualification fédération'!$E$22,IF('Meilleurs temps'!M9&lt;='Temps qualification fédération'!L$20,'Temps qualification fédération'!$E$20,IF('Meilleurs temps'!M9&lt;='Temps qualification fédération'!L$21,'Temps qualification fédération'!$E$21,IF('Meilleurs temps'!M9&lt;='Temps qualification fédération'!L$19,'Temps qualification fédération'!$E$19,IF('Meilleurs temps'!M9&lt;='Temps qualification fédération'!L$18,'Temps qualification fédération'!$E$18,IF('Meilleurs temps'!M9&lt;='Temps qualification fédération'!L$17,'Temps qualification fédération'!$E$17,IF('Meilleurs temps'!M9&lt;='Temps qualification fédération'!L$16,'Temps qualification fédération'!$E$16,IF('Meilleurs temps'!M9&lt;='Temps qualification fédération'!L$15,'Temps qualification fédération'!$E$15,"PRÉ-LIGUE")))))))))))</f>
        <v>DEV 11-12</v>
      </c>
      <c r="O9" s="52" t="str">
        <f>IF($D9="F",IF(AND('Temps qualification fédération'!M$9=0,'Temps qualification fédération'!M$5=0,'Temps qualification fédération'!M$4=0),"---",IF('Meilleurs temps'!N9=0,"",IF('Meilleurs temps'!N9&lt;='Temps qualification fédération'!M$9,'Temps qualification fédération'!$E$9,IF('Meilleurs temps'!N9&lt;='Temps qualification fédération'!M$7,'Temps qualification fédération'!$E$7,IF('Meilleurs temps'!N9&lt;='Temps qualification fédération'!M$8,'Temps qualification fédération'!$E$8,IF('Meilleurs temps'!N9&lt;='Temps qualification fédération'!M$6,'Temps qualification fédération'!$E$6,IF('Meilleurs temps'!N9&lt;='Temps qualification fédération'!M$5,'Temps qualification fédération'!$E$5,IF('Meilleurs temps'!N9&lt;='Temps qualification fédération'!M$4,'Temps qualification fédération'!$E$4,IF('Meilleurs temps'!N9&lt;='Temps qualification fédération'!M$3,'Temps qualification fédération'!$E$3,IF('Meilleurs temps'!N9&lt;='Temps qualification fédération'!M$2,'Temps qualification fédération'!$E$2,"PRÉ-LIGUE")))))))))),IF(AND('Temps qualification fédération'!M$22=0,'Temps qualification fédération'!M$18=0,'Temps qualification fédération'!M$17=0),"---",IF('Meilleurs temps'!N9=0,"",IF('Meilleurs temps'!N9&lt;='Temps qualification fédération'!M$22,'Temps qualification fédération'!$E$22,IF('Meilleurs temps'!N9&lt;='Temps qualification fédération'!M$20,'Temps qualification fédération'!$E$20,IF('Meilleurs temps'!N9&lt;='Temps qualification fédération'!M$21,'Temps qualification fédération'!$E$21,IF('Meilleurs temps'!N9&lt;='Temps qualification fédération'!M$19,'Temps qualification fédération'!$E$19,IF('Meilleurs temps'!N9&lt;='Temps qualification fédération'!M$18,'Temps qualification fédération'!$E$18,IF('Meilleurs temps'!N9&lt;='Temps qualification fédération'!M$17,'Temps qualification fédération'!$E$17,IF('Meilleurs temps'!N9&lt;='Temps qualification fédération'!M$16,'Temps qualification fédération'!$E$16,IF('Meilleurs temps'!N9&lt;='Temps qualification fédération'!M$15,'Temps qualification fédération'!$E$15,"PRÉ-LIGUE")))))))))))</f>
        <v>DEV 11-12</v>
      </c>
      <c r="P9" s="52" t="str">
        <f>IF($D9="F",IF(AND('Temps qualification fédération'!N$9=0,'Temps qualification fédération'!N$5=0,'Temps qualification fédération'!N$4=0),"---",IF('Meilleurs temps'!O9=0,"",IF('Meilleurs temps'!O9&lt;='Temps qualification fédération'!N$9,'Temps qualification fédération'!$E$9,IF('Meilleurs temps'!O9&lt;='Temps qualification fédération'!N$7,'Temps qualification fédération'!$E$7,IF('Meilleurs temps'!O9&lt;='Temps qualification fédération'!N$8,'Temps qualification fédération'!$E$8,IF('Meilleurs temps'!O9&lt;='Temps qualification fédération'!N$6,'Temps qualification fédération'!$E$6,IF('Meilleurs temps'!O9&lt;='Temps qualification fédération'!N$5,'Temps qualification fédération'!$E$5,IF('Meilleurs temps'!O9&lt;='Temps qualification fédération'!N$4,'Temps qualification fédération'!$E$4,IF('Meilleurs temps'!O9&lt;='Temps qualification fédération'!N$3,'Temps qualification fédération'!$E$3,IF('Meilleurs temps'!O9&lt;='Temps qualification fédération'!N$2,'Temps qualification fédération'!$E$2,"PRÉ-LIGUE")))))))))),IF(AND('Temps qualification fédération'!N$22=0,'Temps qualification fédération'!N$18=0,'Temps qualification fédération'!N$17=0),"---",IF('Meilleurs temps'!O9=0,"",IF('Meilleurs temps'!O9&lt;='Temps qualification fédération'!N$22,'Temps qualification fédération'!$E$22,IF('Meilleurs temps'!O9&lt;='Temps qualification fédération'!N$20,'Temps qualification fédération'!$E$20,IF('Meilleurs temps'!O9&lt;='Temps qualification fédération'!N$21,'Temps qualification fédération'!$E$21,IF('Meilleurs temps'!O9&lt;='Temps qualification fédération'!N$19,'Temps qualification fédération'!$E$19,IF('Meilleurs temps'!O9&lt;='Temps qualification fédération'!N$18,'Temps qualification fédération'!$E$18,IF('Meilleurs temps'!O9&lt;='Temps qualification fédération'!N$17,'Temps qualification fédération'!$E$17,IF('Meilleurs temps'!O9&lt;='Temps qualification fédération'!N$16,'Temps qualification fédération'!$E$16,IF('Meilleurs temps'!O9&lt;='Temps qualification fédération'!N$15,'Temps qualification fédération'!$E$15,"PRÉ-LIGUE")))))))))))</f>
        <v/>
      </c>
      <c r="Q9" s="52" t="str">
        <f>IF($D9="F",IF(AND('Temps qualification fédération'!O$9=0,'Temps qualification fédération'!O$5=0,'Temps qualification fédération'!O$4=0),"---",IF('Meilleurs temps'!P9=0,"",IF('Meilleurs temps'!P9&lt;='Temps qualification fédération'!O$9,'Temps qualification fédération'!$E$9,IF('Meilleurs temps'!P9&lt;='Temps qualification fédération'!O$7,'Temps qualification fédération'!$E$7,IF('Meilleurs temps'!P9&lt;='Temps qualification fédération'!O$8,'Temps qualification fédération'!$E$8,IF('Meilleurs temps'!P9&lt;='Temps qualification fédération'!O$6,'Temps qualification fédération'!$E$6,IF('Meilleurs temps'!P9&lt;='Temps qualification fédération'!O$5,'Temps qualification fédération'!$E$5,IF('Meilleurs temps'!P9&lt;='Temps qualification fédération'!O$4,'Temps qualification fédération'!$E$4,IF('Meilleurs temps'!P9&lt;='Temps qualification fédération'!O$3,'Temps qualification fédération'!$E$3,IF('Meilleurs temps'!P9&lt;='Temps qualification fédération'!O$2,'Temps qualification fédération'!$E$2,"PRÉ-LIGUE")))))))))),IF(AND('Temps qualification fédération'!O$22=0,'Temps qualification fédération'!O$18=0,'Temps qualification fédération'!O$17=0),"---",IF('Meilleurs temps'!P9=0,"",IF('Meilleurs temps'!P9&lt;='Temps qualification fédération'!O$22,'Temps qualification fédération'!$E$22,IF('Meilleurs temps'!P9&lt;='Temps qualification fédération'!O$20,'Temps qualification fédération'!$E$20,IF('Meilleurs temps'!P9&lt;='Temps qualification fédération'!O$21,'Temps qualification fédération'!$E$21,IF('Meilleurs temps'!P9&lt;='Temps qualification fédération'!O$19,'Temps qualification fédération'!$E$19,IF('Meilleurs temps'!P9&lt;='Temps qualification fédération'!O$18,'Temps qualification fédération'!$E$18,IF('Meilleurs temps'!P9&lt;='Temps qualification fédération'!O$17,'Temps qualification fédération'!$E$17,IF('Meilleurs temps'!P9&lt;='Temps qualification fédération'!O$16,'Temps qualification fédération'!$E$16,IF('Meilleurs temps'!P9&lt;='Temps qualification fédération'!O$15,'Temps qualification fédération'!$E$15,"PRÉ-LIGUE")))))))))))</f>
        <v/>
      </c>
      <c r="R9" s="52" t="str">
        <f>IF($D9="F",IF(AND('Temps qualification fédération'!P$9=0,'Temps qualification fédération'!P$5=0,'Temps qualification fédération'!P$4=0),"---",IF('Meilleurs temps'!Q9=0,"",IF('Meilleurs temps'!Q9&lt;='Temps qualification fédération'!P$9,'Temps qualification fédération'!$E$9,IF('Meilleurs temps'!Q9&lt;='Temps qualification fédération'!P$7,'Temps qualification fédération'!$E$7,IF('Meilleurs temps'!Q9&lt;='Temps qualification fédération'!P$8,'Temps qualification fédération'!$E$8,IF('Meilleurs temps'!Q9&lt;='Temps qualification fédération'!P$6,'Temps qualification fédération'!$E$6,IF('Meilleurs temps'!Q9&lt;='Temps qualification fédération'!P$5,'Temps qualification fédération'!$E$5,IF('Meilleurs temps'!Q9&lt;='Temps qualification fédération'!P$4,'Temps qualification fédération'!$E$4,IF('Meilleurs temps'!Q9&lt;='Temps qualification fédération'!P$3,'Temps qualification fédération'!$E$3,IF('Meilleurs temps'!Q9&lt;='Temps qualification fédération'!P$2,'Temps qualification fédération'!$E$2,"PRÉ-LIGUE")))))))))),IF(AND('Temps qualification fédération'!P$22=0,'Temps qualification fédération'!P$18=0,'Temps qualification fédération'!P$17=0),"---",IF('Meilleurs temps'!Q9=0,"",IF('Meilleurs temps'!Q9&lt;='Temps qualification fédération'!P$22,'Temps qualification fédération'!$E$22,IF('Meilleurs temps'!Q9&lt;='Temps qualification fédération'!P$20,'Temps qualification fédération'!$E$20,IF('Meilleurs temps'!Q9&lt;='Temps qualification fédération'!P$21,'Temps qualification fédération'!$E$21,IF('Meilleurs temps'!Q9&lt;='Temps qualification fédération'!P$19,'Temps qualification fédération'!$E$19,IF('Meilleurs temps'!Q9&lt;='Temps qualification fédération'!P$18,'Temps qualification fédération'!$E$18,IF('Meilleurs temps'!Q9&lt;='Temps qualification fédération'!P$17,'Temps qualification fédération'!$E$17,IF('Meilleurs temps'!Q9&lt;='Temps qualification fédération'!P$16,'Temps qualification fédération'!$E$16,IF('Meilleurs temps'!Q9&lt;='Temps qualification fédération'!P$15,'Temps qualification fédération'!$E$15,"PRÉ-LIGUE")))))))))))</f>
        <v>DEV 10</v>
      </c>
      <c r="S9" s="52" t="str">
        <f>IF($D9="F",IF(AND('Temps qualification fédération'!Q$9=0,'Temps qualification fédération'!Q$5=0,'Temps qualification fédération'!Q$4=0),"---",IF('Meilleurs temps'!R9=0,"",IF('Meilleurs temps'!R9&lt;='Temps qualification fédération'!Q$9,'Temps qualification fédération'!$E$9,IF('Meilleurs temps'!R9&lt;='Temps qualification fédération'!Q$7,'Temps qualification fédération'!$E$7,IF('Meilleurs temps'!R9&lt;='Temps qualification fédération'!Q$8,'Temps qualification fédération'!$E$8,IF('Meilleurs temps'!R9&lt;='Temps qualification fédération'!Q$6,'Temps qualification fédération'!$E$6,IF('Meilleurs temps'!R9&lt;='Temps qualification fédération'!Q$5,'Temps qualification fédération'!$E$5,IF('Meilleurs temps'!R9&lt;='Temps qualification fédération'!Q$4,'Temps qualification fédération'!$E$4,IF('Meilleurs temps'!R9&lt;='Temps qualification fédération'!Q$3,'Temps qualification fédération'!$E$3,IF('Meilleurs temps'!R9&lt;='Temps qualification fédération'!Q$2,'Temps qualification fédération'!$E$2,"PRÉ-LIGUE")))))))))),IF(AND('Temps qualification fédération'!Q$22=0,'Temps qualification fédération'!Q$18=0,'Temps qualification fédération'!Q$17=0),"---",IF('Meilleurs temps'!R9=0,"",IF('Meilleurs temps'!R9&lt;='Temps qualification fédération'!Q$22,'Temps qualification fédération'!$E$22,IF('Meilleurs temps'!R9&lt;='Temps qualification fédération'!Q$20,'Temps qualification fédération'!$E$20,IF('Meilleurs temps'!R9&lt;='Temps qualification fédération'!Q$21,'Temps qualification fédération'!$E$21,IF('Meilleurs temps'!R9&lt;='Temps qualification fédération'!Q$19,'Temps qualification fédération'!$E$19,IF('Meilleurs temps'!R9&lt;='Temps qualification fédération'!Q$18,'Temps qualification fédération'!$E$18,IF('Meilleurs temps'!R9&lt;='Temps qualification fédération'!Q$17,'Temps qualification fédération'!$E$17,IF('Meilleurs temps'!R9&lt;='Temps qualification fédération'!Q$16,'Temps qualification fédération'!$E$16,IF('Meilleurs temps'!R9&lt;='Temps qualification fédération'!Q$15,'Temps qualification fédération'!$E$15,"PRÉ-LIGUE")))))))))))</f>
        <v/>
      </c>
      <c r="T9" s="52" t="str">
        <f>IF($D9="F",IF(AND('Temps qualification fédération'!R$9=0,'Temps qualification fédération'!R$5=0,'Temps qualification fédération'!R$4=0),"---",IF('Meilleurs temps'!S9=0,"",IF('Meilleurs temps'!S9&lt;='Temps qualification fédération'!R$9,'Temps qualification fédération'!$E$9,IF('Meilleurs temps'!S9&lt;='Temps qualification fédération'!R$7,'Temps qualification fédération'!$E$7,IF('Meilleurs temps'!S9&lt;='Temps qualification fédération'!R$8,'Temps qualification fédération'!$E$8,IF('Meilleurs temps'!S9&lt;='Temps qualification fédération'!R$6,'Temps qualification fédération'!$E$6,IF('Meilleurs temps'!S9&lt;='Temps qualification fédération'!R$5,'Temps qualification fédération'!$E$5,IF('Meilleurs temps'!S9&lt;='Temps qualification fédération'!R$4,'Temps qualification fédération'!$E$4,IF('Meilleurs temps'!S9&lt;='Temps qualification fédération'!R$3,'Temps qualification fédération'!$E$3,IF('Meilleurs temps'!S9&lt;='Temps qualification fédération'!R$2,'Temps qualification fédération'!$E$2,"PRÉ-LIGUE")))))))))),IF(AND('Temps qualification fédération'!R$22=0,'Temps qualification fédération'!R$18=0,'Temps qualification fédération'!R$17=0),"---",IF('Meilleurs temps'!S9=0,"",IF('Meilleurs temps'!S9&lt;='Temps qualification fédération'!R$22,'Temps qualification fédération'!$E$22,IF('Meilleurs temps'!S9&lt;='Temps qualification fédération'!R$20,'Temps qualification fédération'!$E$20,IF('Meilleurs temps'!S9&lt;='Temps qualification fédération'!R$21,'Temps qualification fédération'!$E$21,IF('Meilleurs temps'!S9&lt;='Temps qualification fédération'!R$19,'Temps qualification fédération'!$E$19,IF('Meilleurs temps'!S9&lt;='Temps qualification fédération'!R$18,'Temps qualification fédération'!$E$18,IF('Meilleurs temps'!S9&lt;='Temps qualification fédération'!R$17,'Temps qualification fédération'!$E$17,IF('Meilleurs temps'!S9&lt;='Temps qualification fédération'!R$16,'Temps qualification fédération'!$E$16,IF('Meilleurs temps'!S9&lt;='Temps qualification fédération'!R$15,'Temps qualification fédération'!$E$15,"PRÉ-LIGUE")))))))))))</f>
        <v>DEV 10</v>
      </c>
      <c r="U9" s="52" t="str">
        <f>IF($D9="F",IF(AND('Temps qualification fédération'!S$9=0,'Temps qualification fédération'!S$5=0,'Temps qualification fédération'!S$4=0),"---",IF('Meilleurs temps'!T9=0,"",IF('Meilleurs temps'!T9&lt;='Temps qualification fédération'!S$9,'Temps qualification fédération'!$E$9,IF('Meilleurs temps'!T9&lt;='Temps qualification fédération'!S$7,'Temps qualification fédération'!$E$7,IF('Meilleurs temps'!T9&lt;='Temps qualification fédération'!S$8,'Temps qualification fédération'!$E$8,IF('Meilleurs temps'!T9&lt;='Temps qualification fédération'!S$6,'Temps qualification fédération'!$E$6,IF('Meilleurs temps'!T9&lt;='Temps qualification fédération'!S$5,'Temps qualification fédération'!$E$5,IF('Meilleurs temps'!T9&lt;='Temps qualification fédération'!S$4,'Temps qualification fédération'!$E$4,IF('Meilleurs temps'!T9&lt;='Temps qualification fédération'!S$3,'Temps qualification fédération'!$E$3,IF('Meilleurs temps'!T9&lt;='Temps qualification fédération'!S$2,'Temps qualification fédération'!$E$2,"PRÉ-LIGUE")))))))))),IF(AND('Temps qualification fédération'!S$22=0,'Temps qualification fédération'!S$18=0,'Temps qualification fédération'!S$17=0),"---",IF('Meilleurs temps'!T9=0,"",IF('Meilleurs temps'!T9&lt;='Temps qualification fédération'!S$22,'Temps qualification fédération'!$E$22,IF('Meilleurs temps'!T9&lt;='Temps qualification fédération'!S$20,'Temps qualification fédération'!$E$20,IF('Meilleurs temps'!T9&lt;='Temps qualification fédération'!S$21,'Temps qualification fédération'!$E$21,IF('Meilleurs temps'!T9&lt;='Temps qualification fédération'!S$19,'Temps qualification fédération'!$E$19,IF('Meilleurs temps'!T9&lt;='Temps qualification fédération'!S$18,'Temps qualification fédération'!$E$18,IF('Meilleurs temps'!T9&lt;='Temps qualification fédération'!S$17,'Temps qualification fédération'!$E$17,IF('Meilleurs temps'!T9&lt;='Temps qualification fédération'!S$16,'Temps qualification fédération'!$E$16,IF('Meilleurs temps'!T9&lt;='Temps qualification fédération'!S$15,'Temps qualification fédération'!$E$15,"PRÉ-LIGUE")))))))))))</f>
        <v>PRÉ-LIGUE</v>
      </c>
      <c r="V9" s="52" t="str">
        <f>IF($D9="F",IF(AND('Temps qualification fédération'!T$9=0,'Temps qualification fédération'!T$5=0,'Temps qualification fédération'!T$4=0),"---",IF('Meilleurs temps'!U9=0,"",IF('Meilleurs temps'!U9&lt;='Temps qualification fédération'!T$9,'Temps qualification fédération'!$E$9,IF('Meilleurs temps'!U9&lt;='Temps qualification fédération'!T$7,'Temps qualification fédération'!$E$7,IF('Meilleurs temps'!U9&lt;='Temps qualification fédération'!T$8,'Temps qualification fédération'!$E$8,IF('Meilleurs temps'!U9&lt;='Temps qualification fédération'!T$6,'Temps qualification fédération'!$E$6,IF('Meilleurs temps'!U9&lt;='Temps qualification fédération'!T$5,'Temps qualification fédération'!$E$5,IF('Meilleurs temps'!U9&lt;='Temps qualification fédération'!T$4,'Temps qualification fédération'!$E$4,IF('Meilleurs temps'!U9&lt;='Temps qualification fédération'!T$3,'Temps qualification fédération'!$E$3,IF('Meilleurs temps'!U9&lt;='Temps qualification fédération'!T$2,'Temps qualification fédération'!$E$2,"PRÉ-LIGUE")))))))))),IF(AND('Temps qualification fédération'!T$22=0,'Temps qualification fédération'!T$18=0,'Temps qualification fédération'!T$17=0),"---",IF('Meilleurs temps'!U9=0,"",IF('Meilleurs temps'!U9&lt;='Temps qualification fédération'!T$22,'Temps qualification fédération'!$E$22,IF('Meilleurs temps'!U9&lt;='Temps qualification fédération'!T$20,'Temps qualification fédération'!$E$20,IF('Meilleurs temps'!U9&lt;='Temps qualification fédération'!T$21,'Temps qualification fédération'!$E$21,IF('Meilleurs temps'!U9&lt;='Temps qualification fédération'!T$19,'Temps qualification fédération'!$E$19,IF('Meilleurs temps'!U9&lt;='Temps qualification fédération'!T$18,'Temps qualification fédération'!$E$18,IF('Meilleurs temps'!U9&lt;='Temps qualification fédération'!T$17,'Temps qualification fédération'!$E$17,IF('Meilleurs temps'!U9&lt;='Temps qualification fédération'!T$16,'Temps qualification fédération'!$E$16,IF('Meilleurs temps'!U9&lt;='Temps qualification fédération'!T$15,'Temps qualification fédération'!$E$15,"PRÉ-LIGUE")))))))))))</f>
        <v/>
      </c>
      <c r="W9" s="52" t="str">
        <f>IF($D9="F",IF(AND('Temps qualification fédération'!U$9=0,'Temps qualification fédération'!U$5=0,'Temps qualification fédération'!U$4=0),"---",IF('Meilleurs temps'!V9=0,"",IF('Meilleurs temps'!V9&lt;='Temps qualification fédération'!U$9,'Temps qualification fédération'!$E$9,IF('Meilleurs temps'!V9&lt;='Temps qualification fédération'!U$7,'Temps qualification fédération'!$E$7,IF('Meilleurs temps'!V9&lt;='Temps qualification fédération'!U$8,'Temps qualification fédération'!$E$8,IF('Meilleurs temps'!V9&lt;='Temps qualification fédération'!U$6,'Temps qualification fédération'!$E$6,IF('Meilleurs temps'!V9&lt;='Temps qualification fédération'!U$5,'Temps qualification fédération'!$E$5,IF('Meilleurs temps'!V9&lt;='Temps qualification fédération'!U$4,'Temps qualification fédération'!$E$4,IF('Meilleurs temps'!V9&lt;='Temps qualification fédération'!U$3,'Temps qualification fédération'!$E$3,IF('Meilleurs temps'!V9&lt;='Temps qualification fédération'!U$2,'Temps qualification fédération'!$E$2,"PRÉ-LIGUE")))))))))),IF(AND('Temps qualification fédération'!U$22=0,'Temps qualification fédération'!U$18=0,'Temps qualification fédération'!U$17=0),"---",IF('Meilleurs temps'!V9=0,"",IF('Meilleurs temps'!V9&lt;='Temps qualification fédération'!U$22,'Temps qualification fédération'!$E$22,IF('Meilleurs temps'!V9&lt;='Temps qualification fédération'!U$20,'Temps qualification fédération'!$E$20,IF('Meilleurs temps'!V9&lt;='Temps qualification fédération'!U$21,'Temps qualification fédération'!$E$21,IF('Meilleurs temps'!V9&lt;='Temps qualification fédération'!U$19,'Temps qualification fédération'!$E$19,IF('Meilleurs temps'!V9&lt;='Temps qualification fédération'!U$18,'Temps qualification fédération'!$E$18,IF('Meilleurs temps'!V9&lt;='Temps qualification fédération'!U$17,'Temps qualification fédération'!$E$17,IF('Meilleurs temps'!V9&lt;='Temps qualification fédération'!U$16,'Temps qualification fédération'!$E$16,IF('Meilleurs temps'!V9&lt;='Temps qualification fédération'!U$15,'Temps qualification fédération'!$E$15,"PRÉ-LIGUE")))))))))))</f>
        <v>DEV 10</v>
      </c>
      <c r="X9" s="52" t="str">
        <f>IF($D9="F",IF(AND('Temps qualification fédération'!V$9=0,'Temps qualification fédération'!V$5=0,'Temps qualification fédération'!V$4=0),"---",IF('Meilleurs temps'!W9=0,"",IF('Meilleurs temps'!W9&lt;='Temps qualification fédération'!V$9,'Temps qualification fédération'!$E$9,IF('Meilleurs temps'!W9&lt;='Temps qualification fédération'!V$7,'Temps qualification fédération'!$E$7,IF('Meilleurs temps'!W9&lt;='Temps qualification fédération'!V$8,'Temps qualification fédération'!$E$8,IF('Meilleurs temps'!W9&lt;='Temps qualification fédération'!V$6,'Temps qualification fédération'!$E$6,IF('Meilleurs temps'!W9&lt;='Temps qualification fédération'!V$5,'Temps qualification fédération'!$E$5,IF('Meilleurs temps'!W9&lt;='Temps qualification fédération'!V$4,'Temps qualification fédération'!$E$4,IF('Meilleurs temps'!W9&lt;='Temps qualification fédération'!V$3,'Temps qualification fédération'!$E$3,IF('Meilleurs temps'!W9&lt;='Temps qualification fédération'!V$2,'Temps qualification fédération'!$E$2,"PRÉ-LIGUE")))))))))),IF(AND('Temps qualification fédération'!V$22=0,'Temps qualification fédération'!V$18=0,'Temps qualification fédération'!V$17=0),"---",IF('Meilleurs temps'!W9=0,"",IF('Meilleurs temps'!W9&lt;='Temps qualification fédération'!V$22,'Temps qualification fédération'!$E$22,IF('Meilleurs temps'!W9&lt;='Temps qualification fédération'!V$20,'Temps qualification fédération'!$E$20,IF('Meilleurs temps'!W9&lt;='Temps qualification fédération'!V$21,'Temps qualification fédération'!$E$21,IF('Meilleurs temps'!W9&lt;='Temps qualification fédération'!V$19,'Temps qualification fédération'!$E$19,IF('Meilleurs temps'!W9&lt;='Temps qualification fédération'!V$18,'Temps qualification fédération'!$E$18,IF('Meilleurs temps'!W9&lt;='Temps qualification fédération'!V$17,'Temps qualification fédération'!$E$17,IF('Meilleurs temps'!W9&lt;='Temps qualification fédération'!V$16,'Temps qualification fédération'!$E$16,IF('Meilleurs temps'!W9&lt;='Temps qualification fédération'!V$15,'Temps qualification fédération'!$E$15,"PRÉ-LIGUE")))))))))))</f>
        <v>DEV 11-12</v>
      </c>
      <c r="Y9" s="52" t="str">
        <f>IF($D9="F",IF(AND('Temps qualification fédération'!W$9=0,'Temps qualification fédération'!W$5=0,'Temps qualification fédération'!W$4=0),"---",IF('Meilleurs temps'!X9=0,"",IF('Meilleurs temps'!X9&lt;='Temps qualification fédération'!W$9,'Temps qualification fédération'!$E$9,IF('Meilleurs temps'!X9&lt;='Temps qualification fédération'!W$7,'Temps qualification fédération'!$E$7,IF('Meilleurs temps'!X9&lt;='Temps qualification fédération'!W$8,'Temps qualification fédération'!$E$8,IF('Meilleurs temps'!X9&lt;='Temps qualification fédération'!W$6,'Temps qualification fédération'!$E$6,IF('Meilleurs temps'!X9&lt;='Temps qualification fédération'!W$5,'Temps qualification fédération'!$E$5,IF('Meilleurs temps'!X9&lt;='Temps qualification fédération'!W$4,'Temps qualification fédération'!$E$4,IF('Meilleurs temps'!X9&lt;='Temps qualification fédération'!W$3,'Temps qualification fédération'!$E$3,IF('Meilleurs temps'!X9&lt;='Temps qualification fédération'!W$2,'Temps qualification fédération'!$E$2,"PRÉ-LIGUE")))))))))),IF(AND('Temps qualification fédération'!W$22=0,'Temps qualification fédération'!W$18=0,'Temps qualification fédération'!W$17=0),"---",IF('Meilleurs temps'!X9=0,"",IF('Meilleurs temps'!X9&lt;='Temps qualification fédération'!W$22,'Temps qualification fédération'!$E$22,IF('Meilleurs temps'!X9&lt;='Temps qualification fédération'!W$20,'Temps qualification fédération'!$E$20,IF('Meilleurs temps'!X9&lt;='Temps qualification fédération'!W$21,'Temps qualification fédération'!$E$21,IF('Meilleurs temps'!X9&lt;='Temps qualification fédération'!W$19,'Temps qualification fédération'!$E$19,IF('Meilleurs temps'!X9&lt;='Temps qualification fédération'!W$18,'Temps qualification fédération'!$E$18,IF('Meilleurs temps'!X9&lt;='Temps qualification fédération'!W$17,'Temps qualification fédération'!$E$17,IF('Meilleurs temps'!X9&lt;='Temps qualification fédération'!W$16,'Temps qualification fédération'!$E$16,IF('Meilleurs temps'!X9&lt;='Temps qualification fédération'!W$15,'Temps qualification fédération'!$E$15,"PRÉ-LIGUE")))))))))))</f>
        <v/>
      </c>
      <c r="AA9" s="34">
        <f t="shared" si="2"/>
        <v>10</v>
      </c>
      <c r="AB9" s="35">
        <f t="shared" si="3"/>
        <v>0</v>
      </c>
      <c r="AC9" s="80">
        <f t="shared" si="4"/>
        <v>0</v>
      </c>
      <c r="AD9" s="80">
        <f t="shared" si="5"/>
        <v>4</v>
      </c>
      <c r="AE9" s="80">
        <f t="shared" si="6"/>
        <v>0</v>
      </c>
      <c r="AF9" s="80">
        <f t="shared" si="7"/>
        <v>0</v>
      </c>
      <c r="AG9" s="80">
        <f t="shared" si="8"/>
        <v>0</v>
      </c>
      <c r="AH9" s="80">
        <f t="shared" si="9"/>
        <v>0</v>
      </c>
      <c r="AI9" s="36">
        <f t="shared" si="10"/>
        <v>0</v>
      </c>
      <c r="AJ9" s="35">
        <f t="shared" si="11"/>
        <v>0</v>
      </c>
      <c r="AK9" s="80">
        <f t="shared" si="12"/>
        <v>0</v>
      </c>
      <c r="AL9" s="80">
        <f t="shared" si="13"/>
        <v>2</v>
      </c>
      <c r="AM9" s="80">
        <f t="shared" si="14"/>
        <v>0</v>
      </c>
      <c r="AN9" s="80">
        <f t="shared" si="15"/>
        <v>0</v>
      </c>
      <c r="AO9" s="80">
        <f t="shared" si="16"/>
        <v>0</v>
      </c>
      <c r="AP9" s="80">
        <f t="shared" si="17"/>
        <v>0</v>
      </c>
      <c r="AQ9" s="36">
        <f t="shared" si="18"/>
        <v>0</v>
      </c>
      <c r="AR9" s="35">
        <f t="shared" si="19"/>
        <v>0</v>
      </c>
      <c r="AS9" s="80">
        <f t="shared" si="20"/>
        <v>1</v>
      </c>
      <c r="AT9" s="80">
        <f t="shared" si="21"/>
        <v>0</v>
      </c>
      <c r="AU9" s="80">
        <f t="shared" si="22"/>
        <v>0</v>
      </c>
      <c r="AV9" s="80">
        <f t="shared" si="23"/>
        <v>0</v>
      </c>
      <c r="AW9" s="80">
        <f t="shared" si="24"/>
        <v>0</v>
      </c>
      <c r="AX9" s="80">
        <f t="shared" si="25"/>
        <v>0</v>
      </c>
      <c r="AY9" s="36">
        <f t="shared" si="26"/>
        <v>0</v>
      </c>
      <c r="AZ9" s="35">
        <f t="shared" si="27"/>
        <v>0</v>
      </c>
      <c r="BA9" s="80">
        <f t="shared" si="28"/>
        <v>1</v>
      </c>
      <c r="BB9" s="80">
        <f t="shared" si="29"/>
        <v>0</v>
      </c>
      <c r="BC9" s="80">
        <f t="shared" si="30"/>
        <v>0</v>
      </c>
      <c r="BD9" s="80">
        <f t="shared" si="31"/>
        <v>0</v>
      </c>
      <c r="BE9" s="80">
        <f t="shared" si="32"/>
        <v>0</v>
      </c>
      <c r="BF9" s="80">
        <f t="shared" si="33"/>
        <v>0</v>
      </c>
      <c r="BG9" s="36">
        <f t="shared" si="34"/>
        <v>0</v>
      </c>
      <c r="BH9" s="35">
        <f t="shared" si="35"/>
        <v>0</v>
      </c>
      <c r="BI9" s="80">
        <f t="shared" si="36"/>
        <v>1</v>
      </c>
      <c r="BJ9" s="80">
        <f t="shared" si="37"/>
        <v>1</v>
      </c>
      <c r="BK9" s="80">
        <f t="shared" si="38"/>
        <v>0</v>
      </c>
      <c r="BL9" s="80">
        <f t="shared" si="39"/>
        <v>0</v>
      </c>
      <c r="BM9" s="80">
        <f t="shared" si="40"/>
        <v>0</v>
      </c>
      <c r="BN9" s="80">
        <f t="shared" si="41"/>
        <v>0</v>
      </c>
      <c r="BO9" s="36">
        <f t="shared" si="42"/>
        <v>0</v>
      </c>
    </row>
    <row r="10" spans="1:67" ht="15.75" thickBot="1">
      <c r="A10" s="47" t="s">
        <v>47</v>
      </c>
      <c r="B10" s="48" t="str">
        <f t="shared" si="0"/>
        <v>DEV 11-12</v>
      </c>
      <c r="C10" s="50">
        <f t="shared" ca="1" si="1"/>
        <v>10</v>
      </c>
      <c r="D10" s="51" t="s">
        <v>41</v>
      </c>
      <c r="E10" s="37" t="s">
        <v>160</v>
      </c>
      <c r="F10" s="38" t="s">
        <v>190</v>
      </c>
      <c r="G10" s="49">
        <v>38785</v>
      </c>
      <c r="H10" s="52" t="str">
        <f>IF($D10="F",IF(AND('Temps qualification fédération'!F$9=0,'Temps qualification fédération'!F$5=0,'Temps qualification fédération'!F$4=0),"---",IF('Meilleurs temps'!G10=0,"",IF('Meilleurs temps'!G10&lt;='Temps qualification fédération'!F$9,'Temps qualification fédération'!$E$9,IF('Meilleurs temps'!G10&lt;='Temps qualification fédération'!F$7,'Temps qualification fédération'!$E$7,IF('Meilleurs temps'!G10&lt;='Temps qualification fédération'!F$8,'Temps qualification fédération'!$E$8,IF('Meilleurs temps'!G10&lt;='Temps qualification fédération'!F$6,'Temps qualification fédération'!$E$6,IF('Meilleurs temps'!G10&lt;='Temps qualification fédération'!F$5,'Temps qualification fédération'!$E$5,IF('Meilleurs temps'!G10&lt;='Temps qualification fédération'!F$4,'Temps qualification fédération'!$E$4,IF('Meilleurs temps'!G10&lt;='Temps qualification fédération'!F$3,'Temps qualification fédération'!$E$3,IF('Meilleurs temps'!G10&lt;='Temps qualification fédération'!F$2,'Temps qualification fédération'!$E$2,"PRÉ-LIGUE")))))))))),IF(AND('Temps qualification fédération'!F$22=0,'Temps qualification fédération'!F$18=0,'Temps qualification fédération'!F$17=0),"---",IF('Meilleurs temps'!G10=0,"",IF('Meilleurs temps'!G10&lt;='Temps qualification fédération'!F$22,'Temps qualification fédération'!$E$22,IF('Meilleurs temps'!G10&lt;='Temps qualification fédération'!F$20,'Temps qualification fédération'!$E$20,IF('Meilleurs temps'!G10&lt;='Temps qualification fédération'!F$21,'Temps qualification fédération'!$E$21,IF('Meilleurs temps'!G10&lt;='Temps qualification fédération'!F$19,'Temps qualification fédération'!$E$19,IF('Meilleurs temps'!G10&lt;='Temps qualification fédération'!F$18,'Temps qualification fédération'!$E$18,IF('Meilleurs temps'!G10&lt;='Temps qualification fédération'!F$17,'Temps qualification fédération'!$E$17,IF('Meilleurs temps'!G10&lt;='Temps qualification fédération'!F$16,'Temps qualification fédération'!$E$16,IF('Meilleurs temps'!G10&lt;='Temps qualification fédération'!F$15,'Temps qualification fédération'!$E$15,"PRÉ-LIGUE")))))))))))</f>
        <v>DEV 11-12</v>
      </c>
      <c r="I10" s="52" t="str">
        <f>IF($D10="F",IF(AND('Temps qualification fédération'!G$9=0,'Temps qualification fédération'!G$5=0,'Temps qualification fédération'!G$4=0),"---",IF('Meilleurs temps'!H10=0,"",IF('Meilleurs temps'!H10&lt;='Temps qualification fédération'!G$9,'Temps qualification fédération'!$E$9,IF('Meilleurs temps'!H10&lt;='Temps qualification fédération'!G$7,'Temps qualification fédération'!$E$7,IF('Meilleurs temps'!H10&lt;='Temps qualification fédération'!G$8,'Temps qualification fédération'!$E$8,IF('Meilleurs temps'!H10&lt;='Temps qualification fédération'!G$6,'Temps qualification fédération'!$E$6,IF('Meilleurs temps'!H10&lt;='Temps qualification fédération'!G$5,'Temps qualification fédération'!$E$5,IF('Meilleurs temps'!H10&lt;='Temps qualification fédération'!G$4,'Temps qualification fédération'!$E$4,IF('Meilleurs temps'!H10&lt;='Temps qualification fédération'!G$3,'Temps qualification fédération'!$E$3,IF('Meilleurs temps'!H10&lt;='Temps qualification fédération'!G$2,'Temps qualification fédération'!$E$2,"PRÉ-LIGUE")))))))))),IF(AND('Temps qualification fédération'!G$22=0,'Temps qualification fédération'!G$18=0,'Temps qualification fédération'!G$17=0),"---",IF('Meilleurs temps'!H10=0,"",IF('Meilleurs temps'!H10&lt;='Temps qualification fédération'!G$22,'Temps qualification fédération'!$E$22,IF('Meilleurs temps'!H10&lt;='Temps qualification fédération'!G$20,'Temps qualification fédération'!$E$20,IF('Meilleurs temps'!H10&lt;='Temps qualification fédération'!G$21,'Temps qualification fédération'!$E$21,IF('Meilleurs temps'!H10&lt;='Temps qualification fédération'!G$19,'Temps qualification fédération'!$E$19,IF('Meilleurs temps'!H10&lt;='Temps qualification fédération'!G$18,'Temps qualification fédération'!$E$18,IF('Meilleurs temps'!H10&lt;='Temps qualification fédération'!G$17,'Temps qualification fédération'!$E$17,IF('Meilleurs temps'!H10&lt;='Temps qualification fédération'!G$16,'Temps qualification fédération'!$E$16,IF('Meilleurs temps'!H10&lt;='Temps qualification fédération'!G$15,'Temps qualification fédération'!$E$15,"PRÉ-LIGUE")))))))))))</f>
        <v>DEV 11-12</v>
      </c>
      <c r="J10" s="52" t="str">
        <f>IF($D10="F",IF(AND('Temps qualification fédération'!H$9=0,'Temps qualification fédération'!H$5=0,'Temps qualification fédération'!H$4=0),"---",IF('Meilleurs temps'!I10=0,"",IF('Meilleurs temps'!I10&lt;='Temps qualification fédération'!H$9,'Temps qualification fédération'!$E$9,IF('Meilleurs temps'!I10&lt;='Temps qualification fédération'!H$7,'Temps qualification fédération'!$E$7,IF('Meilleurs temps'!I10&lt;='Temps qualification fédération'!H$8,'Temps qualification fédération'!$E$8,IF('Meilleurs temps'!I10&lt;='Temps qualification fédération'!H$6,'Temps qualification fédération'!$E$6,IF('Meilleurs temps'!I10&lt;='Temps qualification fédération'!H$5,'Temps qualification fédération'!$E$5,IF('Meilleurs temps'!I10&lt;='Temps qualification fédération'!H$4,'Temps qualification fédération'!$E$4,IF('Meilleurs temps'!I10&lt;='Temps qualification fédération'!H$3,'Temps qualification fédération'!$E$3,IF('Meilleurs temps'!I10&lt;='Temps qualification fédération'!H$2,'Temps qualification fédération'!$E$2,"PRÉ-LIGUE")))))))))),IF(AND('Temps qualification fédération'!H$22=0,'Temps qualification fédération'!H$18=0,'Temps qualification fédération'!H$17=0),"---",IF('Meilleurs temps'!I10=0,"",IF('Meilleurs temps'!I10&lt;='Temps qualification fédération'!H$22,'Temps qualification fédération'!$E$22,IF('Meilleurs temps'!I10&lt;='Temps qualification fédération'!H$20,'Temps qualification fédération'!$E$20,IF('Meilleurs temps'!I10&lt;='Temps qualification fédération'!H$21,'Temps qualification fédération'!$E$21,IF('Meilleurs temps'!I10&lt;='Temps qualification fédération'!H$19,'Temps qualification fédération'!$E$19,IF('Meilleurs temps'!I10&lt;='Temps qualification fédération'!H$18,'Temps qualification fédération'!$E$18,IF('Meilleurs temps'!I10&lt;='Temps qualification fédération'!H$17,'Temps qualification fédération'!$E$17,IF('Meilleurs temps'!I10&lt;='Temps qualification fédération'!H$16,'Temps qualification fédération'!$E$16,IF('Meilleurs temps'!I10&lt;='Temps qualification fédération'!H$15,'Temps qualification fédération'!$E$15,"PRÉ-LIGUE")))))))))))</f>
        <v>DEV 11-12</v>
      </c>
      <c r="K10" s="52" t="str">
        <f>IF($D10="F",IF(AND('Temps qualification fédération'!I$9=0,'Temps qualification fédération'!I$5=0,'Temps qualification fédération'!I$4=0),"---",IF('Meilleurs temps'!J10=0,"",IF('Meilleurs temps'!J10&lt;='Temps qualification fédération'!I$9,'Temps qualification fédération'!$E$9,IF('Meilleurs temps'!J10&lt;='Temps qualification fédération'!I$7,'Temps qualification fédération'!$E$7,IF('Meilleurs temps'!J10&lt;='Temps qualification fédération'!I$8,'Temps qualification fédération'!$E$8,IF('Meilleurs temps'!J10&lt;='Temps qualification fédération'!I$6,'Temps qualification fédération'!$E$6,IF('Meilleurs temps'!J10&lt;='Temps qualification fédération'!I$5,'Temps qualification fédération'!$E$5,IF('Meilleurs temps'!J10&lt;='Temps qualification fédération'!I$4,'Temps qualification fédération'!$E$4,IF('Meilleurs temps'!J10&lt;='Temps qualification fédération'!I$3,'Temps qualification fédération'!$E$3,IF('Meilleurs temps'!J10&lt;='Temps qualification fédération'!I$2,'Temps qualification fédération'!$E$2,"PRÉ-LIGUE")))))))))),IF(AND('Temps qualification fédération'!I$22=0,'Temps qualification fédération'!I$18=0,'Temps qualification fédération'!I$17=0),"---",IF('Meilleurs temps'!J10=0,"",IF('Meilleurs temps'!J10&lt;='Temps qualification fédération'!I$22,'Temps qualification fédération'!$E$22,IF('Meilleurs temps'!J10&lt;='Temps qualification fédération'!I$20,'Temps qualification fédération'!$E$20,IF('Meilleurs temps'!J10&lt;='Temps qualification fédération'!I$21,'Temps qualification fédération'!$E$21,IF('Meilleurs temps'!J10&lt;='Temps qualification fédération'!I$19,'Temps qualification fédération'!$E$19,IF('Meilleurs temps'!J10&lt;='Temps qualification fédération'!I$18,'Temps qualification fédération'!$E$18,IF('Meilleurs temps'!J10&lt;='Temps qualification fédération'!I$17,'Temps qualification fédération'!$E$17,IF('Meilleurs temps'!J10&lt;='Temps qualification fédération'!I$16,'Temps qualification fédération'!$E$16,IF('Meilleurs temps'!J10&lt;='Temps qualification fédération'!I$15,'Temps qualification fédération'!$E$15,"PRÉ-LIGUE")))))))))))</f>
        <v>DEV 11-12</v>
      </c>
      <c r="L10" s="52" t="str">
        <f>IF($D10="F",IF(AND('Temps qualification fédération'!J$9=0,'Temps qualification fédération'!J$5=0,'Temps qualification fédération'!J$4=0),"---",IF('Meilleurs temps'!K10=0,"",IF('Meilleurs temps'!K10&lt;='Temps qualification fédération'!J$9,'Temps qualification fédération'!$E$9,IF('Meilleurs temps'!K10&lt;='Temps qualification fédération'!J$7,'Temps qualification fédération'!$E$7,IF('Meilleurs temps'!K10&lt;='Temps qualification fédération'!J$8,'Temps qualification fédération'!$E$8,IF('Meilleurs temps'!K10&lt;='Temps qualification fédération'!J$6,'Temps qualification fédération'!$E$6,IF('Meilleurs temps'!K10&lt;='Temps qualification fédération'!J$5,'Temps qualification fédération'!$E$5,IF('Meilleurs temps'!K10&lt;='Temps qualification fédération'!J$4,'Temps qualification fédération'!$E$4,IF('Meilleurs temps'!K10&lt;='Temps qualification fédération'!J$3,'Temps qualification fédération'!$E$3,IF('Meilleurs temps'!K10&lt;='Temps qualification fédération'!J$2,'Temps qualification fédération'!$E$2,"PRÉ-LIGUE")))))))))),IF(AND('Temps qualification fédération'!J$22=0,'Temps qualification fédération'!J$18=0,'Temps qualification fédération'!J$17=0),"---",IF('Meilleurs temps'!K10=0,"",IF('Meilleurs temps'!K10&lt;='Temps qualification fédération'!J$22,'Temps qualification fédération'!$E$22,IF('Meilleurs temps'!K10&lt;='Temps qualification fédération'!J$20,'Temps qualification fédération'!$E$20,IF('Meilleurs temps'!K10&lt;='Temps qualification fédération'!J$21,'Temps qualification fédération'!$E$21,IF('Meilleurs temps'!K10&lt;='Temps qualification fédération'!J$19,'Temps qualification fédération'!$E$19,IF('Meilleurs temps'!K10&lt;='Temps qualification fédération'!J$18,'Temps qualification fédération'!$E$18,IF('Meilleurs temps'!K10&lt;='Temps qualification fédération'!J$17,'Temps qualification fédération'!$E$17,IF('Meilleurs temps'!K10&lt;='Temps qualification fédération'!J$16,'Temps qualification fédération'!$E$16,IF('Meilleurs temps'!K10&lt;='Temps qualification fédération'!J$15,'Temps qualification fédération'!$E$15,"PRÉ-LIGUE")))))))))))</f>
        <v/>
      </c>
      <c r="M10" s="52" t="str">
        <f>IF($D10="F",IF(AND('Temps qualification fédération'!K$9=0,'Temps qualification fédération'!K$5=0,'Temps qualification fédération'!K$4=0),"---",IF('Meilleurs temps'!L10=0,"",IF('Meilleurs temps'!L10&lt;='Temps qualification fédération'!K$9,'Temps qualification fédération'!$E$9,IF('Meilleurs temps'!L10&lt;='Temps qualification fédération'!K$7,'Temps qualification fédération'!$E$7,IF('Meilleurs temps'!L10&lt;='Temps qualification fédération'!K$8,'Temps qualification fédération'!$E$8,IF('Meilleurs temps'!L10&lt;='Temps qualification fédération'!K$6,'Temps qualification fédération'!$E$6,IF('Meilleurs temps'!L10&lt;='Temps qualification fédération'!K$5,'Temps qualification fédération'!$E$5,IF('Meilleurs temps'!L10&lt;='Temps qualification fédération'!K$4,'Temps qualification fédération'!$E$4,IF('Meilleurs temps'!L10&lt;='Temps qualification fédération'!K$3,'Temps qualification fédération'!$E$3,IF('Meilleurs temps'!L10&lt;='Temps qualification fédération'!K$2,'Temps qualification fédération'!$E$2,"PRÉ-LIGUE")))))))))),IF(AND('Temps qualification fédération'!K$22=0,'Temps qualification fédération'!K$18=0,'Temps qualification fédération'!K$17=0),"---",IF('Meilleurs temps'!L10=0,"",IF('Meilleurs temps'!L10&lt;='Temps qualification fédération'!K$22,'Temps qualification fédération'!$E$22,IF('Meilleurs temps'!L10&lt;='Temps qualification fédération'!K$20,'Temps qualification fédération'!$E$20,IF('Meilleurs temps'!L10&lt;='Temps qualification fédération'!K$21,'Temps qualification fédération'!$E$21,IF('Meilleurs temps'!L10&lt;='Temps qualification fédération'!K$19,'Temps qualification fédération'!$E$19,IF('Meilleurs temps'!L10&lt;='Temps qualification fédération'!K$18,'Temps qualification fédération'!$E$18,IF('Meilleurs temps'!L10&lt;='Temps qualification fédération'!K$17,'Temps qualification fédération'!$E$17,IF('Meilleurs temps'!L10&lt;='Temps qualification fédération'!K$16,'Temps qualification fédération'!$E$16,IF('Meilleurs temps'!L10&lt;='Temps qualification fédération'!K$15,'Temps qualification fédération'!$E$15,"PRÉ-LIGUE")))))))))))</f>
        <v/>
      </c>
      <c r="N10" s="52" t="str">
        <f>IF($D10="F",IF(AND('Temps qualification fédération'!L$9=0,'Temps qualification fédération'!L$5=0,'Temps qualification fédération'!L$4=0),"---",IF('Meilleurs temps'!M10=0,"",IF('Meilleurs temps'!M10&lt;='Temps qualification fédération'!L$9,'Temps qualification fédération'!$E$9,IF('Meilleurs temps'!M10&lt;='Temps qualification fédération'!L$7,'Temps qualification fédération'!$E$7,IF('Meilleurs temps'!M10&lt;='Temps qualification fédération'!L$8,'Temps qualification fédération'!$E$8,IF('Meilleurs temps'!M10&lt;='Temps qualification fédération'!L$6,'Temps qualification fédération'!$E$6,IF('Meilleurs temps'!M10&lt;='Temps qualification fédération'!L$5,'Temps qualification fédération'!$E$5,IF('Meilleurs temps'!M10&lt;='Temps qualification fédération'!L$4,'Temps qualification fédération'!$E$4,IF('Meilleurs temps'!M10&lt;='Temps qualification fédération'!L$3,'Temps qualification fédération'!$E$3,IF('Meilleurs temps'!M10&lt;='Temps qualification fédération'!L$2,'Temps qualification fédération'!$E$2,"PRÉ-LIGUE")))))))))),IF(AND('Temps qualification fédération'!L$22=0,'Temps qualification fédération'!L$18=0,'Temps qualification fédération'!L$17=0),"---",IF('Meilleurs temps'!M10=0,"",IF('Meilleurs temps'!M10&lt;='Temps qualification fédération'!L$22,'Temps qualification fédération'!$E$22,IF('Meilleurs temps'!M10&lt;='Temps qualification fédération'!L$20,'Temps qualification fédération'!$E$20,IF('Meilleurs temps'!M10&lt;='Temps qualification fédération'!L$21,'Temps qualification fédération'!$E$21,IF('Meilleurs temps'!M10&lt;='Temps qualification fédération'!L$19,'Temps qualification fédération'!$E$19,IF('Meilleurs temps'!M10&lt;='Temps qualification fédération'!L$18,'Temps qualification fédération'!$E$18,IF('Meilleurs temps'!M10&lt;='Temps qualification fédération'!L$17,'Temps qualification fédération'!$E$17,IF('Meilleurs temps'!M10&lt;='Temps qualification fédération'!L$16,'Temps qualification fédération'!$E$16,IF('Meilleurs temps'!M10&lt;='Temps qualification fédération'!L$15,'Temps qualification fédération'!$E$15,"PRÉ-LIGUE")))))))))))</f>
        <v>DEV 11-12</v>
      </c>
      <c r="O10" s="52" t="str">
        <f>IF($D10="F",IF(AND('Temps qualification fédération'!M$9=0,'Temps qualification fédération'!M$5=0,'Temps qualification fédération'!M$4=0),"---",IF('Meilleurs temps'!N10=0,"",IF('Meilleurs temps'!N10&lt;='Temps qualification fédération'!M$9,'Temps qualification fédération'!$E$9,IF('Meilleurs temps'!N10&lt;='Temps qualification fédération'!M$7,'Temps qualification fédération'!$E$7,IF('Meilleurs temps'!N10&lt;='Temps qualification fédération'!M$8,'Temps qualification fédération'!$E$8,IF('Meilleurs temps'!N10&lt;='Temps qualification fédération'!M$6,'Temps qualification fédération'!$E$6,IF('Meilleurs temps'!N10&lt;='Temps qualification fédération'!M$5,'Temps qualification fédération'!$E$5,IF('Meilleurs temps'!N10&lt;='Temps qualification fédération'!M$4,'Temps qualification fédération'!$E$4,IF('Meilleurs temps'!N10&lt;='Temps qualification fédération'!M$3,'Temps qualification fédération'!$E$3,IF('Meilleurs temps'!N10&lt;='Temps qualification fédération'!M$2,'Temps qualification fédération'!$E$2,"PRÉ-LIGUE")))))))))),IF(AND('Temps qualification fédération'!M$22=0,'Temps qualification fédération'!M$18=0,'Temps qualification fédération'!M$17=0),"---",IF('Meilleurs temps'!N10=0,"",IF('Meilleurs temps'!N10&lt;='Temps qualification fédération'!M$22,'Temps qualification fédération'!$E$22,IF('Meilleurs temps'!N10&lt;='Temps qualification fédération'!M$20,'Temps qualification fédération'!$E$20,IF('Meilleurs temps'!N10&lt;='Temps qualification fédération'!M$21,'Temps qualification fédération'!$E$21,IF('Meilleurs temps'!N10&lt;='Temps qualification fédération'!M$19,'Temps qualification fédération'!$E$19,IF('Meilleurs temps'!N10&lt;='Temps qualification fédération'!M$18,'Temps qualification fédération'!$E$18,IF('Meilleurs temps'!N10&lt;='Temps qualification fédération'!M$17,'Temps qualification fédération'!$E$17,IF('Meilleurs temps'!N10&lt;='Temps qualification fédération'!M$16,'Temps qualification fédération'!$E$16,IF('Meilleurs temps'!N10&lt;='Temps qualification fédération'!M$15,'Temps qualification fédération'!$E$15,"PRÉ-LIGUE")))))))))))</f>
        <v>DEV 11-12</v>
      </c>
      <c r="P10" s="52" t="str">
        <f>IF($D10="F",IF(AND('Temps qualification fédération'!N$9=0,'Temps qualification fédération'!N$5=0,'Temps qualification fédération'!N$4=0),"---",IF('Meilleurs temps'!O10=0,"",IF('Meilleurs temps'!O10&lt;='Temps qualification fédération'!N$9,'Temps qualification fédération'!$E$9,IF('Meilleurs temps'!O10&lt;='Temps qualification fédération'!N$7,'Temps qualification fédération'!$E$7,IF('Meilleurs temps'!O10&lt;='Temps qualification fédération'!N$8,'Temps qualification fédération'!$E$8,IF('Meilleurs temps'!O10&lt;='Temps qualification fédération'!N$6,'Temps qualification fédération'!$E$6,IF('Meilleurs temps'!O10&lt;='Temps qualification fédération'!N$5,'Temps qualification fédération'!$E$5,IF('Meilleurs temps'!O10&lt;='Temps qualification fédération'!N$4,'Temps qualification fédération'!$E$4,IF('Meilleurs temps'!O10&lt;='Temps qualification fédération'!N$3,'Temps qualification fédération'!$E$3,IF('Meilleurs temps'!O10&lt;='Temps qualification fédération'!N$2,'Temps qualification fédération'!$E$2,"PRÉ-LIGUE")))))))))),IF(AND('Temps qualification fédération'!N$22=0,'Temps qualification fédération'!N$18=0,'Temps qualification fédération'!N$17=0),"---",IF('Meilleurs temps'!O10=0,"",IF('Meilleurs temps'!O10&lt;='Temps qualification fédération'!N$22,'Temps qualification fédération'!$E$22,IF('Meilleurs temps'!O10&lt;='Temps qualification fédération'!N$20,'Temps qualification fédération'!$E$20,IF('Meilleurs temps'!O10&lt;='Temps qualification fédération'!N$21,'Temps qualification fédération'!$E$21,IF('Meilleurs temps'!O10&lt;='Temps qualification fédération'!N$19,'Temps qualification fédération'!$E$19,IF('Meilleurs temps'!O10&lt;='Temps qualification fédération'!N$18,'Temps qualification fédération'!$E$18,IF('Meilleurs temps'!O10&lt;='Temps qualification fédération'!N$17,'Temps qualification fédération'!$E$17,IF('Meilleurs temps'!O10&lt;='Temps qualification fédération'!N$16,'Temps qualification fédération'!$E$16,IF('Meilleurs temps'!O10&lt;='Temps qualification fédération'!N$15,'Temps qualification fédération'!$E$15,"PRÉ-LIGUE")))))))))))</f>
        <v/>
      </c>
      <c r="Q10" s="52" t="str">
        <f>IF($D10="F",IF(AND('Temps qualification fédération'!O$9=0,'Temps qualification fédération'!O$5=0,'Temps qualification fédération'!O$4=0),"---",IF('Meilleurs temps'!P10=0,"",IF('Meilleurs temps'!P10&lt;='Temps qualification fédération'!O$9,'Temps qualification fédération'!$E$9,IF('Meilleurs temps'!P10&lt;='Temps qualification fédération'!O$7,'Temps qualification fédération'!$E$7,IF('Meilleurs temps'!P10&lt;='Temps qualification fédération'!O$8,'Temps qualification fédération'!$E$8,IF('Meilleurs temps'!P10&lt;='Temps qualification fédération'!O$6,'Temps qualification fédération'!$E$6,IF('Meilleurs temps'!P10&lt;='Temps qualification fédération'!O$5,'Temps qualification fédération'!$E$5,IF('Meilleurs temps'!P10&lt;='Temps qualification fédération'!O$4,'Temps qualification fédération'!$E$4,IF('Meilleurs temps'!P10&lt;='Temps qualification fédération'!O$3,'Temps qualification fédération'!$E$3,IF('Meilleurs temps'!P10&lt;='Temps qualification fédération'!O$2,'Temps qualification fédération'!$E$2,"PRÉ-LIGUE")))))))))),IF(AND('Temps qualification fédération'!O$22=0,'Temps qualification fédération'!O$18=0,'Temps qualification fédération'!O$17=0),"---",IF('Meilleurs temps'!P10=0,"",IF('Meilleurs temps'!P10&lt;='Temps qualification fédération'!O$22,'Temps qualification fédération'!$E$22,IF('Meilleurs temps'!P10&lt;='Temps qualification fédération'!O$20,'Temps qualification fédération'!$E$20,IF('Meilleurs temps'!P10&lt;='Temps qualification fédération'!O$21,'Temps qualification fédération'!$E$21,IF('Meilleurs temps'!P10&lt;='Temps qualification fédération'!O$19,'Temps qualification fédération'!$E$19,IF('Meilleurs temps'!P10&lt;='Temps qualification fédération'!O$18,'Temps qualification fédération'!$E$18,IF('Meilleurs temps'!P10&lt;='Temps qualification fédération'!O$17,'Temps qualification fédération'!$E$17,IF('Meilleurs temps'!P10&lt;='Temps qualification fédération'!O$16,'Temps qualification fédération'!$E$16,IF('Meilleurs temps'!P10&lt;='Temps qualification fédération'!O$15,'Temps qualification fédération'!$E$15,"PRÉ-LIGUE")))))))))))</f>
        <v>DEV 11-12</v>
      </c>
      <c r="R10" s="52" t="str">
        <f>IF($D10="F",IF(AND('Temps qualification fédération'!P$9=0,'Temps qualification fédération'!P$5=0,'Temps qualification fédération'!P$4=0),"---",IF('Meilleurs temps'!Q10=0,"",IF('Meilleurs temps'!Q10&lt;='Temps qualification fédération'!P$9,'Temps qualification fédération'!$E$9,IF('Meilleurs temps'!Q10&lt;='Temps qualification fédération'!P$7,'Temps qualification fédération'!$E$7,IF('Meilleurs temps'!Q10&lt;='Temps qualification fédération'!P$8,'Temps qualification fédération'!$E$8,IF('Meilleurs temps'!Q10&lt;='Temps qualification fédération'!P$6,'Temps qualification fédération'!$E$6,IF('Meilleurs temps'!Q10&lt;='Temps qualification fédération'!P$5,'Temps qualification fédération'!$E$5,IF('Meilleurs temps'!Q10&lt;='Temps qualification fédération'!P$4,'Temps qualification fédération'!$E$4,IF('Meilleurs temps'!Q10&lt;='Temps qualification fédération'!P$3,'Temps qualification fédération'!$E$3,IF('Meilleurs temps'!Q10&lt;='Temps qualification fédération'!P$2,'Temps qualification fédération'!$E$2,"PRÉ-LIGUE")))))))))),IF(AND('Temps qualification fédération'!P$22=0,'Temps qualification fédération'!P$18=0,'Temps qualification fédération'!P$17=0),"---",IF('Meilleurs temps'!Q10=0,"",IF('Meilleurs temps'!Q10&lt;='Temps qualification fédération'!P$22,'Temps qualification fédération'!$E$22,IF('Meilleurs temps'!Q10&lt;='Temps qualification fédération'!P$20,'Temps qualification fédération'!$E$20,IF('Meilleurs temps'!Q10&lt;='Temps qualification fédération'!P$21,'Temps qualification fédération'!$E$21,IF('Meilleurs temps'!Q10&lt;='Temps qualification fédération'!P$19,'Temps qualification fédération'!$E$19,IF('Meilleurs temps'!Q10&lt;='Temps qualification fédération'!P$18,'Temps qualification fédération'!$E$18,IF('Meilleurs temps'!Q10&lt;='Temps qualification fédération'!P$17,'Temps qualification fédération'!$E$17,IF('Meilleurs temps'!Q10&lt;='Temps qualification fédération'!P$16,'Temps qualification fédération'!$E$16,IF('Meilleurs temps'!Q10&lt;='Temps qualification fédération'!P$15,'Temps qualification fédération'!$E$15,"PRÉ-LIGUE")))))))))))</f>
        <v>DEV 11-12</v>
      </c>
      <c r="S10" s="52" t="str">
        <f>IF($D10="F",IF(AND('Temps qualification fédération'!Q$9=0,'Temps qualification fédération'!Q$5=0,'Temps qualification fédération'!Q$4=0),"---",IF('Meilleurs temps'!R10=0,"",IF('Meilleurs temps'!R10&lt;='Temps qualification fédération'!Q$9,'Temps qualification fédération'!$E$9,IF('Meilleurs temps'!R10&lt;='Temps qualification fédération'!Q$7,'Temps qualification fédération'!$E$7,IF('Meilleurs temps'!R10&lt;='Temps qualification fédération'!Q$8,'Temps qualification fédération'!$E$8,IF('Meilleurs temps'!R10&lt;='Temps qualification fédération'!Q$6,'Temps qualification fédération'!$E$6,IF('Meilleurs temps'!R10&lt;='Temps qualification fédération'!Q$5,'Temps qualification fédération'!$E$5,IF('Meilleurs temps'!R10&lt;='Temps qualification fédération'!Q$4,'Temps qualification fédération'!$E$4,IF('Meilleurs temps'!R10&lt;='Temps qualification fédération'!Q$3,'Temps qualification fédération'!$E$3,IF('Meilleurs temps'!R10&lt;='Temps qualification fédération'!Q$2,'Temps qualification fédération'!$E$2,"PRÉ-LIGUE")))))))))),IF(AND('Temps qualification fédération'!Q$22=0,'Temps qualification fédération'!Q$18=0,'Temps qualification fédération'!Q$17=0),"---",IF('Meilleurs temps'!R10=0,"",IF('Meilleurs temps'!R10&lt;='Temps qualification fédération'!Q$22,'Temps qualification fédération'!$E$22,IF('Meilleurs temps'!R10&lt;='Temps qualification fédération'!Q$20,'Temps qualification fédération'!$E$20,IF('Meilleurs temps'!R10&lt;='Temps qualification fédération'!Q$21,'Temps qualification fédération'!$E$21,IF('Meilleurs temps'!R10&lt;='Temps qualification fédération'!Q$19,'Temps qualification fédération'!$E$19,IF('Meilleurs temps'!R10&lt;='Temps qualification fédération'!Q$18,'Temps qualification fédération'!$E$18,IF('Meilleurs temps'!R10&lt;='Temps qualification fédération'!Q$17,'Temps qualification fédération'!$E$17,IF('Meilleurs temps'!R10&lt;='Temps qualification fédération'!Q$16,'Temps qualification fédération'!$E$16,IF('Meilleurs temps'!R10&lt;='Temps qualification fédération'!Q$15,'Temps qualification fédération'!$E$15,"PRÉ-LIGUE")))))))))))</f>
        <v/>
      </c>
      <c r="T10" s="52" t="str">
        <f>IF($D10="F",IF(AND('Temps qualification fédération'!R$9=0,'Temps qualification fédération'!R$5=0,'Temps qualification fédération'!R$4=0),"---",IF('Meilleurs temps'!S10=0,"",IF('Meilleurs temps'!S10&lt;='Temps qualification fédération'!R$9,'Temps qualification fédération'!$E$9,IF('Meilleurs temps'!S10&lt;='Temps qualification fédération'!R$7,'Temps qualification fédération'!$E$7,IF('Meilleurs temps'!S10&lt;='Temps qualification fédération'!R$8,'Temps qualification fédération'!$E$8,IF('Meilleurs temps'!S10&lt;='Temps qualification fédération'!R$6,'Temps qualification fédération'!$E$6,IF('Meilleurs temps'!S10&lt;='Temps qualification fédération'!R$5,'Temps qualification fédération'!$E$5,IF('Meilleurs temps'!S10&lt;='Temps qualification fédération'!R$4,'Temps qualification fédération'!$E$4,IF('Meilleurs temps'!S10&lt;='Temps qualification fédération'!R$3,'Temps qualification fédération'!$E$3,IF('Meilleurs temps'!S10&lt;='Temps qualification fédération'!R$2,'Temps qualification fédération'!$E$2,"PRÉ-LIGUE")))))))))),IF(AND('Temps qualification fédération'!R$22=0,'Temps qualification fédération'!R$18=0,'Temps qualification fédération'!R$17=0),"---",IF('Meilleurs temps'!S10=0,"",IF('Meilleurs temps'!S10&lt;='Temps qualification fédération'!R$22,'Temps qualification fédération'!$E$22,IF('Meilleurs temps'!S10&lt;='Temps qualification fédération'!R$20,'Temps qualification fédération'!$E$20,IF('Meilleurs temps'!S10&lt;='Temps qualification fédération'!R$21,'Temps qualification fédération'!$E$21,IF('Meilleurs temps'!S10&lt;='Temps qualification fédération'!R$19,'Temps qualification fédération'!$E$19,IF('Meilleurs temps'!S10&lt;='Temps qualification fédération'!R$18,'Temps qualification fédération'!$E$18,IF('Meilleurs temps'!S10&lt;='Temps qualification fédération'!R$17,'Temps qualification fédération'!$E$17,IF('Meilleurs temps'!S10&lt;='Temps qualification fédération'!R$16,'Temps qualification fédération'!$E$16,IF('Meilleurs temps'!S10&lt;='Temps qualification fédération'!R$15,'Temps qualification fédération'!$E$15,"PRÉ-LIGUE")))))))))))</f>
        <v>DEV 11-12</v>
      </c>
      <c r="U10" s="52" t="str">
        <f>IF($D10="F",IF(AND('Temps qualification fédération'!S$9=0,'Temps qualification fédération'!S$5=0,'Temps qualification fédération'!S$4=0),"---",IF('Meilleurs temps'!T10=0,"",IF('Meilleurs temps'!T10&lt;='Temps qualification fédération'!S$9,'Temps qualification fédération'!$E$9,IF('Meilleurs temps'!T10&lt;='Temps qualification fédération'!S$7,'Temps qualification fédération'!$E$7,IF('Meilleurs temps'!T10&lt;='Temps qualification fédération'!S$8,'Temps qualification fédération'!$E$8,IF('Meilleurs temps'!T10&lt;='Temps qualification fédération'!S$6,'Temps qualification fédération'!$E$6,IF('Meilleurs temps'!T10&lt;='Temps qualification fédération'!S$5,'Temps qualification fédération'!$E$5,IF('Meilleurs temps'!T10&lt;='Temps qualification fédération'!S$4,'Temps qualification fédération'!$E$4,IF('Meilleurs temps'!T10&lt;='Temps qualification fédération'!S$3,'Temps qualification fédération'!$E$3,IF('Meilleurs temps'!T10&lt;='Temps qualification fédération'!S$2,'Temps qualification fédération'!$E$2,"PRÉ-LIGUE")))))))))),IF(AND('Temps qualification fédération'!S$22=0,'Temps qualification fédération'!S$18=0,'Temps qualification fédération'!S$17=0),"---",IF('Meilleurs temps'!T10=0,"",IF('Meilleurs temps'!T10&lt;='Temps qualification fédération'!S$22,'Temps qualification fédération'!$E$22,IF('Meilleurs temps'!T10&lt;='Temps qualification fédération'!S$20,'Temps qualification fédération'!$E$20,IF('Meilleurs temps'!T10&lt;='Temps qualification fédération'!S$21,'Temps qualification fédération'!$E$21,IF('Meilleurs temps'!T10&lt;='Temps qualification fédération'!S$19,'Temps qualification fédération'!$E$19,IF('Meilleurs temps'!T10&lt;='Temps qualification fédération'!S$18,'Temps qualification fédération'!$E$18,IF('Meilleurs temps'!T10&lt;='Temps qualification fédération'!S$17,'Temps qualification fédération'!$E$17,IF('Meilleurs temps'!T10&lt;='Temps qualification fédération'!S$16,'Temps qualification fédération'!$E$16,IF('Meilleurs temps'!T10&lt;='Temps qualification fédération'!S$15,'Temps qualification fédération'!$E$15,"PRÉ-LIGUE")))))))))))</f>
        <v/>
      </c>
      <c r="V10" s="52" t="str">
        <f>IF($D10="F",IF(AND('Temps qualification fédération'!T$9=0,'Temps qualification fédération'!T$5=0,'Temps qualification fédération'!T$4=0),"---",IF('Meilleurs temps'!U10=0,"",IF('Meilleurs temps'!U10&lt;='Temps qualification fédération'!T$9,'Temps qualification fédération'!$E$9,IF('Meilleurs temps'!U10&lt;='Temps qualification fédération'!T$7,'Temps qualification fédération'!$E$7,IF('Meilleurs temps'!U10&lt;='Temps qualification fédération'!T$8,'Temps qualification fédération'!$E$8,IF('Meilleurs temps'!U10&lt;='Temps qualification fédération'!T$6,'Temps qualification fédération'!$E$6,IF('Meilleurs temps'!U10&lt;='Temps qualification fédération'!T$5,'Temps qualification fédération'!$E$5,IF('Meilleurs temps'!U10&lt;='Temps qualification fédération'!T$4,'Temps qualification fédération'!$E$4,IF('Meilleurs temps'!U10&lt;='Temps qualification fédération'!T$3,'Temps qualification fédération'!$E$3,IF('Meilleurs temps'!U10&lt;='Temps qualification fédération'!T$2,'Temps qualification fédération'!$E$2,"PRÉ-LIGUE")))))))))),IF(AND('Temps qualification fédération'!T$22=0,'Temps qualification fédération'!T$18=0,'Temps qualification fédération'!T$17=0),"---",IF('Meilleurs temps'!U10=0,"",IF('Meilleurs temps'!U10&lt;='Temps qualification fédération'!T$22,'Temps qualification fédération'!$E$22,IF('Meilleurs temps'!U10&lt;='Temps qualification fédération'!T$20,'Temps qualification fédération'!$E$20,IF('Meilleurs temps'!U10&lt;='Temps qualification fédération'!T$21,'Temps qualification fédération'!$E$21,IF('Meilleurs temps'!U10&lt;='Temps qualification fédération'!T$19,'Temps qualification fédération'!$E$19,IF('Meilleurs temps'!U10&lt;='Temps qualification fédération'!T$18,'Temps qualification fédération'!$E$18,IF('Meilleurs temps'!U10&lt;='Temps qualification fédération'!T$17,'Temps qualification fédération'!$E$17,IF('Meilleurs temps'!U10&lt;='Temps qualification fédération'!T$16,'Temps qualification fédération'!$E$16,IF('Meilleurs temps'!U10&lt;='Temps qualification fédération'!T$15,'Temps qualification fédération'!$E$15,"PRÉ-LIGUE")))))))))))</f>
        <v/>
      </c>
      <c r="W10" s="52" t="str">
        <f>IF($D10="F",IF(AND('Temps qualification fédération'!U$9=0,'Temps qualification fédération'!U$5=0,'Temps qualification fédération'!U$4=0),"---",IF('Meilleurs temps'!V10=0,"",IF('Meilleurs temps'!V10&lt;='Temps qualification fédération'!U$9,'Temps qualification fédération'!$E$9,IF('Meilleurs temps'!V10&lt;='Temps qualification fédération'!U$7,'Temps qualification fédération'!$E$7,IF('Meilleurs temps'!V10&lt;='Temps qualification fédération'!U$8,'Temps qualification fédération'!$E$8,IF('Meilleurs temps'!V10&lt;='Temps qualification fédération'!U$6,'Temps qualification fédération'!$E$6,IF('Meilleurs temps'!V10&lt;='Temps qualification fédération'!U$5,'Temps qualification fédération'!$E$5,IF('Meilleurs temps'!V10&lt;='Temps qualification fédération'!U$4,'Temps qualification fédération'!$E$4,IF('Meilleurs temps'!V10&lt;='Temps qualification fédération'!U$3,'Temps qualification fédération'!$E$3,IF('Meilleurs temps'!V10&lt;='Temps qualification fédération'!U$2,'Temps qualification fédération'!$E$2,"PRÉ-LIGUE")))))))))),IF(AND('Temps qualification fédération'!U$22=0,'Temps qualification fédération'!U$18=0,'Temps qualification fédération'!U$17=0),"---",IF('Meilleurs temps'!V10=0,"",IF('Meilleurs temps'!V10&lt;='Temps qualification fédération'!U$22,'Temps qualification fédération'!$E$22,IF('Meilleurs temps'!V10&lt;='Temps qualification fédération'!U$20,'Temps qualification fédération'!$E$20,IF('Meilleurs temps'!V10&lt;='Temps qualification fédération'!U$21,'Temps qualification fédération'!$E$21,IF('Meilleurs temps'!V10&lt;='Temps qualification fédération'!U$19,'Temps qualification fédération'!$E$19,IF('Meilleurs temps'!V10&lt;='Temps qualification fédération'!U$18,'Temps qualification fédération'!$E$18,IF('Meilleurs temps'!V10&lt;='Temps qualification fédération'!U$17,'Temps qualification fédération'!$E$17,IF('Meilleurs temps'!V10&lt;='Temps qualification fédération'!U$16,'Temps qualification fédération'!$E$16,IF('Meilleurs temps'!V10&lt;='Temps qualification fédération'!U$15,'Temps qualification fédération'!$E$15,"PRÉ-LIGUE")))))))))))</f>
        <v>DEV 11-12</v>
      </c>
      <c r="X10" s="52" t="str">
        <f>IF($D10="F",IF(AND('Temps qualification fédération'!V$9=0,'Temps qualification fédération'!V$5=0,'Temps qualification fédération'!V$4=0),"---",IF('Meilleurs temps'!W10=0,"",IF('Meilleurs temps'!W10&lt;='Temps qualification fédération'!V$9,'Temps qualification fédération'!$E$9,IF('Meilleurs temps'!W10&lt;='Temps qualification fédération'!V$7,'Temps qualification fédération'!$E$7,IF('Meilleurs temps'!W10&lt;='Temps qualification fédération'!V$8,'Temps qualification fédération'!$E$8,IF('Meilleurs temps'!W10&lt;='Temps qualification fédération'!V$6,'Temps qualification fédération'!$E$6,IF('Meilleurs temps'!W10&lt;='Temps qualification fédération'!V$5,'Temps qualification fédération'!$E$5,IF('Meilleurs temps'!W10&lt;='Temps qualification fédération'!V$4,'Temps qualification fédération'!$E$4,IF('Meilleurs temps'!W10&lt;='Temps qualification fédération'!V$3,'Temps qualification fédération'!$E$3,IF('Meilleurs temps'!W10&lt;='Temps qualification fédération'!V$2,'Temps qualification fédération'!$E$2,"PRÉ-LIGUE")))))))))),IF(AND('Temps qualification fédération'!V$22=0,'Temps qualification fédération'!V$18=0,'Temps qualification fédération'!V$17=0),"---",IF('Meilleurs temps'!W10=0,"",IF('Meilleurs temps'!W10&lt;='Temps qualification fédération'!V$22,'Temps qualification fédération'!$E$22,IF('Meilleurs temps'!W10&lt;='Temps qualification fédération'!V$20,'Temps qualification fédération'!$E$20,IF('Meilleurs temps'!W10&lt;='Temps qualification fédération'!V$21,'Temps qualification fédération'!$E$21,IF('Meilleurs temps'!W10&lt;='Temps qualification fédération'!V$19,'Temps qualification fédération'!$E$19,IF('Meilleurs temps'!W10&lt;='Temps qualification fédération'!V$18,'Temps qualification fédération'!$E$18,IF('Meilleurs temps'!W10&lt;='Temps qualification fédération'!V$17,'Temps qualification fédération'!$E$17,IF('Meilleurs temps'!W10&lt;='Temps qualification fédération'!V$16,'Temps qualification fédération'!$E$16,IF('Meilleurs temps'!W10&lt;='Temps qualification fédération'!V$15,'Temps qualification fédération'!$E$15,"PRÉ-LIGUE")))))))))))</f>
        <v>DEV 10</v>
      </c>
      <c r="Y10" s="52" t="str">
        <f>IF($D10="F",IF(AND('Temps qualification fédération'!W$9=0,'Temps qualification fédération'!W$5=0,'Temps qualification fédération'!W$4=0),"---",IF('Meilleurs temps'!X10=0,"",IF('Meilleurs temps'!X10&lt;='Temps qualification fédération'!W$9,'Temps qualification fédération'!$E$9,IF('Meilleurs temps'!X10&lt;='Temps qualification fédération'!W$7,'Temps qualification fédération'!$E$7,IF('Meilleurs temps'!X10&lt;='Temps qualification fédération'!W$8,'Temps qualification fédération'!$E$8,IF('Meilleurs temps'!X10&lt;='Temps qualification fédération'!W$6,'Temps qualification fédération'!$E$6,IF('Meilleurs temps'!X10&lt;='Temps qualification fédération'!W$5,'Temps qualification fédération'!$E$5,IF('Meilleurs temps'!X10&lt;='Temps qualification fédération'!W$4,'Temps qualification fédération'!$E$4,IF('Meilleurs temps'!X10&lt;='Temps qualification fédération'!W$3,'Temps qualification fédération'!$E$3,IF('Meilleurs temps'!X10&lt;='Temps qualification fédération'!W$2,'Temps qualification fédération'!$E$2,"PRÉ-LIGUE")))))))))),IF(AND('Temps qualification fédération'!W$22=0,'Temps qualification fédération'!W$18=0,'Temps qualification fédération'!W$17=0),"---",IF('Meilleurs temps'!X10=0,"",IF('Meilleurs temps'!X10&lt;='Temps qualification fédération'!W$22,'Temps qualification fédération'!$E$22,IF('Meilleurs temps'!X10&lt;='Temps qualification fédération'!W$20,'Temps qualification fédération'!$E$20,IF('Meilleurs temps'!X10&lt;='Temps qualification fédération'!W$21,'Temps qualification fédération'!$E$21,IF('Meilleurs temps'!X10&lt;='Temps qualification fédération'!W$19,'Temps qualification fédération'!$E$19,IF('Meilleurs temps'!X10&lt;='Temps qualification fédération'!W$18,'Temps qualification fédération'!$E$18,IF('Meilleurs temps'!X10&lt;='Temps qualification fédération'!W$17,'Temps qualification fédération'!$E$17,IF('Meilleurs temps'!X10&lt;='Temps qualification fédération'!W$16,'Temps qualification fédération'!$E$16,IF('Meilleurs temps'!X10&lt;='Temps qualification fédération'!W$15,'Temps qualification fédération'!$E$15,"PRÉ-LIGUE")))))))))))</f>
        <v/>
      </c>
      <c r="AA10" s="34">
        <f t="shared" si="2"/>
        <v>11</v>
      </c>
      <c r="AB10" s="35">
        <f t="shared" si="3"/>
        <v>0</v>
      </c>
      <c r="AC10" s="80">
        <f t="shared" si="4"/>
        <v>0</v>
      </c>
      <c r="AD10" s="80">
        <f t="shared" si="5"/>
        <v>4</v>
      </c>
      <c r="AE10" s="80">
        <f t="shared" si="6"/>
        <v>0</v>
      </c>
      <c r="AF10" s="80">
        <f t="shared" si="7"/>
        <v>0</v>
      </c>
      <c r="AG10" s="80">
        <f t="shared" si="8"/>
        <v>0</v>
      </c>
      <c r="AH10" s="80">
        <f t="shared" si="9"/>
        <v>0</v>
      </c>
      <c r="AI10" s="36">
        <f t="shared" si="10"/>
        <v>0</v>
      </c>
      <c r="AJ10" s="35">
        <f t="shared" si="11"/>
        <v>0</v>
      </c>
      <c r="AK10" s="80">
        <f t="shared" si="12"/>
        <v>0</v>
      </c>
      <c r="AL10" s="80">
        <f t="shared" si="13"/>
        <v>2</v>
      </c>
      <c r="AM10" s="80">
        <f t="shared" si="14"/>
        <v>0</v>
      </c>
      <c r="AN10" s="80">
        <f t="shared" si="15"/>
        <v>0</v>
      </c>
      <c r="AO10" s="80">
        <f t="shared" si="16"/>
        <v>0</v>
      </c>
      <c r="AP10" s="80">
        <f t="shared" si="17"/>
        <v>0</v>
      </c>
      <c r="AQ10" s="36">
        <f t="shared" si="18"/>
        <v>0</v>
      </c>
      <c r="AR10" s="35">
        <f t="shared" si="19"/>
        <v>0</v>
      </c>
      <c r="AS10" s="80">
        <f t="shared" si="20"/>
        <v>0</v>
      </c>
      <c r="AT10" s="80">
        <f t="shared" si="21"/>
        <v>2</v>
      </c>
      <c r="AU10" s="80">
        <f t="shared" si="22"/>
        <v>0</v>
      </c>
      <c r="AV10" s="80">
        <f t="shared" si="23"/>
        <v>0</v>
      </c>
      <c r="AW10" s="80">
        <f t="shared" si="24"/>
        <v>0</v>
      </c>
      <c r="AX10" s="80">
        <f t="shared" si="25"/>
        <v>0</v>
      </c>
      <c r="AY10" s="36">
        <f t="shared" si="26"/>
        <v>0</v>
      </c>
      <c r="AZ10" s="35">
        <f t="shared" si="27"/>
        <v>0</v>
      </c>
      <c r="BA10" s="80">
        <f t="shared" si="28"/>
        <v>0</v>
      </c>
      <c r="BB10" s="80">
        <f t="shared" si="29"/>
        <v>1</v>
      </c>
      <c r="BC10" s="80">
        <f t="shared" si="30"/>
        <v>0</v>
      </c>
      <c r="BD10" s="80">
        <f t="shared" si="31"/>
        <v>0</v>
      </c>
      <c r="BE10" s="80">
        <f t="shared" si="32"/>
        <v>0</v>
      </c>
      <c r="BF10" s="80">
        <f t="shared" si="33"/>
        <v>0</v>
      </c>
      <c r="BG10" s="36">
        <f t="shared" si="34"/>
        <v>0</v>
      </c>
      <c r="BH10" s="35">
        <f t="shared" si="35"/>
        <v>0</v>
      </c>
      <c r="BI10" s="80">
        <f t="shared" si="36"/>
        <v>1</v>
      </c>
      <c r="BJ10" s="80">
        <f t="shared" si="37"/>
        <v>1</v>
      </c>
      <c r="BK10" s="80">
        <f t="shared" si="38"/>
        <v>0</v>
      </c>
      <c r="BL10" s="80">
        <f t="shared" si="39"/>
        <v>0</v>
      </c>
      <c r="BM10" s="80">
        <f t="shared" si="40"/>
        <v>0</v>
      </c>
      <c r="BN10" s="80">
        <f t="shared" si="41"/>
        <v>0</v>
      </c>
      <c r="BO10" s="36">
        <f t="shared" si="42"/>
        <v>0</v>
      </c>
    </row>
    <row r="11" spans="1:67" ht="15.75" thickBot="1">
      <c r="A11" s="47" t="s">
        <v>47</v>
      </c>
      <c r="B11" s="48" t="str">
        <f t="shared" si="0"/>
        <v>PRÉ-LIGUE</v>
      </c>
      <c r="C11" s="54">
        <f t="shared" ca="1" si="1"/>
        <v>7</v>
      </c>
      <c r="D11" s="55" t="s">
        <v>40</v>
      </c>
      <c r="E11" s="21" t="s">
        <v>161</v>
      </c>
      <c r="F11" s="3" t="s">
        <v>59</v>
      </c>
      <c r="G11" s="53">
        <v>39772</v>
      </c>
      <c r="H11" s="52" t="str">
        <f>IF($D11="F",IF(AND('Temps qualification fédération'!F$9=0,'Temps qualification fédération'!F$5=0,'Temps qualification fédération'!F$4=0),"---",IF('Meilleurs temps'!G11=0,"",IF('Meilleurs temps'!G11&lt;='Temps qualification fédération'!F$9,'Temps qualification fédération'!$E$9,IF('Meilleurs temps'!G11&lt;='Temps qualification fédération'!F$7,'Temps qualification fédération'!$E$7,IF('Meilleurs temps'!G11&lt;='Temps qualification fédération'!F$8,'Temps qualification fédération'!$E$8,IF('Meilleurs temps'!G11&lt;='Temps qualification fédération'!F$6,'Temps qualification fédération'!$E$6,IF('Meilleurs temps'!G11&lt;='Temps qualification fédération'!F$5,'Temps qualification fédération'!$E$5,IF('Meilleurs temps'!G11&lt;='Temps qualification fédération'!F$4,'Temps qualification fédération'!$E$4,IF('Meilleurs temps'!G11&lt;='Temps qualification fédération'!F$3,'Temps qualification fédération'!$E$3,IF('Meilleurs temps'!G11&lt;='Temps qualification fédération'!F$2,'Temps qualification fédération'!$E$2,"PRÉ-LIGUE")))))))))),IF(AND('Temps qualification fédération'!F$22=0,'Temps qualification fédération'!F$18=0,'Temps qualification fédération'!F$17=0),"---",IF('Meilleurs temps'!G11=0,"",IF('Meilleurs temps'!G11&lt;='Temps qualification fédération'!F$22,'Temps qualification fédération'!$E$22,IF('Meilleurs temps'!G11&lt;='Temps qualification fédération'!F$20,'Temps qualification fédération'!$E$20,IF('Meilleurs temps'!G11&lt;='Temps qualification fédération'!F$21,'Temps qualification fédération'!$E$21,IF('Meilleurs temps'!G11&lt;='Temps qualification fédération'!F$19,'Temps qualification fédération'!$E$19,IF('Meilleurs temps'!G11&lt;='Temps qualification fédération'!F$18,'Temps qualification fédération'!$E$18,IF('Meilleurs temps'!G11&lt;='Temps qualification fédération'!F$17,'Temps qualification fédération'!$E$17,IF('Meilleurs temps'!G11&lt;='Temps qualification fédération'!F$16,'Temps qualification fédération'!$E$16,IF('Meilleurs temps'!G11&lt;='Temps qualification fédération'!F$15,'Temps qualification fédération'!$E$15,"PRÉ-LIGUE")))))))))))</f>
        <v/>
      </c>
      <c r="I11" s="52" t="str">
        <f>IF($D11="F",IF(AND('Temps qualification fédération'!G$9=0,'Temps qualification fédération'!G$5=0,'Temps qualification fédération'!G$4=0),"---",IF('Meilleurs temps'!H11=0,"",IF('Meilleurs temps'!H11&lt;='Temps qualification fédération'!G$9,'Temps qualification fédération'!$E$9,IF('Meilleurs temps'!H11&lt;='Temps qualification fédération'!G$7,'Temps qualification fédération'!$E$7,IF('Meilleurs temps'!H11&lt;='Temps qualification fédération'!G$8,'Temps qualification fédération'!$E$8,IF('Meilleurs temps'!H11&lt;='Temps qualification fédération'!G$6,'Temps qualification fédération'!$E$6,IF('Meilleurs temps'!H11&lt;='Temps qualification fédération'!G$5,'Temps qualification fédération'!$E$5,IF('Meilleurs temps'!H11&lt;='Temps qualification fédération'!G$4,'Temps qualification fédération'!$E$4,IF('Meilleurs temps'!H11&lt;='Temps qualification fédération'!G$3,'Temps qualification fédération'!$E$3,IF('Meilleurs temps'!H11&lt;='Temps qualification fédération'!G$2,'Temps qualification fédération'!$E$2,"PRÉ-LIGUE")))))))))),IF(AND('Temps qualification fédération'!G$22=0,'Temps qualification fédération'!G$18=0,'Temps qualification fédération'!G$17=0),"---",IF('Meilleurs temps'!H11=0,"",IF('Meilleurs temps'!H11&lt;='Temps qualification fédération'!G$22,'Temps qualification fédération'!$E$22,IF('Meilleurs temps'!H11&lt;='Temps qualification fédération'!G$20,'Temps qualification fédération'!$E$20,IF('Meilleurs temps'!H11&lt;='Temps qualification fédération'!G$21,'Temps qualification fédération'!$E$21,IF('Meilleurs temps'!H11&lt;='Temps qualification fédération'!G$19,'Temps qualification fédération'!$E$19,IF('Meilleurs temps'!H11&lt;='Temps qualification fédération'!G$18,'Temps qualification fédération'!$E$18,IF('Meilleurs temps'!H11&lt;='Temps qualification fédération'!G$17,'Temps qualification fédération'!$E$17,IF('Meilleurs temps'!H11&lt;='Temps qualification fédération'!G$16,'Temps qualification fédération'!$E$16,IF('Meilleurs temps'!H11&lt;='Temps qualification fédération'!G$15,'Temps qualification fédération'!$E$15,"PRÉ-LIGUE")))))))))))</f>
        <v/>
      </c>
      <c r="J11" s="52" t="str">
        <f>IF($D11="F",IF(AND('Temps qualification fédération'!H$9=0,'Temps qualification fédération'!H$5=0,'Temps qualification fédération'!H$4=0),"---",IF('Meilleurs temps'!I11=0,"",IF('Meilleurs temps'!I11&lt;='Temps qualification fédération'!H$9,'Temps qualification fédération'!$E$9,IF('Meilleurs temps'!I11&lt;='Temps qualification fédération'!H$7,'Temps qualification fédération'!$E$7,IF('Meilleurs temps'!I11&lt;='Temps qualification fédération'!H$8,'Temps qualification fédération'!$E$8,IF('Meilleurs temps'!I11&lt;='Temps qualification fédération'!H$6,'Temps qualification fédération'!$E$6,IF('Meilleurs temps'!I11&lt;='Temps qualification fédération'!H$5,'Temps qualification fédération'!$E$5,IF('Meilleurs temps'!I11&lt;='Temps qualification fédération'!H$4,'Temps qualification fédération'!$E$4,IF('Meilleurs temps'!I11&lt;='Temps qualification fédération'!H$3,'Temps qualification fédération'!$E$3,IF('Meilleurs temps'!I11&lt;='Temps qualification fédération'!H$2,'Temps qualification fédération'!$E$2,"PRÉ-LIGUE")))))))))),IF(AND('Temps qualification fédération'!H$22=0,'Temps qualification fédération'!H$18=0,'Temps qualification fédération'!H$17=0),"---",IF('Meilleurs temps'!I11=0,"",IF('Meilleurs temps'!I11&lt;='Temps qualification fédération'!H$22,'Temps qualification fédération'!$E$22,IF('Meilleurs temps'!I11&lt;='Temps qualification fédération'!H$20,'Temps qualification fédération'!$E$20,IF('Meilleurs temps'!I11&lt;='Temps qualification fédération'!H$21,'Temps qualification fédération'!$E$21,IF('Meilleurs temps'!I11&lt;='Temps qualification fédération'!H$19,'Temps qualification fédération'!$E$19,IF('Meilleurs temps'!I11&lt;='Temps qualification fédération'!H$18,'Temps qualification fédération'!$E$18,IF('Meilleurs temps'!I11&lt;='Temps qualification fédération'!H$17,'Temps qualification fédération'!$E$17,IF('Meilleurs temps'!I11&lt;='Temps qualification fédération'!H$16,'Temps qualification fédération'!$E$16,IF('Meilleurs temps'!I11&lt;='Temps qualification fédération'!H$15,'Temps qualification fédération'!$E$15,"PRÉ-LIGUE")))))))))))</f>
        <v/>
      </c>
      <c r="K11" s="52" t="str">
        <f>IF($D11="F",IF(AND('Temps qualification fédération'!I$9=0,'Temps qualification fédération'!I$5=0,'Temps qualification fédération'!I$4=0),"---",IF('Meilleurs temps'!J11=0,"",IF('Meilleurs temps'!J11&lt;='Temps qualification fédération'!I$9,'Temps qualification fédération'!$E$9,IF('Meilleurs temps'!J11&lt;='Temps qualification fédération'!I$7,'Temps qualification fédération'!$E$7,IF('Meilleurs temps'!J11&lt;='Temps qualification fédération'!I$8,'Temps qualification fédération'!$E$8,IF('Meilleurs temps'!J11&lt;='Temps qualification fédération'!I$6,'Temps qualification fédération'!$E$6,IF('Meilleurs temps'!J11&lt;='Temps qualification fédération'!I$5,'Temps qualification fédération'!$E$5,IF('Meilleurs temps'!J11&lt;='Temps qualification fédération'!I$4,'Temps qualification fédération'!$E$4,IF('Meilleurs temps'!J11&lt;='Temps qualification fédération'!I$3,'Temps qualification fédération'!$E$3,IF('Meilleurs temps'!J11&lt;='Temps qualification fédération'!I$2,'Temps qualification fédération'!$E$2,"PRÉ-LIGUE")))))))))),IF(AND('Temps qualification fédération'!I$22=0,'Temps qualification fédération'!I$18=0,'Temps qualification fédération'!I$17=0),"---",IF('Meilleurs temps'!J11=0,"",IF('Meilleurs temps'!J11&lt;='Temps qualification fédération'!I$22,'Temps qualification fédération'!$E$22,IF('Meilleurs temps'!J11&lt;='Temps qualification fédération'!I$20,'Temps qualification fédération'!$E$20,IF('Meilleurs temps'!J11&lt;='Temps qualification fédération'!I$21,'Temps qualification fédération'!$E$21,IF('Meilleurs temps'!J11&lt;='Temps qualification fédération'!I$19,'Temps qualification fédération'!$E$19,IF('Meilleurs temps'!J11&lt;='Temps qualification fédération'!I$18,'Temps qualification fédération'!$E$18,IF('Meilleurs temps'!J11&lt;='Temps qualification fédération'!I$17,'Temps qualification fédération'!$E$17,IF('Meilleurs temps'!J11&lt;='Temps qualification fédération'!I$16,'Temps qualification fédération'!$E$16,IF('Meilleurs temps'!J11&lt;='Temps qualification fédération'!I$15,'Temps qualification fédération'!$E$15,"PRÉ-LIGUE")))))))))))</f>
        <v/>
      </c>
      <c r="L11" s="52" t="str">
        <f>IF($D11="F",IF(AND('Temps qualification fédération'!J$9=0,'Temps qualification fédération'!J$5=0,'Temps qualification fédération'!J$4=0),"---",IF('Meilleurs temps'!K11=0,"",IF('Meilleurs temps'!K11&lt;='Temps qualification fédération'!J$9,'Temps qualification fédération'!$E$9,IF('Meilleurs temps'!K11&lt;='Temps qualification fédération'!J$7,'Temps qualification fédération'!$E$7,IF('Meilleurs temps'!K11&lt;='Temps qualification fédération'!J$8,'Temps qualification fédération'!$E$8,IF('Meilleurs temps'!K11&lt;='Temps qualification fédération'!J$6,'Temps qualification fédération'!$E$6,IF('Meilleurs temps'!K11&lt;='Temps qualification fédération'!J$5,'Temps qualification fédération'!$E$5,IF('Meilleurs temps'!K11&lt;='Temps qualification fédération'!J$4,'Temps qualification fédération'!$E$4,IF('Meilleurs temps'!K11&lt;='Temps qualification fédération'!J$3,'Temps qualification fédération'!$E$3,IF('Meilleurs temps'!K11&lt;='Temps qualification fédération'!J$2,'Temps qualification fédération'!$E$2,"PRÉ-LIGUE")))))))))),IF(AND('Temps qualification fédération'!J$22=0,'Temps qualification fédération'!J$18=0,'Temps qualification fédération'!J$17=0),"---",IF('Meilleurs temps'!K11=0,"",IF('Meilleurs temps'!K11&lt;='Temps qualification fédération'!J$22,'Temps qualification fédération'!$E$22,IF('Meilleurs temps'!K11&lt;='Temps qualification fédération'!J$20,'Temps qualification fédération'!$E$20,IF('Meilleurs temps'!K11&lt;='Temps qualification fédération'!J$21,'Temps qualification fédération'!$E$21,IF('Meilleurs temps'!K11&lt;='Temps qualification fédération'!J$19,'Temps qualification fédération'!$E$19,IF('Meilleurs temps'!K11&lt;='Temps qualification fédération'!J$18,'Temps qualification fédération'!$E$18,IF('Meilleurs temps'!K11&lt;='Temps qualification fédération'!J$17,'Temps qualification fédération'!$E$17,IF('Meilleurs temps'!K11&lt;='Temps qualification fédération'!J$16,'Temps qualification fédération'!$E$16,IF('Meilleurs temps'!K11&lt;='Temps qualification fédération'!J$15,'Temps qualification fédération'!$E$15,"PRÉ-LIGUE")))))))))))</f>
        <v/>
      </c>
      <c r="M11" s="52" t="str">
        <f>IF($D11="F",IF(AND('Temps qualification fédération'!K$9=0,'Temps qualification fédération'!K$5=0,'Temps qualification fédération'!K$4=0),"---",IF('Meilleurs temps'!L11=0,"",IF('Meilleurs temps'!L11&lt;='Temps qualification fédération'!K$9,'Temps qualification fédération'!$E$9,IF('Meilleurs temps'!L11&lt;='Temps qualification fédération'!K$7,'Temps qualification fédération'!$E$7,IF('Meilleurs temps'!L11&lt;='Temps qualification fédération'!K$8,'Temps qualification fédération'!$E$8,IF('Meilleurs temps'!L11&lt;='Temps qualification fédération'!K$6,'Temps qualification fédération'!$E$6,IF('Meilleurs temps'!L11&lt;='Temps qualification fédération'!K$5,'Temps qualification fédération'!$E$5,IF('Meilleurs temps'!L11&lt;='Temps qualification fédération'!K$4,'Temps qualification fédération'!$E$4,IF('Meilleurs temps'!L11&lt;='Temps qualification fédération'!K$3,'Temps qualification fédération'!$E$3,IF('Meilleurs temps'!L11&lt;='Temps qualification fédération'!K$2,'Temps qualification fédération'!$E$2,"PRÉ-LIGUE")))))))))),IF(AND('Temps qualification fédération'!K$22=0,'Temps qualification fédération'!K$18=0,'Temps qualification fédération'!K$17=0),"---",IF('Meilleurs temps'!L11=0,"",IF('Meilleurs temps'!L11&lt;='Temps qualification fédération'!K$22,'Temps qualification fédération'!$E$22,IF('Meilleurs temps'!L11&lt;='Temps qualification fédération'!K$20,'Temps qualification fédération'!$E$20,IF('Meilleurs temps'!L11&lt;='Temps qualification fédération'!K$21,'Temps qualification fédération'!$E$21,IF('Meilleurs temps'!L11&lt;='Temps qualification fédération'!K$19,'Temps qualification fédération'!$E$19,IF('Meilleurs temps'!L11&lt;='Temps qualification fédération'!K$18,'Temps qualification fédération'!$E$18,IF('Meilleurs temps'!L11&lt;='Temps qualification fédération'!K$17,'Temps qualification fédération'!$E$17,IF('Meilleurs temps'!L11&lt;='Temps qualification fédération'!K$16,'Temps qualification fédération'!$E$16,IF('Meilleurs temps'!L11&lt;='Temps qualification fédération'!K$15,'Temps qualification fédération'!$E$15,"PRÉ-LIGUE")))))))))))</f>
        <v>---</v>
      </c>
      <c r="N11" s="52" t="str">
        <f>IF($D11="F",IF(AND('Temps qualification fédération'!L$9=0,'Temps qualification fédération'!L$5=0,'Temps qualification fédération'!L$4=0),"---",IF('Meilleurs temps'!M11=0,"",IF('Meilleurs temps'!M11&lt;='Temps qualification fédération'!L$9,'Temps qualification fédération'!$E$9,IF('Meilleurs temps'!M11&lt;='Temps qualification fédération'!L$7,'Temps qualification fédération'!$E$7,IF('Meilleurs temps'!M11&lt;='Temps qualification fédération'!L$8,'Temps qualification fédération'!$E$8,IF('Meilleurs temps'!M11&lt;='Temps qualification fédération'!L$6,'Temps qualification fédération'!$E$6,IF('Meilleurs temps'!M11&lt;='Temps qualification fédération'!L$5,'Temps qualification fédération'!$E$5,IF('Meilleurs temps'!M11&lt;='Temps qualification fédération'!L$4,'Temps qualification fédération'!$E$4,IF('Meilleurs temps'!M11&lt;='Temps qualification fédération'!L$3,'Temps qualification fédération'!$E$3,IF('Meilleurs temps'!M11&lt;='Temps qualification fédération'!L$2,'Temps qualification fédération'!$E$2,"PRÉ-LIGUE")))))))))),IF(AND('Temps qualification fédération'!L$22=0,'Temps qualification fédération'!L$18=0,'Temps qualification fédération'!L$17=0),"---",IF('Meilleurs temps'!M11=0,"",IF('Meilleurs temps'!M11&lt;='Temps qualification fédération'!L$22,'Temps qualification fédération'!$E$22,IF('Meilleurs temps'!M11&lt;='Temps qualification fédération'!L$20,'Temps qualification fédération'!$E$20,IF('Meilleurs temps'!M11&lt;='Temps qualification fédération'!L$21,'Temps qualification fédération'!$E$21,IF('Meilleurs temps'!M11&lt;='Temps qualification fédération'!L$19,'Temps qualification fédération'!$E$19,IF('Meilleurs temps'!M11&lt;='Temps qualification fédération'!L$18,'Temps qualification fédération'!$E$18,IF('Meilleurs temps'!M11&lt;='Temps qualification fédération'!L$17,'Temps qualification fédération'!$E$17,IF('Meilleurs temps'!M11&lt;='Temps qualification fédération'!L$16,'Temps qualification fédération'!$E$16,IF('Meilleurs temps'!M11&lt;='Temps qualification fédération'!L$15,'Temps qualification fédération'!$E$15,"PRÉ-LIGUE")))))))))))</f>
        <v/>
      </c>
      <c r="O11" s="52" t="str">
        <f>IF($D11="F",IF(AND('Temps qualification fédération'!M$9=0,'Temps qualification fédération'!M$5=0,'Temps qualification fédération'!M$4=0),"---",IF('Meilleurs temps'!N11=0,"",IF('Meilleurs temps'!N11&lt;='Temps qualification fédération'!M$9,'Temps qualification fédération'!$E$9,IF('Meilleurs temps'!N11&lt;='Temps qualification fédération'!M$7,'Temps qualification fédération'!$E$7,IF('Meilleurs temps'!N11&lt;='Temps qualification fédération'!M$8,'Temps qualification fédération'!$E$8,IF('Meilleurs temps'!N11&lt;='Temps qualification fédération'!M$6,'Temps qualification fédération'!$E$6,IF('Meilleurs temps'!N11&lt;='Temps qualification fédération'!M$5,'Temps qualification fédération'!$E$5,IF('Meilleurs temps'!N11&lt;='Temps qualification fédération'!M$4,'Temps qualification fédération'!$E$4,IF('Meilleurs temps'!N11&lt;='Temps qualification fédération'!M$3,'Temps qualification fédération'!$E$3,IF('Meilleurs temps'!N11&lt;='Temps qualification fédération'!M$2,'Temps qualification fédération'!$E$2,"PRÉ-LIGUE")))))))))),IF(AND('Temps qualification fédération'!M$22=0,'Temps qualification fédération'!M$18=0,'Temps qualification fédération'!M$17=0),"---",IF('Meilleurs temps'!N11=0,"",IF('Meilleurs temps'!N11&lt;='Temps qualification fédération'!M$22,'Temps qualification fédération'!$E$22,IF('Meilleurs temps'!N11&lt;='Temps qualification fédération'!M$20,'Temps qualification fédération'!$E$20,IF('Meilleurs temps'!N11&lt;='Temps qualification fédération'!M$21,'Temps qualification fédération'!$E$21,IF('Meilleurs temps'!N11&lt;='Temps qualification fédération'!M$19,'Temps qualification fédération'!$E$19,IF('Meilleurs temps'!N11&lt;='Temps qualification fédération'!M$18,'Temps qualification fédération'!$E$18,IF('Meilleurs temps'!N11&lt;='Temps qualification fédération'!M$17,'Temps qualification fédération'!$E$17,IF('Meilleurs temps'!N11&lt;='Temps qualification fédération'!M$16,'Temps qualification fédération'!$E$16,IF('Meilleurs temps'!N11&lt;='Temps qualification fédération'!M$15,'Temps qualification fédération'!$E$15,"PRÉ-LIGUE")))))))))))</f>
        <v/>
      </c>
      <c r="P11" s="52" t="str">
        <f>IF($D11="F",IF(AND('Temps qualification fédération'!N$9=0,'Temps qualification fédération'!N$5=0,'Temps qualification fédération'!N$4=0),"---",IF('Meilleurs temps'!O11=0,"",IF('Meilleurs temps'!O11&lt;='Temps qualification fédération'!N$9,'Temps qualification fédération'!$E$9,IF('Meilleurs temps'!O11&lt;='Temps qualification fédération'!N$7,'Temps qualification fédération'!$E$7,IF('Meilleurs temps'!O11&lt;='Temps qualification fédération'!N$8,'Temps qualification fédération'!$E$8,IF('Meilleurs temps'!O11&lt;='Temps qualification fédération'!N$6,'Temps qualification fédération'!$E$6,IF('Meilleurs temps'!O11&lt;='Temps qualification fédération'!N$5,'Temps qualification fédération'!$E$5,IF('Meilleurs temps'!O11&lt;='Temps qualification fédération'!N$4,'Temps qualification fédération'!$E$4,IF('Meilleurs temps'!O11&lt;='Temps qualification fédération'!N$3,'Temps qualification fédération'!$E$3,IF('Meilleurs temps'!O11&lt;='Temps qualification fédération'!N$2,'Temps qualification fédération'!$E$2,"PRÉ-LIGUE")))))))))),IF(AND('Temps qualification fédération'!N$22=0,'Temps qualification fédération'!N$18=0,'Temps qualification fédération'!N$17=0),"---",IF('Meilleurs temps'!O11=0,"",IF('Meilleurs temps'!O11&lt;='Temps qualification fédération'!N$22,'Temps qualification fédération'!$E$22,IF('Meilleurs temps'!O11&lt;='Temps qualification fédération'!N$20,'Temps qualification fédération'!$E$20,IF('Meilleurs temps'!O11&lt;='Temps qualification fédération'!N$21,'Temps qualification fédération'!$E$21,IF('Meilleurs temps'!O11&lt;='Temps qualification fédération'!N$19,'Temps qualification fédération'!$E$19,IF('Meilleurs temps'!O11&lt;='Temps qualification fédération'!N$18,'Temps qualification fédération'!$E$18,IF('Meilleurs temps'!O11&lt;='Temps qualification fédération'!N$17,'Temps qualification fédération'!$E$17,IF('Meilleurs temps'!O11&lt;='Temps qualification fédération'!N$16,'Temps qualification fédération'!$E$16,IF('Meilleurs temps'!O11&lt;='Temps qualification fédération'!N$15,'Temps qualification fédération'!$E$15,"PRÉ-LIGUE")))))))))))</f>
        <v/>
      </c>
      <c r="Q11" s="52" t="str">
        <f>IF($D11="F",IF(AND('Temps qualification fédération'!O$9=0,'Temps qualification fédération'!O$5=0,'Temps qualification fédération'!O$4=0),"---",IF('Meilleurs temps'!P11=0,"",IF('Meilleurs temps'!P11&lt;='Temps qualification fédération'!O$9,'Temps qualification fédération'!$E$9,IF('Meilleurs temps'!P11&lt;='Temps qualification fédération'!O$7,'Temps qualification fédération'!$E$7,IF('Meilleurs temps'!P11&lt;='Temps qualification fédération'!O$8,'Temps qualification fédération'!$E$8,IF('Meilleurs temps'!P11&lt;='Temps qualification fédération'!O$6,'Temps qualification fédération'!$E$6,IF('Meilleurs temps'!P11&lt;='Temps qualification fédération'!O$5,'Temps qualification fédération'!$E$5,IF('Meilleurs temps'!P11&lt;='Temps qualification fédération'!O$4,'Temps qualification fédération'!$E$4,IF('Meilleurs temps'!P11&lt;='Temps qualification fédération'!O$3,'Temps qualification fédération'!$E$3,IF('Meilleurs temps'!P11&lt;='Temps qualification fédération'!O$2,'Temps qualification fédération'!$E$2,"PRÉ-LIGUE")))))))))),IF(AND('Temps qualification fédération'!O$22=0,'Temps qualification fédération'!O$18=0,'Temps qualification fédération'!O$17=0),"---",IF('Meilleurs temps'!P11=0,"",IF('Meilleurs temps'!P11&lt;='Temps qualification fédération'!O$22,'Temps qualification fédération'!$E$22,IF('Meilleurs temps'!P11&lt;='Temps qualification fédération'!O$20,'Temps qualification fédération'!$E$20,IF('Meilleurs temps'!P11&lt;='Temps qualification fédération'!O$21,'Temps qualification fédération'!$E$21,IF('Meilleurs temps'!P11&lt;='Temps qualification fédération'!O$19,'Temps qualification fédération'!$E$19,IF('Meilleurs temps'!P11&lt;='Temps qualification fédération'!O$18,'Temps qualification fédération'!$E$18,IF('Meilleurs temps'!P11&lt;='Temps qualification fédération'!O$17,'Temps qualification fédération'!$E$17,IF('Meilleurs temps'!P11&lt;='Temps qualification fédération'!O$16,'Temps qualification fédération'!$E$16,IF('Meilleurs temps'!P11&lt;='Temps qualification fédération'!O$15,'Temps qualification fédération'!$E$15,"PRÉ-LIGUE")))))))))))</f>
        <v/>
      </c>
      <c r="R11" s="52" t="str">
        <f>IF($D11="F",IF(AND('Temps qualification fédération'!P$9=0,'Temps qualification fédération'!P$5=0,'Temps qualification fédération'!P$4=0),"---",IF('Meilleurs temps'!Q11=0,"",IF('Meilleurs temps'!Q11&lt;='Temps qualification fédération'!P$9,'Temps qualification fédération'!$E$9,IF('Meilleurs temps'!Q11&lt;='Temps qualification fédération'!P$7,'Temps qualification fédération'!$E$7,IF('Meilleurs temps'!Q11&lt;='Temps qualification fédération'!P$8,'Temps qualification fédération'!$E$8,IF('Meilleurs temps'!Q11&lt;='Temps qualification fédération'!P$6,'Temps qualification fédération'!$E$6,IF('Meilleurs temps'!Q11&lt;='Temps qualification fédération'!P$5,'Temps qualification fédération'!$E$5,IF('Meilleurs temps'!Q11&lt;='Temps qualification fédération'!P$4,'Temps qualification fédération'!$E$4,IF('Meilleurs temps'!Q11&lt;='Temps qualification fédération'!P$3,'Temps qualification fédération'!$E$3,IF('Meilleurs temps'!Q11&lt;='Temps qualification fédération'!P$2,'Temps qualification fédération'!$E$2,"PRÉ-LIGUE")))))))))),IF(AND('Temps qualification fédération'!P$22=0,'Temps qualification fédération'!P$18=0,'Temps qualification fédération'!P$17=0),"---",IF('Meilleurs temps'!Q11=0,"",IF('Meilleurs temps'!Q11&lt;='Temps qualification fédération'!P$22,'Temps qualification fédération'!$E$22,IF('Meilleurs temps'!Q11&lt;='Temps qualification fédération'!P$20,'Temps qualification fédération'!$E$20,IF('Meilleurs temps'!Q11&lt;='Temps qualification fédération'!P$21,'Temps qualification fédération'!$E$21,IF('Meilleurs temps'!Q11&lt;='Temps qualification fédération'!P$19,'Temps qualification fédération'!$E$19,IF('Meilleurs temps'!Q11&lt;='Temps qualification fédération'!P$18,'Temps qualification fédération'!$E$18,IF('Meilleurs temps'!Q11&lt;='Temps qualification fédération'!P$17,'Temps qualification fédération'!$E$17,IF('Meilleurs temps'!Q11&lt;='Temps qualification fédération'!P$16,'Temps qualification fédération'!$E$16,IF('Meilleurs temps'!Q11&lt;='Temps qualification fédération'!P$15,'Temps qualification fédération'!$E$15,"PRÉ-LIGUE")))))))))))</f>
        <v/>
      </c>
      <c r="S11" s="52" t="str">
        <f>IF($D11="F",IF(AND('Temps qualification fédération'!Q$9=0,'Temps qualification fédération'!Q$5=0,'Temps qualification fédération'!Q$4=0),"---",IF('Meilleurs temps'!R11=0,"",IF('Meilleurs temps'!R11&lt;='Temps qualification fédération'!Q$9,'Temps qualification fédération'!$E$9,IF('Meilleurs temps'!R11&lt;='Temps qualification fédération'!Q$7,'Temps qualification fédération'!$E$7,IF('Meilleurs temps'!R11&lt;='Temps qualification fédération'!Q$8,'Temps qualification fédération'!$E$8,IF('Meilleurs temps'!R11&lt;='Temps qualification fédération'!Q$6,'Temps qualification fédération'!$E$6,IF('Meilleurs temps'!R11&lt;='Temps qualification fédération'!Q$5,'Temps qualification fédération'!$E$5,IF('Meilleurs temps'!R11&lt;='Temps qualification fédération'!Q$4,'Temps qualification fédération'!$E$4,IF('Meilleurs temps'!R11&lt;='Temps qualification fédération'!Q$3,'Temps qualification fédération'!$E$3,IF('Meilleurs temps'!R11&lt;='Temps qualification fédération'!Q$2,'Temps qualification fédération'!$E$2,"PRÉ-LIGUE")))))))))),IF(AND('Temps qualification fédération'!Q$22=0,'Temps qualification fédération'!Q$18=0,'Temps qualification fédération'!Q$17=0),"---",IF('Meilleurs temps'!R11=0,"",IF('Meilleurs temps'!R11&lt;='Temps qualification fédération'!Q$22,'Temps qualification fédération'!$E$22,IF('Meilleurs temps'!R11&lt;='Temps qualification fédération'!Q$20,'Temps qualification fédération'!$E$20,IF('Meilleurs temps'!R11&lt;='Temps qualification fédération'!Q$21,'Temps qualification fédération'!$E$21,IF('Meilleurs temps'!R11&lt;='Temps qualification fédération'!Q$19,'Temps qualification fédération'!$E$19,IF('Meilleurs temps'!R11&lt;='Temps qualification fédération'!Q$18,'Temps qualification fédération'!$E$18,IF('Meilleurs temps'!R11&lt;='Temps qualification fédération'!Q$17,'Temps qualification fédération'!$E$17,IF('Meilleurs temps'!R11&lt;='Temps qualification fédération'!Q$16,'Temps qualification fédération'!$E$16,IF('Meilleurs temps'!R11&lt;='Temps qualification fédération'!Q$15,'Temps qualification fédération'!$E$15,"PRÉ-LIGUE")))))))))))</f>
        <v/>
      </c>
      <c r="T11" s="52" t="str">
        <f>IF($D11="F",IF(AND('Temps qualification fédération'!R$9=0,'Temps qualification fédération'!R$5=0,'Temps qualification fédération'!R$4=0),"---",IF('Meilleurs temps'!S11=0,"",IF('Meilleurs temps'!S11&lt;='Temps qualification fédération'!R$9,'Temps qualification fédération'!$E$9,IF('Meilleurs temps'!S11&lt;='Temps qualification fédération'!R$7,'Temps qualification fédération'!$E$7,IF('Meilleurs temps'!S11&lt;='Temps qualification fédération'!R$8,'Temps qualification fédération'!$E$8,IF('Meilleurs temps'!S11&lt;='Temps qualification fédération'!R$6,'Temps qualification fédération'!$E$6,IF('Meilleurs temps'!S11&lt;='Temps qualification fédération'!R$5,'Temps qualification fédération'!$E$5,IF('Meilleurs temps'!S11&lt;='Temps qualification fédération'!R$4,'Temps qualification fédération'!$E$4,IF('Meilleurs temps'!S11&lt;='Temps qualification fédération'!R$3,'Temps qualification fédération'!$E$3,IF('Meilleurs temps'!S11&lt;='Temps qualification fédération'!R$2,'Temps qualification fédération'!$E$2,"PRÉ-LIGUE")))))))))),IF(AND('Temps qualification fédération'!R$22=0,'Temps qualification fédération'!R$18=0,'Temps qualification fédération'!R$17=0),"---",IF('Meilleurs temps'!S11=0,"",IF('Meilleurs temps'!S11&lt;='Temps qualification fédération'!R$22,'Temps qualification fédération'!$E$22,IF('Meilleurs temps'!S11&lt;='Temps qualification fédération'!R$20,'Temps qualification fédération'!$E$20,IF('Meilleurs temps'!S11&lt;='Temps qualification fédération'!R$21,'Temps qualification fédération'!$E$21,IF('Meilleurs temps'!S11&lt;='Temps qualification fédération'!R$19,'Temps qualification fédération'!$E$19,IF('Meilleurs temps'!S11&lt;='Temps qualification fédération'!R$18,'Temps qualification fédération'!$E$18,IF('Meilleurs temps'!S11&lt;='Temps qualification fédération'!R$17,'Temps qualification fédération'!$E$17,IF('Meilleurs temps'!S11&lt;='Temps qualification fédération'!R$16,'Temps qualification fédération'!$E$16,IF('Meilleurs temps'!S11&lt;='Temps qualification fédération'!R$15,'Temps qualification fédération'!$E$15,"PRÉ-LIGUE")))))))))))</f>
        <v/>
      </c>
      <c r="U11" s="52" t="str">
        <f>IF($D11="F",IF(AND('Temps qualification fédération'!S$9=0,'Temps qualification fédération'!S$5=0,'Temps qualification fédération'!S$4=0),"---",IF('Meilleurs temps'!T11=0,"",IF('Meilleurs temps'!T11&lt;='Temps qualification fédération'!S$9,'Temps qualification fédération'!$E$9,IF('Meilleurs temps'!T11&lt;='Temps qualification fédération'!S$7,'Temps qualification fédération'!$E$7,IF('Meilleurs temps'!T11&lt;='Temps qualification fédération'!S$8,'Temps qualification fédération'!$E$8,IF('Meilleurs temps'!T11&lt;='Temps qualification fédération'!S$6,'Temps qualification fédération'!$E$6,IF('Meilleurs temps'!T11&lt;='Temps qualification fédération'!S$5,'Temps qualification fédération'!$E$5,IF('Meilleurs temps'!T11&lt;='Temps qualification fédération'!S$4,'Temps qualification fédération'!$E$4,IF('Meilleurs temps'!T11&lt;='Temps qualification fédération'!S$3,'Temps qualification fédération'!$E$3,IF('Meilleurs temps'!T11&lt;='Temps qualification fédération'!S$2,'Temps qualification fédération'!$E$2,"PRÉ-LIGUE")))))))))),IF(AND('Temps qualification fédération'!S$22=0,'Temps qualification fédération'!S$18=0,'Temps qualification fédération'!S$17=0),"---",IF('Meilleurs temps'!T11=0,"",IF('Meilleurs temps'!T11&lt;='Temps qualification fédération'!S$22,'Temps qualification fédération'!$E$22,IF('Meilleurs temps'!T11&lt;='Temps qualification fédération'!S$20,'Temps qualification fédération'!$E$20,IF('Meilleurs temps'!T11&lt;='Temps qualification fédération'!S$21,'Temps qualification fédération'!$E$21,IF('Meilleurs temps'!T11&lt;='Temps qualification fédération'!S$19,'Temps qualification fédération'!$E$19,IF('Meilleurs temps'!T11&lt;='Temps qualification fédération'!S$18,'Temps qualification fédération'!$E$18,IF('Meilleurs temps'!T11&lt;='Temps qualification fédération'!S$17,'Temps qualification fédération'!$E$17,IF('Meilleurs temps'!T11&lt;='Temps qualification fédération'!S$16,'Temps qualification fédération'!$E$16,IF('Meilleurs temps'!T11&lt;='Temps qualification fédération'!S$15,'Temps qualification fédération'!$E$15,"PRÉ-LIGUE")))))))))))</f>
        <v/>
      </c>
      <c r="V11" s="52" t="str">
        <f>IF($D11="F",IF(AND('Temps qualification fédération'!T$9=0,'Temps qualification fédération'!T$5=0,'Temps qualification fédération'!T$4=0),"---",IF('Meilleurs temps'!U11=0,"",IF('Meilleurs temps'!U11&lt;='Temps qualification fédération'!T$9,'Temps qualification fédération'!$E$9,IF('Meilleurs temps'!U11&lt;='Temps qualification fédération'!T$7,'Temps qualification fédération'!$E$7,IF('Meilleurs temps'!U11&lt;='Temps qualification fédération'!T$8,'Temps qualification fédération'!$E$8,IF('Meilleurs temps'!U11&lt;='Temps qualification fédération'!T$6,'Temps qualification fédération'!$E$6,IF('Meilleurs temps'!U11&lt;='Temps qualification fédération'!T$5,'Temps qualification fédération'!$E$5,IF('Meilleurs temps'!U11&lt;='Temps qualification fédération'!T$4,'Temps qualification fédération'!$E$4,IF('Meilleurs temps'!U11&lt;='Temps qualification fédération'!T$3,'Temps qualification fédération'!$E$3,IF('Meilleurs temps'!U11&lt;='Temps qualification fédération'!T$2,'Temps qualification fédération'!$E$2,"PRÉ-LIGUE")))))))))),IF(AND('Temps qualification fédération'!T$22=0,'Temps qualification fédération'!T$18=0,'Temps qualification fédération'!T$17=0),"---",IF('Meilleurs temps'!U11=0,"",IF('Meilleurs temps'!U11&lt;='Temps qualification fédération'!T$22,'Temps qualification fédération'!$E$22,IF('Meilleurs temps'!U11&lt;='Temps qualification fédération'!T$20,'Temps qualification fédération'!$E$20,IF('Meilleurs temps'!U11&lt;='Temps qualification fédération'!T$21,'Temps qualification fédération'!$E$21,IF('Meilleurs temps'!U11&lt;='Temps qualification fédération'!T$19,'Temps qualification fédération'!$E$19,IF('Meilleurs temps'!U11&lt;='Temps qualification fédération'!T$18,'Temps qualification fédération'!$E$18,IF('Meilleurs temps'!U11&lt;='Temps qualification fédération'!T$17,'Temps qualification fédération'!$E$17,IF('Meilleurs temps'!U11&lt;='Temps qualification fédération'!T$16,'Temps qualification fédération'!$E$16,IF('Meilleurs temps'!U11&lt;='Temps qualification fédération'!T$15,'Temps qualification fédération'!$E$15,"PRÉ-LIGUE")))))))))))</f>
        <v/>
      </c>
      <c r="W11" s="52" t="str">
        <f>IF($D11="F",IF(AND('Temps qualification fédération'!U$9=0,'Temps qualification fédération'!U$5=0,'Temps qualification fédération'!U$4=0),"---",IF('Meilleurs temps'!V11=0,"",IF('Meilleurs temps'!V11&lt;='Temps qualification fédération'!U$9,'Temps qualification fédération'!$E$9,IF('Meilleurs temps'!V11&lt;='Temps qualification fédération'!U$7,'Temps qualification fédération'!$E$7,IF('Meilleurs temps'!V11&lt;='Temps qualification fédération'!U$8,'Temps qualification fédération'!$E$8,IF('Meilleurs temps'!V11&lt;='Temps qualification fédération'!U$6,'Temps qualification fédération'!$E$6,IF('Meilleurs temps'!V11&lt;='Temps qualification fédération'!U$5,'Temps qualification fédération'!$E$5,IF('Meilleurs temps'!V11&lt;='Temps qualification fédération'!U$4,'Temps qualification fédération'!$E$4,IF('Meilleurs temps'!V11&lt;='Temps qualification fédération'!U$3,'Temps qualification fédération'!$E$3,IF('Meilleurs temps'!V11&lt;='Temps qualification fédération'!U$2,'Temps qualification fédération'!$E$2,"PRÉ-LIGUE")))))))))),IF(AND('Temps qualification fédération'!U$22=0,'Temps qualification fédération'!U$18=0,'Temps qualification fédération'!U$17=0),"---",IF('Meilleurs temps'!V11=0,"",IF('Meilleurs temps'!V11&lt;='Temps qualification fédération'!U$22,'Temps qualification fédération'!$E$22,IF('Meilleurs temps'!V11&lt;='Temps qualification fédération'!U$20,'Temps qualification fédération'!$E$20,IF('Meilleurs temps'!V11&lt;='Temps qualification fédération'!U$21,'Temps qualification fédération'!$E$21,IF('Meilleurs temps'!V11&lt;='Temps qualification fédération'!U$19,'Temps qualification fédération'!$E$19,IF('Meilleurs temps'!V11&lt;='Temps qualification fédération'!U$18,'Temps qualification fédération'!$E$18,IF('Meilleurs temps'!V11&lt;='Temps qualification fédération'!U$17,'Temps qualification fédération'!$E$17,IF('Meilleurs temps'!V11&lt;='Temps qualification fédération'!U$16,'Temps qualification fédération'!$E$16,IF('Meilleurs temps'!V11&lt;='Temps qualification fédération'!U$15,'Temps qualification fédération'!$E$15,"PRÉ-LIGUE")))))))))))</f>
        <v/>
      </c>
      <c r="X11" s="52" t="str">
        <f>IF($D11="F",IF(AND('Temps qualification fédération'!V$9=0,'Temps qualification fédération'!V$5=0,'Temps qualification fédération'!V$4=0),"---",IF('Meilleurs temps'!W11=0,"",IF('Meilleurs temps'!W11&lt;='Temps qualification fédération'!V$9,'Temps qualification fédération'!$E$9,IF('Meilleurs temps'!W11&lt;='Temps qualification fédération'!V$7,'Temps qualification fédération'!$E$7,IF('Meilleurs temps'!W11&lt;='Temps qualification fédération'!V$8,'Temps qualification fédération'!$E$8,IF('Meilleurs temps'!W11&lt;='Temps qualification fédération'!V$6,'Temps qualification fédération'!$E$6,IF('Meilleurs temps'!W11&lt;='Temps qualification fédération'!V$5,'Temps qualification fédération'!$E$5,IF('Meilleurs temps'!W11&lt;='Temps qualification fédération'!V$4,'Temps qualification fédération'!$E$4,IF('Meilleurs temps'!W11&lt;='Temps qualification fédération'!V$3,'Temps qualification fédération'!$E$3,IF('Meilleurs temps'!W11&lt;='Temps qualification fédération'!V$2,'Temps qualification fédération'!$E$2,"PRÉ-LIGUE")))))))))),IF(AND('Temps qualification fédération'!V$22=0,'Temps qualification fédération'!V$18=0,'Temps qualification fédération'!V$17=0),"---",IF('Meilleurs temps'!W11=0,"",IF('Meilleurs temps'!W11&lt;='Temps qualification fédération'!V$22,'Temps qualification fédération'!$E$22,IF('Meilleurs temps'!W11&lt;='Temps qualification fédération'!V$20,'Temps qualification fédération'!$E$20,IF('Meilleurs temps'!W11&lt;='Temps qualification fédération'!V$21,'Temps qualification fédération'!$E$21,IF('Meilleurs temps'!W11&lt;='Temps qualification fédération'!V$19,'Temps qualification fédération'!$E$19,IF('Meilleurs temps'!W11&lt;='Temps qualification fédération'!V$18,'Temps qualification fédération'!$E$18,IF('Meilleurs temps'!W11&lt;='Temps qualification fédération'!V$17,'Temps qualification fédération'!$E$17,IF('Meilleurs temps'!W11&lt;='Temps qualification fédération'!V$16,'Temps qualification fédération'!$E$16,IF('Meilleurs temps'!W11&lt;='Temps qualification fédération'!V$15,'Temps qualification fédération'!$E$15,"PRÉ-LIGUE")))))))))))</f>
        <v/>
      </c>
      <c r="Y11" s="52" t="str">
        <f>IF($D11="F",IF(AND('Temps qualification fédération'!W$9=0,'Temps qualification fédération'!W$5=0,'Temps qualification fédération'!W$4=0),"---",IF('Meilleurs temps'!X11=0,"",IF('Meilleurs temps'!X11&lt;='Temps qualification fédération'!W$9,'Temps qualification fédération'!$E$9,IF('Meilleurs temps'!X11&lt;='Temps qualification fédération'!W$7,'Temps qualification fédération'!$E$7,IF('Meilleurs temps'!X11&lt;='Temps qualification fédération'!W$8,'Temps qualification fédération'!$E$8,IF('Meilleurs temps'!X11&lt;='Temps qualification fédération'!W$6,'Temps qualification fédération'!$E$6,IF('Meilleurs temps'!X11&lt;='Temps qualification fédération'!W$5,'Temps qualification fédération'!$E$5,IF('Meilleurs temps'!X11&lt;='Temps qualification fédération'!W$4,'Temps qualification fédération'!$E$4,IF('Meilleurs temps'!X11&lt;='Temps qualification fédération'!W$3,'Temps qualification fédération'!$E$3,IF('Meilleurs temps'!X11&lt;='Temps qualification fédération'!W$2,'Temps qualification fédération'!$E$2,"PRÉ-LIGUE")))))))))),IF(AND('Temps qualification fédération'!W$22=0,'Temps qualification fédération'!W$18=0,'Temps qualification fédération'!W$17=0),"---",IF('Meilleurs temps'!X11=0,"",IF('Meilleurs temps'!X11&lt;='Temps qualification fédération'!W$22,'Temps qualification fédération'!$E$22,IF('Meilleurs temps'!X11&lt;='Temps qualification fédération'!W$20,'Temps qualification fédération'!$E$20,IF('Meilleurs temps'!X11&lt;='Temps qualification fédération'!W$21,'Temps qualification fédération'!$E$21,IF('Meilleurs temps'!X11&lt;='Temps qualification fédération'!W$19,'Temps qualification fédération'!$E$19,IF('Meilleurs temps'!X11&lt;='Temps qualification fédération'!W$18,'Temps qualification fédération'!$E$18,IF('Meilleurs temps'!X11&lt;='Temps qualification fédération'!W$17,'Temps qualification fédération'!$E$17,IF('Meilleurs temps'!X11&lt;='Temps qualification fédération'!W$16,'Temps qualification fédération'!$E$16,IF('Meilleurs temps'!X11&lt;='Temps qualification fédération'!W$15,'Temps qualification fédération'!$E$15,"PRÉ-LIGUE")))))))))))</f>
        <v/>
      </c>
      <c r="AA11" s="34">
        <f t="shared" si="2"/>
        <v>0</v>
      </c>
      <c r="AB11" s="35">
        <f t="shared" si="3"/>
        <v>0</v>
      </c>
      <c r="AC11" s="80">
        <f t="shared" si="4"/>
        <v>0</v>
      </c>
      <c r="AD11" s="80">
        <f t="shared" si="5"/>
        <v>0</v>
      </c>
      <c r="AE11" s="80">
        <f t="shared" si="6"/>
        <v>0</v>
      </c>
      <c r="AF11" s="80">
        <f t="shared" si="7"/>
        <v>0</v>
      </c>
      <c r="AG11" s="80">
        <f t="shared" si="8"/>
        <v>0</v>
      </c>
      <c r="AH11" s="80">
        <f t="shared" si="9"/>
        <v>0</v>
      </c>
      <c r="AI11" s="36">
        <f t="shared" si="10"/>
        <v>0</v>
      </c>
      <c r="AJ11" s="35">
        <f t="shared" si="11"/>
        <v>0</v>
      </c>
      <c r="AK11" s="80">
        <f t="shared" si="12"/>
        <v>0</v>
      </c>
      <c r="AL11" s="80">
        <f t="shared" si="13"/>
        <v>0</v>
      </c>
      <c r="AM11" s="80">
        <f t="shared" si="14"/>
        <v>0</v>
      </c>
      <c r="AN11" s="80">
        <f t="shared" si="15"/>
        <v>0</v>
      </c>
      <c r="AO11" s="80">
        <f t="shared" si="16"/>
        <v>0</v>
      </c>
      <c r="AP11" s="80">
        <f t="shared" si="17"/>
        <v>0</v>
      </c>
      <c r="AQ11" s="36">
        <f t="shared" si="18"/>
        <v>0</v>
      </c>
      <c r="AR11" s="35">
        <f t="shared" si="19"/>
        <v>0</v>
      </c>
      <c r="AS11" s="80">
        <f t="shared" si="20"/>
        <v>0</v>
      </c>
      <c r="AT11" s="80">
        <f t="shared" si="21"/>
        <v>0</v>
      </c>
      <c r="AU11" s="80">
        <f t="shared" si="22"/>
        <v>0</v>
      </c>
      <c r="AV11" s="80">
        <f t="shared" si="23"/>
        <v>0</v>
      </c>
      <c r="AW11" s="80">
        <f t="shared" si="24"/>
        <v>0</v>
      </c>
      <c r="AX11" s="80">
        <f t="shared" si="25"/>
        <v>0</v>
      </c>
      <c r="AY11" s="36">
        <f t="shared" si="26"/>
        <v>0</v>
      </c>
      <c r="AZ11" s="35">
        <f t="shared" si="27"/>
        <v>0</v>
      </c>
      <c r="BA11" s="80">
        <f t="shared" si="28"/>
        <v>0</v>
      </c>
      <c r="BB11" s="80">
        <f t="shared" si="29"/>
        <v>0</v>
      </c>
      <c r="BC11" s="80">
        <f t="shared" si="30"/>
        <v>0</v>
      </c>
      <c r="BD11" s="80">
        <f t="shared" si="31"/>
        <v>0</v>
      </c>
      <c r="BE11" s="80">
        <f t="shared" si="32"/>
        <v>0</v>
      </c>
      <c r="BF11" s="80">
        <f t="shared" si="33"/>
        <v>0</v>
      </c>
      <c r="BG11" s="36">
        <f t="shared" si="34"/>
        <v>0</v>
      </c>
      <c r="BH11" s="35">
        <f t="shared" si="35"/>
        <v>0</v>
      </c>
      <c r="BI11" s="80">
        <f t="shared" si="36"/>
        <v>0</v>
      </c>
      <c r="BJ11" s="80">
        <f t="shared" si="37"/>
        <v>0</v>
      </c>
      <c r="BK11" s="80">
        <f t="shared" si="38"/>
        <v>0</v>
      </c>
      <c r="BL11" s="80">
        <f t="shared" si="39"/>
        <v>0</v>
      </c>
      <c r="BM11" s="80">
        <f t="shared" si="40"/>
        <v>0</v>
      </c>
      <c r="BN11" s="80">
        <f t="shared" si="41"/>
        <v>0</v>
      </c>
      <c r="BO11" s="36">
        <f t="shared" si="42"/>
        <v>0</v>
      </c>
    </row>
    <row r="12" spans="1:67" ht="15.75" thickBot="1">
      <c r="A12" s="47" t="s">
        <v>47</v>
      </c>
      <c r="B12" s="48" t="str">
        <f t="shared" si="0"/>
        <v>DEV 11-12</v>
      </c>
      <c r="C12" s="50">
        <f t="shared" ca="1" si="1"/>
        <v>13</v>
      </c>
      <c r="D12" s="51" t="s">
        <v>41</v>
      </c>
      <c r="E12" s="37" t="s">
        <v>162</v>
      </c>
      <c r="F12" s="38" t="s">
        <v>84</v>
      </c>
      <c r="G12" s="49">
        <v>37834</v>
      </c>
      <c r="H12" s="52" t="str">
        <f>IF($D12="F",IF(AND('Temps qualification fédération'!F$9=0,'Temps qualification fédération'!F$5=0,'Temps qualification fédération'!F$4=0),"---",IF('Meilleurs temps'!G12=0,"",IF('Meilleurs temps'!G12&lt;='Temps qualification fédération'!F$9,'Temps qualification fédération'!$E$9,IF('Meilleurs temps'!G12&lt;='Temps qualification fédération'!F$7,'Temps qualification fédération'!$E$7,IF('Meilleurs temps'!G12&lt;='Temps qualification fédération'!F$8,'Temps qualification fédération'!$E$8,IF('Meilleurs temps'!G12&lt;='Temps qualification fédération'!F$6,'Temps qualification fédération'!$E$6,IF('Meilleurs temps'!G12&lt;='Temps qualification fédération'!F$5,'Temps qualification fédération'!$E$5,IF('Meilleurs temps'!G12&lt;='Temps qualification fédération'!F$4,'Temps qualification fédération'!$E$4,IF('Meilleurs temps'!G12&lt;='Temps qualification fédération'!F$3,'Temps qualification fédération'!$E$3,IF('Meilleurs temps'!G12&lt;='Temps qualification fédération'!F$2,'Temps qualification fédération'!$E$2,"PRÉ-LIGUE")))))))))),IF(AND('Temps qualification fédération'!F$22=0,'Temps qualification fédération'!F$18=0,'Temps qualification fédération'!F$17=0),"---",IF('Meilleurs temps'!G12=0,"",IF('Meilleurs temps'!G12&lt;='Temps qualification fédération'!F$22,'Temps qualification fédération'!$E$22,IF('Meilleurs temps'!G12&lt;='Temps qualification fédération'!F$20,'Temps qualification fédération'!$E$20,IF('Meilleurs temps'!G12&lt;='Temps qualification fédération'!F$21,'Temps qualification fédération'!$E$21,IF('Meilleurs temps'!G12&lt;='Temps qualification fédération'!F$19,'Temps qualification fédération'!$E$19,IF('Meilleurs temps'!G12&lt;='Temps qualification fédération'!F$18,'Temps qualification fédération'!$E$18,IF('Meilleurs temps'!G12&lt;='Temps qualification fédération'!F$17,'Temps qualification fédération'!$E$17,IF('Meilleurs temps'!G12&lt;='Temps qualification fédération'!F$16,'Temps qualification fédération'!$E$16,IF('Meilleurs temps'!G12&lt;='Temps qualification fédération'!F$15,'Temps qualification fédération'!$E$15,"PRÉ-LIGUE")))))))))))</f>
        <v>DEV 11-12</v>
      </c>
      <c r="I12" s="52" t="str">
        <f>IF($D12="F",IF(AND('Temps qualification fédération'!G$9=0,'Temps qualification fédération'!G$5=0,'Temps qualification fédération'!G$4=0),"---",IF('Meilleurs temps'!H12=0,"",IF('Meilleurs temps'!H12&lt;='Temps qualification fédération'!G$9,'Temps qualification fédération'!$E$9,IF('Meilleurs temps'!H12&lt;='Temps qualification fédération'!G$7,'Temps qualification fédération'!$E$7,IF('Meilleurs temps'!H12&lt;='Temps qualification fédération'!G$8,'Temps qualification fédération'!$E$8,IF('Meilleurs temps'!H12&lt;='Temps qualification fédération'!G$6,'Temps qualification fédération'!$E$6,IF('Meilleurs temps'!H12&lt;='Temps qualification fédération'!G$5,'Temps qualification fédération'!$E$5,IF('Meilleurs temps'!H12&lt;='Temps qualification fédération'!G$4,'Temps qualification fédération'!$E$4,IF('Meilleurs temps'!H12&lt;='Temps qualification fédération'!G$3,'Temps qualification fédération'!$E$3,IF('Meilleurs temps'!H12&lt;='Temps qualification fédération'!G$2,'Temps qualification fédération'!$E$2,"PRÉ-LIGUE")))))))))),IF(AND('Temps qualification fédération'!G$22=0,'Temps qualification fédération'!G$18=0,'Temps qualification fédération'!G$17=0),"---",IF('Meilleurs temps'!H12=0,"",IF('Meilleurs temps'!H12&lt;='Temps qualification fédération'!G$22,'Temps qualification fédération'!$E$22,IF('Meilleurs temps'!H12&lt;='Temps qualification fédération'!G$20,'Temps qualification fédération'!$E$20,IF('Meilleurs temps'!H12&lt;='Temps qualification fédération'!G$21,'Temps qualification fédération'!$E$21,IF('Meilleurs temps'!H12&lt;='Temps qualification fédération'!G$19,'Temps qualification fédération'!$E$19,IF('Meilleurs temps'!H12&lt;='Temps qualification fédération'!G$18,'Temps qualification fédération'!$E$18,IF('Meilleurs temps'!H12&lt;='Temps qualification fédération'!G$17,'Temps qualification fédération'!$E$17,IF('Meilleurs temps'!H12&lt;='Temps qualification fédération'!G$16,'Temps qualification fédération'!$E$16,IF('Meilleurs temps'!H12&lt;='Temps qualification fédération'!G$15,'Temps qualification fédération'!$E$15,"PRÉ-LIGUE")))))))))))</f>
        <v>DEV 11-12</v>
      </c>
      <c r="J12" s="52" t="str">
        <f>IF($D12="F",IF(AND('Temps qualification fédération'!H$9=0,'Temps qualification fédération'!H$5=0,'Temps qualification fédération'!H$4=0),"---",IF('Meilleurs temps'!I12=0,"",IF('Meilleurs temps'!I12&lt;='Temps qualification fédération'!H$9,'Temps qualification fédération'!$E$9,IF('Meilleurs temps'!I12&lt;='Temps qualification fédération'!H$7,'Temps qualification fédération'!$E$7,IF('Meilleurs temps'!I12&lt;='Temps qualification fédération'!H$8,'Temps qualification fédération'!$E$8,IF('Meilleurs temps'!I12&lt;='Temps qualification fédération'!H$6,'Temps qualification fédération'!$E$6,IF('Meilleurs temps'!I12&lt;='Temps qualification fédération'!H$5,'Temps qualification fédération'!$E$5,IF('Meilleurs temps'!I12&lt;='Temps qualification fédération'!H$4,'Temps qualification fédération'!$E$4,IF('Meilleurs temps'!I12&lt;='Temps qualification fédération'!H$3,'Temps qualification fédération'!$E$3,IF('Meilleurs temps'!I12&lt;='Temps qualification fédération'!H$2,'Temps qualification fédération'!$E$2,"PRÉ-LIGUE")))))))))),IF(AND('Temps qualification fédération'!H$22=0,'Temps qualification fédération'!H$18=0,'Temps qualification fédération'!H$17=0),"---",IF('Meilleurs temps'!I12=0,"",IF('Meilleurs temps'!I12&lt;='Temps qualification fédération'!H$22,'Temps qualification fédération'!$E$22,IF('Meilleurs temps'!I12&lt;='Temps qualification fédération'!H$20,'Temps qualification fédération'!$E$20,IF('Meilleurs temps'!I12&lt;='Temps qualification fédération'!H$21,'Temps qualification fédération'!$E$21,IF('Meilleurs temps'!I12&lt;='Temps qualification fédération'!H$19,'Temps qualification fédération'!$E$19,IF('Meilleurs temps'!I12&lt;='Temps qualification fédération'!H$18,'Temps qualification fédération'!$E$18,IF('Meilleurs temps'!I12&lt;='Temps qualification fédération'!H$17,'Temps qualification fédération'!$E$17,IF('Meilleurs temps'!I12&lt;='Temps qualification fédération'!H$16,'Temps qualification fédération'!$E$16,IF('Meilleurs temps'!I12&lt;='Temps qualification fédération'!H$15,'Temps qualification fédération'!$E$15,"PRÉ-LIGUE")))))))))))</f>
        <v>DEV 11-12</v>
      </c>
      <c r="K12" s="52" t="str">
        <f>IF($D12="F",IF(AND('Temps qualification fédération'!I$9=0,'Temps qualification fédération'!I$5=0,'Temps qualification fédération'!I$4=0),"---",IF('Meilleurs temps'!J12=0,"",IF('Meilleurs temps'!J12&lt;='Temps qualification fédération'!I$9,'Temps qualification fédération'!$E$9,IF('Meilleurs temps'!J12&lt;='Temps qualification fédération'!I$7,'Temps qualification fédération'!$E$7,IF('Meilleurs temps'!J12&lt;='Temps qualification fédération'!I$8,'Temps qualification fédération'!$E$8,IF('Meilleurs temps'!J12&lt;='Temps qualification fédération'!I$6,'Temps qualification fédération'!$E$6,IF('Meilleurs temps'!J12&lt;='Temps qualification fédération'!I$5,'Temps qualification fédération'!$E$5,IF('Meilleurs temps'!J12&lt;='Temps qualification fédération'!I$4,'Temps qualification fédération'!$E$4,IF('Meilleurs temps'!J12&lt;='Temps qualification fédération'!I$3,'Temps qualification fédération'!$E$3,IF('Meilleurs temps'!J12&lt;='Temps qualification fédération'!I$2,'Temps qualification fédération'!$E$2,"PRÉ-LIGUE")))))))))),IF(AND('Temps qualification fédération'!I$22=0,'Temps qualification fédération'!I$18=0,'Temps qualification fédération'!I$17=0),"---",IF('Meilleurs temps'!J12=0,"",IF('Meilleurs temps'!J12&lt;='Temps qualification fédération'!I$22,'Temps qualification fédération'!$E$22,IF('Meilleurs temps'!J12&lt;='Temps qualification fédération'!I$20,'Temps qualification fédération'!$E$20,IF('Meilleurs temps'!J12&lt;='Temps qualification fédération'!I$21,'Temps qualification fédération'!$E$21,IF('Meilleurs temps'!J12&lt;='Temps qualification fédération'!I$19,'Temps qualification fédération'!$E$19,IF('Meilleurs temps'!J12&lt;='Temps qualification fédération'!I$18,'Temps qualification fédération'!$E$18,IF('Meilleurs temps'!J12&lt;='Temps qualification fédération'!I$17,'Temps qualification fédération'!$E$17,IF('Meilleurs temps'!J12&lt;='Temps qualification fédération'!I$16,'Temps qualification fédération'!$E$16,IF('Meilleurs temps'!J12&lt;='Temps qualification fédération'!I$15,'Temps qualification fédération'!$E$15,"PRÉ-LIGUE")))))))))))</f>
        <v>DEV 11-12</v>
      </c>
      <c r="L12" s="52" t="str">
        <f>IF($D12="F",IF(AND('Temps qualification fédération'!J$9=0,'Temps qualification fédération'!J$5=0,'Temps qualification fédération'!J$4=0),"---",IF('Meilleurs temps'!K12=0,"",IF('Meilleurs temps'!K12&lt;='Temps qualification fédération'!J$9,'Temps qualification fédération'!$E$9,IF('Meilleurs temps'!K12&lt;='Temps qualification fédération'!J$7,'Temps qualification fédération'!$E$7,IF('Meilleurs temps'!K12&lt;='Temps qualification fédération'!J$8,'Temps qualification fédération'!$E$8,IF('Meilleurs temps'!K12&lt;='Temps qualification fédération'!J$6,'Temps qualification fédération'!$E$6,IF('Meilleurs temps'!K12&lt;='Temps qualification fédération'!J$5,'Temps qualification fédération'!$E$5,IF('Meilleurs temps'!K12&lt;='Temps qualification fédération'!J$4,'Temps qualification fédération'!$E$4,IF('Meilleurs temps'!K12&lt;='Temps qualification fédération'!J$3,'Temps qualification fédération'!$E$3,IF('Meilleurs temps'!K12&lt;='Temps qualification fédération'!J$2,'Temps qualification fédération'!$E$2,"PRÉ-LIGUE")))))))))),IF(AND('Temps qualification fédération'!J$22=0,'Temps qualification fédération'!J$18=0,'Temps qualification fédération'!J$17=0),"---",IF('Meilleurs temps'!K12=0,"",IF('Meilleurs temps'!K12&lt;='Temps qualification fédération'!J$22,'Temps qualification fédération'!$E$22,IF('Meilleurs temps'!K12&lt;='Temps qualification fédération'!J$20,'Temps qualification fédération'!$E$20,IF('Meilleurs temps'!K12&lt;='Temps qualification fédération'!J$21,'Temps qualification fédération'!$E$21,IF('Meilleurs temps'!K12&lt;='Temps qualification fédération'!J$19,'Temps qualification fédération'!$E$19,IF('Meilleurs temps'!K12&lt;='Temps qualification fédération'!J$18,'Temps qualification fédération'!$E$18,IF('Meilleurs temps'!K12&lt;='Temps qualification fédération'!J$17,'Temps qualification fédération'!$E$17,IF('Meilleurs temps'!K12&lt;='Temps qualification fédération'!J$16,'Temps qualification fédération'!$E$16,IF('Meilleurs temps'!K12&lt;='Temps qualification fédération'!J$15,'Temps qualification fédération'!$E$15,"PRÉ-LIGUE")))))))))))</f>
        <v/>
      </c>
      <c r="M12" s="52" t="str">
        <f>IF($D12="F",IF(AND('Temps qualification fédération'!K$9=0,'Temps qualification fédération'!K$5=0,'Temps qualification fédération'!K$4=0),"---",IF('Meilleurs temps'!L12=0,"",IF('Meilleurs temps'!L12&lt;='Temps qualification fédération'!K$9,'Temps qualification fédération'!$E$9,IF('Meilleurs temps'!L12&lt;='Temps qualification fédération'!K$7,'Temps qualification fédération'!$E$7,IF('Meilleurs temps'!L12&lt;='Temps qualification fédération'!K$8,'Temps qualification fédération'!$E$8,IF('Meilleurs temps'!L12&lt;='Temps qualification fédération'!K$6,'Temps qualification fédération'!$E$6,IF('Meilleurs temps'!L12&lt;='Temps qualification fédération'!K$5,'Temps qualification fédération'!$E$5,IF('Meilleurs temps'!L12&lt;='Temps qualification fédération'!K$4,'Temps qualification fédération'!$E$4,IF('Meilleurs temps'!L12&lt;='Temps qualification fédération'!K$3,'Temps qualification fédération'!$E$3,IF('Meilleurs temps'!L12&lt;='Temps qualification fédération'!K$2,'Temps qualification fédération'!$E$2,"PRÉ-LIGUE")))))))))),IF(AND('Temps qualification fédération'!K$22=0,'Temps qualification fédération'!K$18=0,'Temps qualification fédération'!K$17=0),"---",IF('Meilleurs temps'!L12=0,"",IF('Meilleurs temps'!L12&lt;='Temps qualification fédération'!K$22,'Temps qualification fédération'!$E$22,IF('Meilleurs temps'!L12&lt;='Temps qualification fédération'!K$20,'Temps qualification fédération'!$E$20,IF('Meilleurs temps'!L12&lt;='Temps qualification fédération'!K$21,'Temps qualification fédération'!$E$21,IF('Meilleurs temps'!L12&lt;='Temps qualification fédération'!K$19,'Temps qualification fédération'!$E$19,IF('Meilleurs temps'!L12&lt;='Temps qualification fédération'!K$18,'Temps qualification fédération'!$E$18,IF('Meilleurs temps'!L12&lt;='Temps qualification fédération'!K$17,'Temps qualification fédération'!$E$17,IF('Meilleurs temps'!L12&lt;='Temps qualification fédération'!K$16,'Temps qualification fédération'!$E$16,IF('Meilleurs temps'!L12&lt;='Temps qualification fédération'!K$15,'Temps qualification fédération'!$E$15,"PRÉ-LIGUE")))))))))))</f>
        <v/>
      </c>
      <c r="N12" s="52" t="str">
        <f>IF($D12="F",IF(AND('Temps qualification fédération'!L$9=0,'Temps qualification fédération'!L$5=0,'Temps qualification fédération'!L$4=0),"---",IF('Meilleurs temps'!M12=0,"",IF('Meilleurs temps'!M12&lt;='Temps qualification fédération'!L$9,'Temps qualification fédération'!$E$9,IF('Meilleurs temps'!M12&lt;='Temps qualification fédération'!L$7,'Temps qualification fédération'!$E$7,IF('Meilleurs temps'!M12&lt;='Temps qualification fédération'!L$8,'Temps qualification fédération'!$E$8,IF('Meilleurs temps'!M12&lt;='Temps qualification fédération'!L$6,'Temps qualification fédération'!$E$6,IF('Meilleurs temps'!M12&lt;='Temps qualification fédération'!L$5,'Temps qualification fédération'!$E$5,IF('Meilleurs temps'!M12&lt;='Temps qualification fédération'!L$4,'Temps qualification fédération'!$E$4,IF('Meilleurs temps'!M12&lt;='Temps qualification fédération'!L$3,'Temps qualification fédération'!$E$3,IF('Meilleurs temps'!M12&lt;='Temps qualification fédération'!L$2,'Temps qualification fédération'!$E$2,"PRÉ-LIGUE")))))))))),IF(AND('Temps qualification fédération'!L$22=0,'Temps qualification fédération'!L$18=0,'Temps qualification fédération'!L$17=0),"---",IF('Meilleurs temps'!M12=0,"",IF('Meilleurs temps'!M12&lt;='Temps qualification fédération'!L$22,'Temps qualification fédération'!$E$22,IF('Meilleurs temps'!M12&lt;='Temps qualification fédération'!L$20,'Temps qualification fédération'!$E$20,IF('Meilleurs temps'!M12&lt;='Temps qualification fédération'!L$21,'Temps qualification fédération'!$E$21,IF('Meilleurs temps'!M12&lt;='Temps qualification fédération'!L$19,'Temps qualification fédération'!$E$19,IF('Meilleurs temps'!M12&lt;='Temps qualification fédération'!L$18,'Temps qualification fédération'!$E$18,IF('Meilleurs temps'!M12&lt;='Temps qualification fédération'!L$17,'Temps qualification fédération'!$E$17,IF('Meilleurs temps'!M12&lt;='Temps qualification fédération'!L$16,'Temps qualification fédération'!$E$16,IF('Meilleurs temps'!M12&lt;='Temps qualification fédération'!L$15,'Temps qualification fédération'!$E$15,"PRÉ-LIGUE")))))))))))</f>
        <v>PRÉ-LIGUE</v>
      </c>
      <c r="O12" s="52" t="str">
        <f>IF($D12="F",IF(AND('Temps qualification fédération'!M$9=0,'Temps qualification fédération'!M$5=0,'Temps qualification fédération'!M$4=0),"---",IF('Meilleurs temps'!N12=0,"",IF('Meilleurs temps'!N12&lt;='Temps qualification fédération'!M$9,'Temps qualification fédération'!$E$9,IF('Meilleurs temps'!N12&lt;='Temps qualification fédération'!M$7,'Temps qualification fédération'!$E$7,IF('Meilleurs temps'!N12&lt;='Temps qualification fédération'!M$8,'Temps qualification fédération'!$E$8,IF('Meilleurs temps'!N12&lt;='Temps qualification fédération'!M$6,'Temps qualification fédération'!$E$6,IF('Meilleurs temps'!N12&lt;='Temps qualification fédération'!M$5,'Temps qualification fédération'!$E$5,IF('Meilleurs temps'!N12&lt;='Temps qualification fédération'!M$4,'Temps qualification fédération'!$E$4,IF('Meilleurs temps'!N12&lt;='Temps qualification fédération'!M$3,'Temps qualification fédération'!$E$3,IF('Meilleurs temps'!N12&lt;='Temps qualification fédération'!M$2,'Temps qualification fédération'!$E$2,"PRÉ-LIGUE")))))))))),IF(AND('Temps qualification fédération'!M$22=0,'Temps qualification fédération'!M$18=0,'Temps qualification fédération'!M$17=0),"---",IF('Meilleurs temps'!N12=0,"",IF('Meilleurs temps'!N12&lt;='Temps qualification fédération'!M$22,'Temps qualification fédération'!$E$22,IF('Meilleurs temps'!N12&lt;='Temps qualification fédération'!M$20,'Temps qualification fédération'!$E$20,IF('Meilleurs temps'!N12&lt;='Temps qualification fédération'!M$21,'Temps qualification fédération'!$E$21,IF('Meilleurs temps'!N12&lt;='Temps qualification fédération'!M$19,'Temps qualification fédération'!$E$19,IF('Meilleurs temps'!N12&lt;='Temps qualification fédération'!M$18,'Temps qualification fédération'!$E$18,IF('Meilleurs temps'!N12&lt;='Temps qualification fédération'!M$17,'Temps qualification fédération'!$E$17,IF('Meilleurs temps'!N12&lt;='Temps qualification fédération'!M$16,'Temps qualification fédération'!$E$16,IF('Meilleurs temps'!N12&lt;='Temps qualification fédération'!M$15,'Temps qualification fédération'!$E$15,"PRÉ-LIGUE")))))))))))</f>
        <v>DEV 11-12</v>
      </c>
      <c r="P12" s="52" t="str">
        <f>IF($D12="F",IF(AND('Temps qualification fédération'!N$9=0,'Temps qualification fédération'!N$5=0,'Temps qualification fédération'!N$4=0),"---",IF('Meilleurs temps'!O12=0,"",IF('Meilleurs temps'!O12&lt;='Temps qualification fédération'!N$9,'Temps qualification fédération'!$E$9,IF('Meilleurs temps'!O12&lt;='Temps qualification fédération'!N$7,'Temps qualification fédération'!$E$7,IF('Meilleurs temps'!O12&lt;='Temps qualification fédération'!N$8,'Temps qualification fédération'!$E$8,IF('Meilleurs temps'!O12&lt;='Temps qualification fédération'!N$6,'Temps qualification fédération'!$E$6,IF('Meilleurs temps'!O12&lt;='Temps qualification fédération'!N$5,'Temps qualification fédération'!$E$5,IF('Meilleurs temps'!O12&lt;='Temps qualification fédération'!N$4,'Temps qualification fédération'!$E$4,IF('Meilleurs temps'!O12&lt;='Temps qualification fédération'!N$3,'Temps qualification fédération'!$E$3,IF('Meilleurs temps'!O12&lt;='Temps qualification fédération'!N$2,'Temps qualification fédération'!$E$2,"PRÉ-LIGUE")))))))))),IF(AND('Temps qualification fédération'!N$22=0,'Temps qualification fédération'!N$18=0,'Temps qualification fédération'!N$17=0),"---",IF('Meilleurs temps'!O12=0,"",IF('Meilleurs temps'!O12&lt;='Temps qualification fédération'!N$22,'Temps qualification fédération'!$E$22,IF('Meilleurs temps'!O12&lt;='Temps qualification fédération'!N$20,'Temps qualification fédération'!$E$20,IF('Meilleurs temps'!O12&lt;='Temps qualification fédération'!N$21,'Temps qualification fédération'!$E$21,IF('Meilleurs temps'!O12&lt;='Temps qualification fédération'!N$19,'Temps qualification fédération'!$E$19,IF('Meilleurs temps'!O12&lt;='Temps qualification fédération'!N$18,'Temps qualification fédération'!$E$18,IF('Meilleurs temps'!O12&lt;='Temps qualification fédération'!N$17,'Temps qualification fédération'!$E$17,IF('Meilleurs temps'!O12&lt;='Temps qualification fédération'!N$16,'Temps qualification fédération'!$E$16,IF('Meilleurs temps'!O12&lt;='Temps qualification fédération'!N$15,'Temps qualification fédération'!$E$15,"PRÉ-LIGUE")))))))))))</f>
        <v/>
      </c>
      <c r="Q12" s="52" t="str">
        <f>IF($D12="F",IF(AND('Temps qualification fédération'!O$9=0,'Temps qualification fédération'!O$5=0,'Temps qualification fédération'!O$4=0),"---",IF('Meilleurs temps'!P12=0,"",IF('Meilleurs temps'!P12&lt;='Temps qualification fédération'!O$9,'Temps qualification fédération'!$E$9,IF('Meilleurs temps'!P12&lt;='Temps qualification fédération'!O$7,'Temps qualification fédération'!$E$7,IF('Meilleurs temps'!P12&lt;='Temps qualification fédération'!O$8,'Temps qualification fédération'!$E$8,IF('Meilleurs temps'!P12&lt;='Temps qualification fédération'!O$6,'Temps qualification fédération'!$E$6,IF('Meilleurs temps'!P12&lt;='Temps qualification fédération'!O$5,'Temps qualification fédération'!$E$5,IF('Meilleurs temps'!P12&lt;='Temps qualification fédération'!O$4,'Temps qualification fédération'!$E$4,IF('Meilleurs temps'!P12&lt;='Temps qualification fédération'!O$3,'Temps qualification fédération'!$E$3,IF('Meilleurs temps'!P12&lt;='Temps qualification fédération'!O$2,'Temps qualification fédération'!$E$2,"PRÉ-LIGUE")))))))))),IF(AND('Temps qualification fédération'!O$22=0,'Temps qualification fédération'!O$18=0,'Temps qualification fédération'!O$17=0),"---",IF('Meilleurs temps'!P12=0,"",IF('Meilleurs temps'!P12&lt;='Temps qualification fédération'!O$22,'Temps qualification fédération'!$E$22,IF('Meilleurs temps'!P12&lt;='Temps qualification fédération'!O$20,'Temps qualification fédération'!$E$20,IF('Meilleurs temps'!P12&lt;='Temps qualification fédération'!O$21,'Temps qualification fédération'!$E$21,IF('Meilleurs temps'!P12&lt;='Temps qualification fédération'!O$19,'Temps qualification fédération'!$E$19,IF('Meilleurs temps'!P12&lt;='Temps qualification fédération'!O$18,'Temps qualification fédération'!$E$18,IF('Meilleurs temps'!P12&lt;='Temps qualification fédération'!O$17,'Temps qualification fédération'!$E$17,IF('Meilleurs temps'!P12&lt;='Temps qualification fédération'!O$16,'Temps qualification fédération'!$E$16,IF('Meilleurs temps'!P12&lt;='Temps qualification fédération'!O$15,'Temps qualification fédération'!$E$15,"PRÉ-LIGUE")))))))))))</f>
        <v>PRÉ-LIGUE</v>
      </c>
      <c r="R12" s="52" t="str">
        <f>IF($D12="F",IF(AND('Temps qualification fédération'!P$9=0,'Temps qualification fédération'!P$5=0,'Temps qualification fédération'!P$4=0),"---",IF('Meilleurs temps'!Q12=0,"",IF('Meilleurs temps'!Q12&lt;='Temps qualification fédération'!P$9,'Temps qualification fédération'!$E$9,IF('Meilleurs temps'!Q12&lt;='Temps qualification fédération'!P$7,'Temps qualification fédération'!$E$7,IF('Meilleurs temps'!Q12&lt;='Temps qualification fédération'!P$8,'Temps qualification fédération'!$E$8,IF('Meilleurs temps'!Q12&lt;='Temps qualification fédération'!P$6,'Temps qualification fédération'!$E$6,IF('Meilleurs temps'!Q12&lt;='Temps qualification fédération'!P$5,'Temps qualification fédération'!$E$5,IF('Meilleurs temps'!Q12&lt;='Temps qualification fédération'!P$4,'Temps qualification fédération'!$E$4,IF('Meilleurs temps'!Q12&lt;='Temps qualification fédération'!P$3,'Temps qualification fédération'!$E$3,IF('Meilleurs temps'!Q12&lt;='Temps qualification fédération'!P$2,'Temps qualification fédération'!$E$2,"PRÉ-LIGUE")))))))))),IF(AND('Temps qualification fédération'!P$22=0,'Temps qualification fédération'!P$18=0,'Temps qualification fédération'!P$17=0),"---",IF('Meilleurs temps'!Q12=0,"",IF('Meilleurs temps'!Q12&lt;='Temps qualification fédération'!P$22,'Temps qualification fédération'!$E$22,IF('Meilleurs temps'!Q12&lt;='Temps qualification fédération'!P$20,'Temps qualification fédération'!$E$20,IF('Meilleurs temps'!Q12&lt;='Temps qualification fédération'!P$21,'Temps qualification fédération'!$E$21,IF('Meilleurs temps'!Q12&lt;='Temps qualification fédération'!P$19,'Temps qualification fédération'!$E$19,IF('Meilleurs temps'!Q12&lt;='Temps qualification fédération'!P$18,'Temps qualification fédération'!$E$18,IF('Meilleurs temps'!Q12&lt;='Temps qualification fédération'!P$17,'Temps qualification fédération'!$E$17,IF('Meilleurs temps'!Q12&lt;='Temps qualification fédération'!P$16,'Temps qualification fédération'!$E$16,IF('Meilleurs temps'!Q12&lt;='Temps qualification fédération'!P$15,'Temps qualification fédération'!$E$15,"PRÉ-LIGUE")))))))))))</f>
        <v>DEV 11-12</v>
      </c>
      <c r="S12" s="52" t="str">
        <f>IF($D12="F",IF(AND('Temps qualification fédération'!Q$9=0,'Temps qualification fédération'!Q$5=0,'Temps qualification fédération'!Q$4=0),"---",IF('Meilleurs temps'!R12=0,"",IF('Meilleurs temps'!R12&lt;='Temps qualification fédération'!Q$9,'Temps qualification fédération'!$E$9,IF('Meilleurs temps'!R12&lt;='Temps qualification fédération'!Q$7,'Temps qualification fédération'!$E$7,IF('Meilleurs temps'!R12&lt;='Temps qualification fédération'!Q$8,'Temps qualification fédération'!$E$8,IF('Meilleurs temps'!R12&lt;='Temps qualification fédération'!Q$6,'Temps qualification fédération'!$E$6,IF('Meilleurs temps'!R12&lt;='Temps qualification fédération'!Q$5,'Temps qualification fédération'!$E$5,IF('Meilleurs temps'!R12&lt;='Temps qualification fédération'!Q$4,'Temps qualification fédération'!$E$4,IF('Meilleurs temps'!R12&lt;='Temps qualification fédération'!Q$3,'Temps qualification fédération'!$E$3,IF('Meilleurs temps'!R12&lt;='Temps qualification fédération'!Q$2,'Temps qualification fédération'!$E$2,"PRÉ-LIGUE")))))))))),IF(AND('Temps qualification fédération'!Q$22=0,'Temps qualification fédération'!Q$18=0,'Temps qualification fédération'!Q$17=0),"---",IF('Meilleurs temps'!R12=0,"",IF('Meilleurs temps'!R12&lt;='Temps qualification fédération'!Q$22,'Temps qualification fédération'!$E$22,IF('Meilleurs temps'!R12&lt;='Temps qualification fédération'!Q$20,'Temps qualification fédération'!$E$20,IF('Meilleurs temps'!R12&lt;='Temps qualification fédération'!Q$21,'Temps qualification fédération'!$E$21,IF('Meilleurs temps'!R12&lt;='Temps qualification fédération'!Q$19,'Temps qualification fédération'!$E$19,IF('Meilleurs temps'!R12&lt;='Temps qualification fédération'!Q$18,'Temps qualification fédération'!$E$18,IF('Meilleurs temps'!R12&lt;='Temps qualification fédération'!Q$17,'Temps qualification fédération'!$E$17,IF('Meilleurs temps'!R12&lt;='Temps qualification fédération'!Q$16,'Temps qualification fédération'!$E$16,IF('Meilleurs temps'!R12&lt;='Temps qualification fédération'!Q$15,'Temps qualification fédération'!$E$15,"PRÉ-LIGUE")))))))))))</f>
        <v>DEV 11-12</v>
      </c>
      <c r="T12" s="52" t="str">
        <f>IF($D12="F",IF(AND('Temps qualification fédération'!R$9=0,'Temps qualification fédération'!R$5=0,'Temps qualification fédération'!R$4=0),"---",IF('Meilleurs temps'!S12=0,"",IF('Meilleurs temps'!S12&lt;='Temps qualification fédération'!R$9,'Temps qualification fédération'!$E$9,IF('Meilleurs temps'!S12&lt;='Temps qualification fédération'!R$7,'Temps qualification fédération'!$E$7,IF('Meilleurs temps'!S12&lt;='Temps qualification fédération'!R$8,'Temps qualification fédération'!$E$8,IF('Meilleurs temps'!S12&lt;='Temps qualification fédération'!R$6,'Temps qualification fédération'!$E$6,IF('Meilleurs temps'!S12&lt;='Temps qualification fédération'!R$5,'Temps qualification fédération'!$E$5,IF('Meilleurs temps'!S12&lt;='Temps qualification fédération'!R$4,'Temps qualification fédération'!$E$4,IF('Meilleurs temps'!S12&lt;='Temps qualification fédération'!R$3,'Temps qualification fédération'!$E$3,IF('Meilleurs temps'!S12&lt;='Temps qualification fédération'!R$2,'Temps qualification fédération'!$E$2,"PRÉ-LIGUE")))))))))),IF(AND('Temps qualification fédération'!R$22=0,'Temps qualification fédération'!R$18=0,'Temps qualification fédération'!R$17=0),"---",IF('Meilleurs temps'!S12=0,"",IF('Meilleurs temps'!S12&lt;='Temps qualification fédération'!R$22,'Temps qualification fédération'!$E$22,IF('Meilleurs temps'!S12&lt;='Temps qualification fédération'!R$20,'Temps qualification fédération'!$E$20,IF('Meilleurs temps'!S12&lt;='Temps qualification fédération'!R$21,'Temps qualification fédération'!$E$21,IF('Meilleurs temps'!S12&lt;='Temps qualification fédération'!R$19,'Temps qualification fédération'!$E$19,IF('Meilleurs temps'!S12&lt;='Temps qualification fédération'!R$18,'Temps qualification fédération'!$E$18,IF('Meilleurs temps'!S12&lt;='Temps qualification fédération'!R$17,'Temps qualification fédération'!$E$17,IF('Meilleurs temps'!S12&lt;='Temps qualification fédération'!R$16,'Temps qualification fédération'!$E$16,IF('Meilleurs temps'!S12&lt;='Temps qualification fédération'!R$15,'Temps qualification fédération'!$E$15,"PRÉ-LIGUE")))))))))))</f>
        <v/>
      </c>
      <c r="U12" s="52" t="str">
        <f>IF($D12="F",IF(AND('Temps qualification fédération'!S$9=0,'Temps qualification fédération'!S$5=0,'Temps qualification fédération'!S$4=0),"---",IF('Meilleurs temps'!T12=0,"",IF('Meilleurs temps'!T12&lt;='Temps qualification fédération'!S$9,'Temps qualification fédération'!$E$9,IF('Meilleurs temps'!T12&lt;='Temps qualification fédération'!S$7,'Temps qualification fédération'!$E$7,IF('Meilleurs temps'!T12&lt;='Temps qualification fédération'!S$8,'Temps qualification fédération'!$E$8,IF('Meilleurs temps'!T12&lt;='Temps qualification fédération'!S$6,'Temps qualification fédération'!$E$6,IF('Meilleurs temps'!T12&lt;='Temps qualification fédération'!S$5,'Temps qualification fédération'!$E$5,IF('Meilleurs temps'!T12&lt;='Temps qualification fédération'!S$4,'Temps qualification fédération'!$E$4,IF('Meilleurs temps'!T12&lt;='Temps qualification fédération'!S$3,'Temps qualification fédération'!$E$3,IF('Meilleurs temps'!T12&lt;='Temps qualification fédération'!S$2,'Temps qualification fédération'!$E$2,"PRÉ-LIGUE")))))))))),IF(AND('Temps qualification fédération'!S$22=0,'Temps qualification fédération'!S$18=0,'Temps qualification fédération'!S$17=0),"---",IF('Meilleurs temps'!T12=0,"",IF('Meilleurs temps'!T12&lt;='Temps qualification fédération'!S$22,'Temps qualification fédération'!$E$22,IF('Meilleurs temps'!T12&lt;='Temps qualification fédération'!S$20,'Temps qualification fédération'!$E$20,IF('Meilleurs temps'!T12&lt;='Temps qualification fédération'!S$21,'Temps qualification fédération'!$E$21,IF('Meilleurs temps'!T12&lt;='Temps qualification fédération'!S$19,'Temps qualification fédération'!$E$19,IF('Meilleurs temps'!T12&lt;='Temps qualification fédération'!S$18,'Temps qualification fédération'!$E$18,IF('Meilleurs temps'!T12&lt;='Temps qualification fédération'!S$17,'Temps qualification fédération'!$E$17,IF('Meilleurs temps'!T12&lt;='Temps qualification fédération'!S$16,'Temps qualification fédération'!$E$16,IF('Meilleurs temps'!T12&lt;='Temps qualification fédération'!S$15,'Temps qualification fédération'!$E$15,"PRÉ-LIGUE")))))))))))</f>
        <v/>
      </c>
      <c r="V12" s="52" t="str">
        <f>IF($D12="F",IF(AND('Temps qualification fédération'!T$9=0,'Temps qualification fédération'!T$5=0,'Temps qualification fédération'!T$4=0),"---",IF('Meilleurs temps'!U12=0,"",IF('Meilleurs temps'!U12&lt;='Temps qualification fédération'!T$9,'Temps qualification fédération'!$E$9,IF('Meilleurs temps'!U12&lt;='Temps qualification fédération'!T$7,'Temps qualification fédération'!$E$7,IF('Meilleurs temps'!U12&lt;='Temps qualification fédération'!T$8,'Temps qualification fédération'!$E$8,IF('Meilleurs temps'!U12&lt;='Temps qualification fédération'!T$6,'Temps qualification fédération'!$E$6,IF('Meilleurs temps'!U12&lt;='Temps qualification fédération'!T$5,'Temps qualification fédération'!$E$5,IF('Meilleurs temps'!U12&lt;='Temps qualification fédération'!T$4,'Temps qualification fédération'!$E$4,IF('Meilleurs temps'!U12&lt;='Temps qualification fédération'!T$3,'Temps qualification fédération'!$E$3,IF('Meilleurs temps'!U12&lt;='Temps qualification fédération'!T$2,'Temps qualification fédération'!$E$2,"PRÉ-LIGUE")))))))))),IF(AND('Temps qualification fédération'!T$22=0,'Temps qualification fédération'!T$18=0,'Temps qualification fédération'!T$17=0),"---",IF('Meilleurs temps'!U12=0,"",IF('Meilleurs temps'!U12&lt;='Temps qualification fédération'!T$22,'Temps qualification fédération'!$E$22,IF('Meilleurs temps'!U12&lt;='Temps qualification fédération'!T$20,'Temps qualification fédération'!$E$20,IF('Meilleurs temps'!U12&lt;='Temps qualification fédération'!T$21,'Temps qualification fédération'!$E$21,IF('Meilleurs temps'!U12&lt;='Temps qualification fédération'!T$19,'Temps qualification fédération'!$E$19,IF('Meilleurs temps'!U12&lt;='Temps qualification fédération'!T$18,'Temps qualification fédération'!$E$18,IF('Meilleurs temps'!U12&lt;='Temps qualification fédération'!T$17,'Temps qualification fédération'!$E$17,IF('Meilleurs temps'!U12&lt;='Temps qualification fédération'!T$16,'Temps qualification fédération'!$E$16,IF('Meilleurs temps'!U12&lt;='Temps qualification fédération'!T$15,'Temps qualification fédération'!$E$15,"PRÉ-LIGUE")))))))))))</f>
        <v/>
      </c>
      <c r="W12" s="52" t="str">
        <f>IF($D12="F",IF(AND('Temps qualification fédération'!U$9=0,'Temps qualification fédération'!U$5=0,'Temps qualification fédération'!U$4=0),"---",IF('Meilleurs temps'!V12=0,"",IF('Meilleurs temps'!V12&lt;='Temps qualification fédération'!U$9,'Temps qualification fédération'!$E$9,IF('Meilleurs temps'!V12&lt;='Temps qualification fédération'!U$7,'Temps qualification fédération'!$E$7,IF('Meilleurs temps'!V12&lt;='Temps qualification fédération'!U$8,'Temps qualification fédération'!$E$8,IF('Meilleurs temps'!V12&lt;='Temps qualification fédération'!U$6,'Temps qualification fédération'!$E$6,IF('Meilleurs temps'!V12&lt;='Temps qualification fédération'!U$5,'Temps qualification fédération'!$E$5,IF('Meilleurs temps'!V12&lt;='Temps qualification fédération'!U$4,'Temps qualification fédération'!$E$4,IF('Meilleurs temps'!V12&lt;='Temps qualification fédération'!U$3,'Temps qualification fédération'!$E$3,IF('Meilleurs temps'!V12&lt;='Temps qualification fédération'!U$2,'Temps qualification fédération'!$E$2,"PRÉ-LIGUE")))))))))),IF(AND('Temps qualification fédération'!U$22=0,'Temps qualification fédération'!U$18=0,'Temps qualification fédération'!U$17=0),"---",IF('Meilleurs temps'!V12=0,"",IF('Meilleurs temps'!V12&lt;='Temps qualification fédération'!U$22,'Temps qualification fédération'!$E$22,IF('Meilleurs temps'!V12&lt;='Temps qualification fédération'!U$20,'Temps qualification fédération'!$E$20,IF('Meilleurs temps'!V12&lt;='Temps qualification fédération'!U$21,'Temps qualification fédération'!$E$21,IF('Meilleurs temps'!V12&lt;='Temps qualification fédération'!U$19,'Temps qualification fédération'!$E$19,IF('Meilleurs temps'!V12&lt;='Temps qualification fédération'!U$18,'Temps qualification fédération'!$E$18,IF('Meilleurs temps'!V12&lt;='Temps qualification fédération'!U$17,'Temps qualification fédération'!$E$17,IF('Meilleurs temps'!V12&lt;='Temps qualification fédération'!U$16,'Temps qualification fédération'!$E$16,IF('Meilleurs temps'!V12&lt;='Temps qualification fédération'!U$15,'Temps qualification fédération'!$E$15,"PRÉ-LIGUE")))))))))))</f>
        <v>DEV 10</v>
      </c>
      <c r="X12" s="52" t="str">
        <f>IF($D12="F",IF(AND('Temps qualification fédération'!V$9=0,'Temps qualification fédération'!V$5=0,'Temps qualification fédération'!V$4=0),"---",IF('Meilleurs temps'!W12=0,"",IF('Meilleurs temps'!W12&lt;='Temps qualification fédération'!V$9,'Temps qualification fédération'!$E$9,IF('Meilleurs temps'!W12&lt;='Temps qualification fédération'!V$7,'Temps qualification fédération'!$E$7,IF('Meilleurs temps'!W12&lt;='Temps qualification fédération'!V$8,'Temps qualification fédération'!$E$8,IF('Meilleurs temps'!W12&lt;='Temps qualification fédération'!V$6,'Temps qualification fédération'!$E$6,IF('Meilleurs temps'!W12&lt;='Temps qualification fédération'!V$5,'Temps qualification fédération'!$E$5,IF('Meilleurs temps'!W12&lt;='Temps qualification fédération'!V$4,'Temps qualification fédération'!$E$4,IF('Meilleurs temps'!W12&lt;='Temps qualification fédération'!V$3,'Temps qualification fédération'!$E$3,IF('Meilleurs temps'!W12&lt;='Temps qualification fédération'!V$2,'Temps qualification fédération'!$E$2,"PRÉ-LIGUE")))))))))),IF(AND('Temps qualification fédération'!V$22=0,'Temps qualification fédération'!V$18=0,'Temps qualification fédération'!V$17=0),"---",IF('Meilleurs temps'!W12=0,"",IF('Meilleurs temps'!W12&lt;='Temps qualification fédération'!V$22,'Temps qualification fédération'!$E$22,IF('Meilleurs temps'!W12&lt;='Temps qualification fédération'!V$20,'Temps qualification fédération'!$E$20,IF('Meilleurs temps'!W12&lt;='Temps qualification fédération'!V$21,'Temps qualification fédération'!$E$21,IF('Meilleurs temps'!W12&lt;='Temps qualification fédération'!V$19,'Temps qualification fédération'!$E$19,IF('Meilleurs temps'!W12&lt;='Temps qualification fédération'!V$18,'Temps qualification fédération'!$E$18,IF('Meilleurs temps'!W12&lt;='Temps qualification fédération'!V$17,'Temps qualification fédération'!$E$17,IF('Meilleurs temps'!W12&lt;='Temps qualification fédération'!V$16,'Temps qualification fédération'!$E$16,IF('Meilleurs temps'!W12&lt;='Temps qualification fédération'!V$15,'Temps qualification fédération'!$E$15,"PRÉ-LIGUE")))))))))))</f>
        <v>DEV 11-12</v>
      </c>
      <c r="Y12" s="52" t="str">
        <f>IF($D12="F",IF(AND('Temps qualification fédération'!W$9=0,'Temps qualification fédération'!W$5=0,'Temps qualification fédération'!W$4=0),"---",IF('Meilleurs temps'!X12=0,"",IF('Meilleurs temps'!X12&lt;='Temps qualification fédération'!W$9,'Temps qualification fédération'!$E$9,IF('Meilleurs temps'!X12&lt;='Temps qualification fédération'!W$7,'Temps qualification fédération'!$E$7,IF('Meilleurs temps'!X12&lt;='Temps qualification fédération'!W$8,'Temps qualification fédération'!$E$8,IF('Meilleurs temps'!X12&lt;='Temps qualification fédération'!W$6,'Temps qualification fédération'!$E$6,IF('Meilleurs temps'!X12&lt;='Temps qualification fédération'!W$5,'Temps qualification fédération'!$E$5,IF('Meilleurs temps'!X12&lt;='Temps qualification fédération'!W$4,'Temps qualification fédération'!$E$4,IF('Meilleurs temps'!X12&lt;='Temps qualification fédération'!W$3,'Temps qualification fédération'!$E$3,IF('Meilleurs temps'!X12&lt;='Temps qualification fédération'!W$2,'Temps qualification fédération'!$E$2,"PRÉ-LIGUE")))))))))),IF(AND('Temps qualification fédération'!W$22=0,'Temps qualification fédération'!W$18=0,'Temps qualification fédération'!W$17=0),"---",IF('Meilleurs temps'!X12=0,"",IF('Meilleurs temps'!X12&lt;='Temps qualification fédération'!W$22,'Temps qualification fédération'!$E$22,IF('Meilleurs temps'!X12&lt;='Temps qualification fédération'!W$20,'Temps qualification fédération'!$E$20,IF('Meilleurs temps'!X12&lt;='Temps qualification fédération'!W$21,'Temps qualification fédération'!$E$21,IF('Meilleurs temps'!X12&lt;='Temps qualification fédération'!W$19,'Temps qualification fédération'!$E$19,IF('Meilleurs temps'!X12&lt;='Temps qualification fédération'!W$18,'Temps qualification fédération'!$E$18,IF('Meilleurs temps'!X12&lt;='Temps qualification fédération'!W$17,'Temps qualification fédération'!$E$17,IF('Meilleurs temps'!X12&lt;='Temps qualification fédération'!W$16,'Temps qualification fédération'!$E$16,IF('Meilleurs temps'!X12&lt;='Temps qualification fédération'!W$15,'Temps qualification fédération'!$E$15,"PRÉ-LIGUE")))))))))))</f>
        <v/>
      </c>
      <c r="AA12" s="34">
        <f t="shared" si="2"/>
        <v>9</v>
      </c>
      <c r="AB12" s="35">
        <f t="shared" si="3"/>
        <v>0</v>
      </c>
      <c r="AC12" s="80">
        <f t="shared" si="4"/>
        <v>0</v>
      </c>
      <c r="AD12" s="80">
        <f t="shared" si="5"/>
        <v>4</v>
      </c>
      <c r="AE12" s="80">
        <f t="shared" si="6"/>
        <v>0</v>
      </c>
      <c r="AF12" s="80">
        <f t="shared" si="7"/>
        <v>0</v>
      </c>
      <c r="AG12" s="80">
        <f t="shared" si="8"/>
        <v>0</v>
      </c>
      <c r="AH12" s="80">
        <f t="shared" si="9"/>
        <v>0</v>
      </c>
      <c r="AI12" s="36">
        <f t="shared" si="10"/>
        <v>0</v>
      </c>
      <c r="AJ12" s="35">
        <f t="shared" si="11"/>
        <v>0</v>
      </c>
      <c r="AK12" s="80">
        <f t="shared" si="12"/>
        <v>0</v>
      </c>
      <c r="AL12" s="80">
        <f t="shared" si="13"/>
        <v>1</v>
      </c>
      <c r="AM12" s="80">
        <f t="shared" si="14"/>
        <v>0</v>
      </c>
      <c r="AN12" s="80">
        <f t="shared" si="15"/>
        <v>0</v>
      </c>
      <c r="AO12" s="80">
        <f t="shared" si="16"/>
        <v>0</v>
      </c>
      <c r="AP12" s="80">
        <f t="shared" si="17"/>
        <v>0</v>
      </c>
      <c r="AQ12" s="36">
        <f t="shared" si="18"/>
        <v>0</v>
      </c>
      <c r="AR12" s="35">
        <f t="shared" si="19"/>
        <v>0</v>
      </c>
      <c r="AS12" s="80">
        <f t="shared" si="20"/>
        <v>0</v>
      </c>
      <c r="AT12" s="80">
        <f t="shared" si="21"/>
        <v>2</v>
      </c>
      <c r="AU12" s="80">
        <f t="shared" si="22"/>
        <v>0</v>
      </c>
      <c r="AV12" s="80">
        <f t="shared" si="23"/>
        <v>0</v>
      </c>
      <c r="AW12" s="80">
        <f t="shared" si="24"/>
        <v>0</v>
      </c>
      <c r="AX12" s="80">
        <f t="shared" si="25"/>
        <v>0</v>
      </c>
      <c r="AY12" s="36">
        <f t="shared" si="26"/>
        <v>0</v>
      </c>
      <c r="AZ12" s="35">
        <f t="shared" si="27"/>
        <v>0</v>
      </c>
      <c r="BA12" s="80">
        <f t="shared" si="28"/>
        <v>0</v>
      </c>
      <c r="BB12" s="80">
        <f t="shared" si="29"/>
        <v>0</v>
      </c>
      <c r="BC12" s="80">
        <f t="shared" si="30"/>
        <v>0</v>
      </c>
      <c r="BD12" s="80">
        <f t="shared" si="31"/>
        <v>0</v>
      </c>
      <c r="BE12" s="80">
        <f t="shared" si="32"/>
        <v>0</v>
      </c>
      <c r="BF12" s="80">
        <f t="shared" si="33"/>
        <v>0</v>
      </c>
      <c r="BG12" s="36">
        <f t="shared" si="34"/>
        <v>0</v>
      </c>
      <c r="BH12" s="35">
        <f t="shared" si="35"/>
        <v>0</v>
      </c>
      <c r="BI12" s="80">
        <f t="shared" si="36"/>
        <v>1</v>
      </c>
      <c r="BJ12" s="80">
        <f t="shared" si="37"/>
        <v>1</v>
      </c>
      <c r="BK12" s="80">
        <f t="shared" si="38"/>
        <v>0</v>
      </c>
      <c r="BL12" s="80">
        <f t="shared" si="39"/>
        <v>0</v>
      </c>
      <c r="BM12" s="80">
        <f t="shared" si="40"/>
        <v>0</v>
      </c>
      <c r="BN12" s="80">
        <f t="shared" si="41"/>
        <v>0</v>
      </c>
      <c r="BO12" s="36">
        <f t="shared" si="42"/>
        <v>0</v>
      </c>
    </row>
    <row r="13" spans="1:67" ht="15.75" thickBot="1">
      <c r="A13" s="47" t="s">
        <v>47</v>
      </c>
      <c r="B13" s="48" t="str">
        <f t="shared" si="0"/>
        <v>DEV 10</v>
      </c>
      <c r="C13" s="54">
        <f t="shared" ca="1" si="1"/>
        <v>10</v>
      </c>
      <c r="D13" s="55" t="s">
        <v>41</v>
      </c>
      <c r="E13" s="21" t="s">
        <v>41</v>
      </c>
      <c r="F13" s="3" t="s">
        <v>60</v>
      </c>
      <c r="G13" s="53">
        <v>38863</v>
      </c>
      <c r="H13" s="52" t="str">
        <f>IF($D13="F",IF(AND('Temps qualification fédération'!F$9=0,'Temps qualification fédération'!F$5=0,'Temps qualification fédération'!F$4=0),"---",IF('Meilleurs temps'!G13=0,"",IF('Meilleurs temps'!G13&lt;='Temps qualification fédération'!F$9,'Temps qualification fédération'!$E$9,IF('Meilleurs temps'!G13&lt;='Temps qualification fédération'!F$7,'Temps qualification fédération'!$E$7,IF('Meilleurs temps'!G13&lt;='Temps qualification fédération'!F$8,'Temps qualification fédération'!$E$8,IF('Meilleurs temps'!G13&lt;='Temps qualification fédération'!F$6,'Temps qualification fédération'!$E$6,IF('Meilleurs temps'!G13&lt;='Temps qualification fédération'!F$5,'Temps qualification fédération'!$E$5,IF('Meilleurs temps'!G13&lt;='Temps qualification fédération'!F$4,'Temps qualification fédération'!$E$4,IF('Meilleurs temps'!G13&lt;='Temps qualification fédération'!F$3,'Temps qualification fédération'!$E$3,IF('Meilleurs temps'!G13&lt;='Temps qualification fédération'!F$2,'Temps qualification fédération'!$E$2,"PRÉ-LIGUE")))))))))),IF(AND('Temps qualification fédération'!F$22=0,'Temps qualification fédération'!F$18=0,'Temps qualification fédération'!F$17=0),"---",IF('Meilleurs temps'!G13=0,"",IF('Meilleurs temps'!G13&lt;='Temps qualification fédération'!F$22,'Temps qualification fédération'!$E$22,IF('Meilleurs temps'!G13&lt;='Temps qualification fédération'!F$20,'Temps qualification fédération'!$E$20,IF('Meilleurs temps'!G13&lt;='Temps qualification fédération'!F$21,'Temps qualification fédération'!$E$21,IF('Meilleurs temps'!G13&lt;='Temps qualification fédération'!F$19,'Temps qualification fédération'!$E$19,IF('Meilleurs temps'!G13&lt;='Temps qualification fédération'!F$18,'Temps qualification fédération'!$E$18,IF('Meilleurs temps'!G13&lt;='Temps qualification fédération'!F$17,'Temps qualification fédération'!$E$17,IF('Meilleurs temps'!G13&lt;='Temps qualification fédération'!F$16,'Temps qualification fédération'!$E$16,IF('Meilleurs temps'!G13&lt;='Temps qualification fédération'!F$15,'Temps qualification fédération'!$E$15,"PRÉ-LIGUE")))))))))))</f>
        <v>DEV 10</v>
      </c>
      <c r="I13" s="52" t="str">
        <f>IF($D13="F",IF(AND('Temps qualification fédération'!G$9=0,'Temps qualification fédération'!G$5=0,'Temps qualification fédération'!G$4=0),"---",IF('Meilleurs temps'!H13=0,"",IF('Meilleurs temps'!H13&lt;='Temps qualification fédération'!G$9,'Temps qualification fédération'!$E$9,IF('Meilleurs temps'!H13&lt;='Temps qualification fédération'!G$7,'Temps qualification fédération'!$E$7,IF('Meilleurs temps'!H13&lt;='Temps qualification fédération'!G$8,'Temps qualification fédération'!$E$8,IF('Meilleurs temps'!H13&lt;='Temps qualification fédération'!G$6,'Temps qualification fédération'!$E$6,IF('Meilleurs temps'!H13&lt;='Temps qualification fédération'!G$5,'Temps qualification fédération'!$E$5,IF('Meilleurs temps'!H13&lt;='Temps qualification fédération'!G$4,'Temps qualification fédération'!$E$4,IF('Meilleurs temps'!H13&lt;='Temps qualification fédération'!G$3,'Temps qualification fédération'!$E$3,IF('Meilleurs temps'!H13&lt;='Temps qualification fédération'!G$2,'Temps qualification fédération'!$E$2,"PRÉ-LIGUE")))))))))),IF(AND('Temps qualification fédération'!G$22=0,'Temps qualification fédération'!G$18=0,'Temps qualification fédération'!G$17=0),"---",IF('Meilleurs temps'!H13=0,"",IF('Meilleurs temps'!H13&lt;='Temps qualification fédération'!G$22,'Temps qualification fédération'!$E$22,IF('Meilleurs temps'!H13&lt;='Temps qualification fédération'!G$20,'Temps qualification fédération'!$E$20,IF('Meilleurs temps'!H13&lt;='Temps qualification fédération'!G$21,'Temps qualification fédération'!$E$21,IF('Meilleurs temps'!H13&lt;='Temps qualification fédération'!G$19,'Temps qualification fédération'!$E$19,IF('Meilleurs temps'!H13&lt;='Temps qualification fédération'!G$18,'Temps qualification fédération'!$E$18,IF('Meilleurs temps'!H13&lt;='Temps qualification fédération'!G$17,'Temps qualification fédération'!$E$17,IF('Meilleurs temps'!H13&lt;='Temps qualification fédération'!G$16,'Temps qualification fédération'!$E$16,IF('Meilleurs temps'!H13&lt;='Temps qualification fédération'!G$15,'Temps qualification fédération'!$E$15,"PRÉ-LIGUE")))))))))))</f>
        <v>DEV 9 et -</v>
      </c>
      <c r="J13" s="52" t="str">
        <f>IF($D13="F",IF(AND('Temps qualification fédération'!H$9=0,'Temps qualification fédération'!H$5=0,'Temps qualification fédération'!H$4=0),"---",IF('Meilleurs temps'!I13=0,"",IF('Meilleurs temps'!I13&lt;='Temps qualification fédération'!H$9,'Temps qualification fédération'!$E$9,IF('Meilleurs temps'!I13&lt;='Temps qualification fédération'!H$7,'Temps qualification fédération'!$E$7,IF('Meilleurs temps'!I13&lt;='Temps qualification fédération'!H$8,'Temps qualification fédération'!$E$8,IF('Meilleurs temps'!I13&lt;='Temps qualification fédération'!H$6,'Temps qualification fédération'!$E$6,IF('Meilleurs temps'!I13&lt;='Temps qualification fédération'!H$5,'Temps qualification fédération'!$E$5,IF('Meilleurs temps'!I13&lt;='Temps qualification fédération'!H$4,'Temps qualification fédération'!$E$4,IF('Meilleurs temps'!I13&lt;='Temps qualification fédération'!H$3,'Temps qualification fédération'!$E$3,IF('Meilleurs temps'!I13&lt;='Temps qualification fédération'!H$2,'Temps qualification fédération'!$E$2,"PRÉ-LIGUE")))))))))),IF(AND('Temps qualification fédération'!H$22=0,'Temps qualification fédération'!H$18=0,'Temps qualification fédération'!H$17=0),"---",IF('Meilleurs temps'!I13=0,"",IF('Meilleurs temps'!I13&lt;='Temps qualification fédération'!H$22,'Temps qualification fédération'!$E$22,IF('Meilleurs temps'!I13&lt;='Temps qualification fédération'!H$20,'Temps qualification fédération'!$E$20,IF('Meilleurs temps'!I13&lt;='Temps qualification fédération'!H$21,'Temps qualification fédération'!$E$21,IF('Meilleurs temps'!I13&lt;='Temps qualification fédération'!H$19,'Temps qualification fédération'!$E$19,IF('Meilleurs temps'!I13&lt;='Temps qualification fédération'!H$18,'Temps qualification fédération'!$E$18,IF('Meilleurs temps'!I13&lt;='Temps qualification fédération'!H$17,'Temps qualification fédération'!$E$17,IF('Meilleurs temps'!I13&lt;='Temps qualification fédération'!H$16,'Temps qualification fédération'!$E$16,IF('Meilleurs temps'!I13&lt;='Temps qualification fédération'!H$15,'Temps qualification fédération'!$E$15,"PRÉ-LIGUE")))))))))))</f>
        <v>DEV 9 et -</v>
      </c>
      <c r="K13" s="52" t="str">
        <f>IF($D13="F",IF(AND('Temps qualification fédération'!I$9=0,'Temps qualification fédération'!I$5=0,'Temps qualification fédération'!I$4=0),"---",IF('Meilleurs temps'!J13=0,"",IF('Meilleurs temps'!J13&lt;='Temps qualification fédération'!I$9,'Temps qualification fédération'!$E$9,IF('Meilleurs temps'!J13&lt;='Temps qualification fédération'!I$7,'Temps qualification fédération'!$E$7,IF('Meilleurs temps'!J13&lt;='Temps qualification fédération'!I$8,'Temps qualification fédération'!$E$8,IF('Meilleurs temps'!J13&lt;='Temps qualification fédération'!I$6,'Temps qualification fédération'!$E$6,IF('Meilleurs temps'!J13&lt;='Temps qualification fédération'!I$5,'Temps qualification fédération'!$E$5,IF('Meilleurs temps'!J13&lt;='Temps qualification fédération'!I$4,'Temps qualification fédération'!$E$4,IF('Meilleurs temps'!J13&lt;='Temps qualification fédération'!I$3,'Temps qualification fédération'!$E$3,IF('Meilleurs temps'!J13&lt;='Temps qualification fédération'!I$2,'Temps qualification fédération'!$E$2,"PRÉ-LIGUE")))))))))),IF(AND('Temps qualification fédération'!I$22=0,'Temps qualification fédération'!I$18=0,'Temps qualification fédération'!I$17=0),"---",IF('Meilleurs temps'!J13=0,"",IF('Meilleurs temps'!J13&lt;='Temps qualification fédération'!I$22,'Temps qualification fédération'!$E$22,IF('Meilleurs temps'!J13&lt;='Temps qualification fédération'!I$20,'Temps qualification fédération'!$E$20,IF('Meilleurs temps'!J13&lt;='Temps qualification fédération'!I$21,'Temps qualification fédération'!$E$21,IF('Meilleurs temps'!J13&lt;='Temps qualification fédération'!I$19,'Temps qualification fédération'!$E$19,IF('Meilleurs temps'!J13&lt;='Temps qualification fédération'!I$18,'Temps qualification fédération'!$E$18,IF('Meilleurs temps'!J13&lt;='Temps qualification fédération'!I$17,'Temps qualification fédération'!$E$17,IF('Meilleurs temps'!J13&lt;='Temps qualification fédération'!I$16,'Temps qualification fédération'!$E$16,IF('Meilleurs temps'!J13&lt;='Temps qualification fédération'!I$15,'Temps qualification fédération'!$E$15,"PRÉ-LIGUE")))))))))))</f>
        <v/>
      </c>
      <c r="L13" s="52" t="str">
        <f>IF($D13="F",IF(AND('Temps qualification fédération'!J$9=0,'Temps qualification fédération'!J$5=0,'Temps qualification fédération'!J$4=0),"---",IF('Meilleurs temps'!K13=0,"",IF('Meilleurs temps'!K13&lt;='Temps qualification fédération'!J$9,'Temps qualification fédération'!$E$9,IF('Meilleurs temps'!K13&lt;='Temps qualification fédération'!J$7,'Temps qualification fédération'!$E$7,IF('Meilleurs temps'!K13&lt;='Temps qualification fédération'!J$8,'Temps qualification fédération'!$E$8,IF('Meilleurs temps'!K13&lt;='Temps qualification fédération'!J$6,'Temps qualification fédération'!$E$6,IF('Meilleurs temps'!K13&lt;='Temps qualification fédération'!J$5,'Temps qualification fédération'!$E$5,IF('Meilleurs temps'!K13&lt;='Temps qualification fédération'!J$4,'Temps qualification fédération'!$E$4,IF('Meilleurs temps'!K13&lt;='Temps qualification fédération'!J$3,'Temps qualification fédération'!$E$3,IF('Meilleurs temps'!K13&lt;='Temps qualification fédération'!J$2,'Temps qualification fédération'!$E$2,"PRÉ-LIGUE")))))))))),IF(AND('Temps qualification fédération'!J$22=0,'Temps qualification fédération'!J$18=0,'Temps qualification fédération'!J$17=0),"---",IF('Meilleurs temps'!K13=0,"",IF('Meilleurs temps'!K13&lt;='Temps qualification fédération'!J$22,'Temps qualification fédération'!$E$22,IF('Meilleurs temps'!K13&lt;='Temps qualification fédération'!J$20,'Temps qualification fédération'!$E$20,IF('Meilleurs temps'!K13&lt;='Temps qualification fédération'!J$21,'Temps qualification fédération'!$E$21,IF('Meilleurs temps'!K13&lt;='Temps qualification fédération'!J$19,'Temps qualification fédération'!$E$19,IF('Meilleurs temps'!K13&lt;='Temps qualification fédération'!J$18,'Temps qualification fédération'!$E$18,IF('Meilleurs temps'!K13&lt;='Temps qualification fédération'!J$17,'Temps qualification fédération'!$E$17,IF('Meilleurs temps'!K13&lt;='Temps qualification fédération'!J$16,'Temps qualification fédération'!$E$16,IF('Meilleurs temps'!K13&lt;='Temps qualification fédération'!J$15,'Temps qualification fédération'!$E$15,"PRÉ-LIGUE")))))))))))</f>
        <v/>
      </c>
      <c r="M13" s="52" t="str">
        <f>IF($D13="F",IF(AND('Temps qualification fédération'!K$9=0,'Temps qualification fédération'!K$5=0,'Temps qualification fédération'!K$4=0),"---",IF('Meilleurs temps'!L13=0,"",IF('Meilleurs temps'!L13&lt;='Temps qualification fédération'!K$9,'Temps qualification fédération'!$E$9,IF('Meilleurs temps'!L13&lt;='Temps qualification fédération'!K$7,'Temps qualification fédération'!$E$7,IF('Meilleurs temps'!L13&lt;='Temps qualification fédération'!K$8,'Temps qualification fédération'!$E$8,IF('Meilleurs temps'!L13&lt;='Temps qualification fédération'!K$6,'Temps qualification fédération'!$E$6,IF('Meilleurs temps'!L13&lt;='Temps qualification fédération'!K$5,'Temps qualification fédération'!$E$5,IF('Meilleurs temps'!L13&lt;='Temps qualification fédération'!K$4,'Temps qualification fédération'!$E$4,IF('Meilleurs temps'!L13&lt;='Temps qualification fédération'!K$3,'Temps qualification fédération'!$E$3,IF('Meilleurs temps'!L13&lt;='Temps qualification fédération'!K$2,'Temps qualification fédération'!$E$2,"PRÉ-LIGUE")))))))))),IF(AND('Temps qualification fédération'!K$22=0,'Temps qualification fédération'!K$18=0,'Temps qualification fédération'!K$17=0),"---",IF('Meilleurs temps'!L13=0,"",IF('Meilleurs temps'!L13&lt;='Temps qualification fédération'!K$22,'Temps qualification fédération'!$E$22,IF('Meilleurs temps'!L13&lt;='Temps qualification fédération'!K$20,'Temps qualification fédération'!$E$20,IF('Meilleurs temps'!L13&lt;='Temps qualification fédération'!K$21,'Temps qualification fédération'!$E$21,IF('Meilleurs temps'!L13&lt;='Temps qualification fédération'!K$19,'Temps qualification fédération'!$E$19,IF('Meilleurs temps'!L13&lt;='Temps qualification fédération'!K$18,'Temps qualification fédération'!$E$18,IF('Meilleurs temps'!L13&lt;='Temps qualification fédération'!K$17,'Temps qualification fédération'!$E$17,IF('Meilleurs temps'!L13&lt;='Temps qualification fédération'!K$16,'Temps qualification fédération'!$E$16,IF('Meilleurs temps'!L13&lt;='Temps qualification fédération'!K$15,'Temps qualification fédération'!$E$15,"PRÉ-LIGUE")))))))))))</f>
        <v/>
      </c>
      <c r="N13" s="52" t="str">
        <f>IF($D13="F",IF(AND('Temps qualification fédération'!L$9=0,'Temps qualification fédération'!L$5=0,'Temps qualification fédération'!L$4=0),"---",IF('Meilleurs temps'!M13=0,"",IF('Meilleurs temps'!M13&lt;='Temps qualification fédération'!L$9,'Temps qualification fédération'!$E$9,IF('Meilleurs temps'!M13&lt;='Temps qualification fédération'!L$7,'Temps qualification fédération'!$E$7,IF('Meilleurs temps'!M13&lt;='Temps qualification fédération'!L$8,'Temps qualification fédération'!$E$8,IF('Meilleurs temps'!M13&lt;='Temps qualification fédération'!L$6,'Temps qualification fédération'!$E$6,IF('Meilleurs temps'!M13&lt;='Temps qualification fédération'!L$5,'Temps qualification fédération'!$E$5,IF('Meilleurs temps'!M13&lt;='Temps qualification fédération'!L$4,'Temps qualification fédération'!$E$4,IF('Meilleurs temps'!M13&lt;='Temps qualification fédération'!L$3,'Temps qualification fédération'!$E$3,IF('Meilleurs temps'!M13&lt;='Temps qualification fédération'!L$2,'Temps qualification fédération'!$E$2,"PRÉ-LIGUE")))))))))),IF(AND('Temps qualification fédération'!L$22=0,'Temps qualification fédération'!L$18=0,'Temps qualification fédération'!L$17=0),"---",IF('Meilleurs temps'!M13=0,"",IF('Meilleurs temps'!M13&lt;='Temps qualification fédération'!L$22,'Temps qualification fédération'!$E$22,IF('Meilleurs temps'!M13&lt;='Temps qualification fédération'!L$20,'Temps qualification fédération'!$E$20,IF('Meilleurs temps'!M13&lt;='Temps qualification fédération'!L$21,'Temps qualification fédération'!$E$21,IF('Meilleurs temps'!M13&lt;='Temps qualification fédération'!L$19,'Temps qualification fédération'!$E$19,IF('Meilleurs temps'!M13&lt;='Temps qualification fédération'!L$18,'Temps qualification fédération'!$E$18,IF('Meilleurs temps'!M13&lt;='Temps qualification fédération'!L$17,'Temps qualification fédération'!$E$17,IF('Meilleurs temps'!M13&lt;='Temps qualification fédération'!L$16,'Temps qualification fédération'!$E$16,IF('Meilleurs temps'!M13&lt;='Temps qualification fédération'!L$15,'Temps qualification fédération'!$E$15,"PRÉ-LIGUE")))))))))))</f>
        <v>DEV 10</v>
      </c>
      <c r="O13" s="52" t="str">
        <f>IF($D13="F",IF(AND('Temps qualification fédération'!M$9=0,'Temps qualification fédération'!M$5=0,'Temps qualification fédération'!M$4=0),"---",IF('Meilleurs temps'!N13=0,"",IF('Meilleurs temps'!N13&lt;='Temps qualification fédération'!M$9,'Temps qualification fédération'!$E$9,IF('Meilleurs temps'!N13&lt;='Temps qualification fédération'!M$7,'Temps qualification fédération'!$E$7,IF('Meilleurs temps'!N13&lt;='Temps qualification fédération'!M$8,'Temps qualification fédération'!$E$8,IF('Meilleurs temps'!N13&lt;='Temps qualification fédération'!M$6,'Temps qualification fédération'!$E$6,IF('Meilleurs temps'!N13&lt;='Temps qualification fédération'!M$5,'Temps qualification fédération'!$E$5,IF('Meilleurs temps'!N13&lt;='Temps qualification fédération'!M$4,'Temps qualification fédération'!$E$4,IF('Meilleurs temps'!N13&lt;='Temps qualification fédération'!M$3,'Temps qualification fédération'!$E$3,IF('Meilleurs temps'!N13&lt;='Temps qualification fédération'!M$2,'Temps qualification fédération'!$E$2,"PRÉ-LIGUE")))))))))),IF(AND('Temps qualification fédération'!M$22=0,'Temps qualification fédération'!M$18=0,'Temps qualification fédération'!M$17=0),"---",IF('Meilleurs temps'!N13=0,"",IF('Meilleurs temps'!N13&lt;='Temps qualification fédération'!M$22,'Temps qualification fédération'!$E$22,IF('Meilleurs temps'!N13&lt;='Temps qualification fédération'!M$20,'Temps qualification fédération'!$E$20,IF('Meilleurs temps'!N13&lt;='Temps qualification fédération'!M$21,'Temps qualification fédération'!$E$21,IF('Meilleurs temps'!N13&lt;='Temps qualification fédération'!M$19,'Temps qualification fédération'!$E$19,IF('Meilleurs temps'!N13&lt;='Temps qualification fédération'!M$18,'Temps qualification fédération'!$E$18,IF('Meilleurs temps'!N13&lt;='Temps qualification fédération'!M$17,'Temps qualification fédération'!$E$17,IF('Meilleurs temps'!N13&lt;='Temps qualification fédération'!M$16,'Temps qualification fédération'!$E$16,IF('Meilleurs temps'!N13&lt;='Temps qualification fédération'!M$15,'Temps qualification fédération'!$E$15,"PRÉ-LIGUE")))))))))))</f>
        <v>DEV 10</v>
      </c>
      <c r="P13" s="52" t="str">
        <f>IF($D13="F",IF(AND('Temps qualification fédération'!N$9=0,'Temps qualification fédération'!N$5=0,'Temps qualification fédération'!N$4=0),"---",IF('Meilleurs temps'!O13=0,"",IF('Meilleurs temps'!O13&lt;='Temps qualification fédération'!N$9,'Temps qualification fédération'!$E$9,IF('Meilleurs temps'!O13&lt;='Temps qualification fédération'!N$7,'Temps qualification fédération'!$E$7,IF('Meilleurs temps'!O13&lt;='Temps qualification fédération'!N$8,'Temps qualification fédération'!$E$8,IF('Meilleurs temps'!O13&lt;='Temps qualification fédération'!N$6,'Temps qualification fédération'!$E$6,IF('Meilleurs temps'!O13&lt;='Temps qualification fédération'!N$5,'Temps qualification fédération'!$E$5,IF('Meilleurs temps'!O13&lt;='Temps qualification fédération'!N$4,'Temps qualification fédération'!$E$4,IF('Meilleurs temps'!O13&lt;='Temps qualification fédération'!N$3,'Temps qualification fédération'!$E$3,IF('Meilleurs temps'!O13&lt;='Temps qualification fédération'!N$2,'Temps qualification fédération'!$E$2,"PRÉ-LIGUE")))))))))),IF(AND('Temps qualification fédération'!N$22=0,'Temps qualification fédération'!N$18=0,'Temps qualification fédération'!N$17=0),"---",IF('Meilleurs temps'!O13=0,"",IF('Meilleurs temps'!O13&lt;='Temps qualification fédération'!N$22,'Temps qualification fédération'!$E$22,IF('Meilleurs temps'!O13&lt;='Temps qualification fédération'!N$20,'Temps qualification fédération'!$E$20,IF('Meilleurs temps'!O13&lt;='Temps qualification fédération'!N$21,'Temps qualification fédération'!$E$21,IF('Meilleurs temps'!O13&lt;='Temps qualification fédération'!N$19,'Temps qualification fédération'!$E$19,IF('Meilleurs temps'!O13&lt;='Temps qualification fédération'!N$18,'Temps qualification fédération'!$E$18,IF('Meilleurs temps'!O13&lt;='Temps qualification fédération'!N$17,'Temps qualification fédération'!$E$17,IF('Meilleurs temps'!O13&lt;='Temps qualification fédération'!N$16,'Temps qualification fédération'!$E$16,IF('Meilleurs temps'!O13&lt;='Temps qualification fédération'!N$15,'Temps qualification fédération'!$E$15,"PRÉ-LIGUE")))))))))))</f>
        <v/>
      </c>
      <c r="Q13" s="52" t="str">
        <f>IF($D13="F",IF(AND('Temps qualification fédération'!O$9=0,'Temps qualification fédération'!O$5=0,'Temps qualification fédération'!O$4=0),"---",IF('Meilleurs temps'!P13=0,"",IF('Meilleurs temps'!P13&lt;='Temps qualification fédération'!O$9,'Temps qualification fédération'!$E$9,IF('Meilleurs temps'!P13&lt;='Temps qualification fédération'!O$7,'Temps qualification fédération'!$E$7,IF('Meilleurs temps'!P13&lt;='Temps qualification fédération'!O$8,'Temps qualification fédération'!$E$8,IF('Meilleurs temps'!P13&lt;='Temps qualification fédération'!O$6,'Temps qualification fédération'!$E$6,IF('Meilleurs temps'!P13&lt;='Temps qualification fédération'!O$5,'Temps qualification fédération'!$E$5,IF('Meilleurs temps'!P13&lt;='Temps qualification fédération'!O$4,'Temps qualification fédération'!$E$4,IF('Meilleurs temps'!P13&lt;='Temps qualification fédération'!O$3,'Temps qualification fédération'!$E$3,IF('Meilleurs temps'!P13&lt;='Temps qualification fédération'!O$2,'Temps qualification fédération'!$E$2,"PRÉ-LIGUE")))))))))),IF(AND('Temps qualification fédération'!O$22=0,'Temps qualification fédération'!O$18=0,'Temps qualification fédération'!O$17=0),"---",IF('Meilleurs temps'!P13=0,"",IF('Meilleurs temps'!P13&lt;='Temps qualification fédération'!O$22,'Temps qualification fédération'!$E$22,IF('Meilleurs temps'!P13&lt;='Temps qualification fédération'!O$20,'Temps qualification fédération'!$E$20,IF('Meilleurs temps'!P13&lt;='Temps qualification fédération'!O$21,'Temps qualification fédération'!$E$21,IF('Meilleurs temps'!P13&lt;='Temps qualification fédération'!O$19,'Temps qualification fédération'!$E$19,IF('Meilleurs temps'!P13&lt;='Temps qualification fédération'!O$18,'Temps qualification fédération'!$E$18,IF('Meilleurs temps'!P13&lt;='Temps qualification fédération'!O$17,'Temps qualification fédération'!$E$17,IF('Meilleurs temps'!P13&lt;='Temps qualification fédération'!O$16,'Temps qualification fédération'!$E$16,IF('Meilleurs temps'!P13&lt;='Temps qualification fédération'!O$15,'Temps qualification fédération'!$E$15,"PRÉ-LIGUE")))))))))))</f>
        <v>DEV 9 et -</v>
      </c>
      <c r="R13" s="52" t="str">
        <f>IF($D13="F",IF(AND('Temps qualification fédération'!P$9=0,'Temps qualification fédération'!P$5=0,'Temps qualification fédération'!P$4=0),"---",IF('Meilleurs temps'!Q13=0,"",IF('Meilleurs temps'!Q13&lt;='Temps qualification fédération'!P$9,'Temps qualification fédération'!$E$9,IF('Meilleurs temps'!Q13&lt;='Temps qualification fédération'!P$7,'Temps qualification fédération'!$E$7,IF('Meilleurs temps'!Q13&lt;='Temps qualification fédération'!P$8,'Temps qualification fédération'!$E$8,IF('Meilleurs temps'!Q13&lt;='Temps qualification fédération'!P$6,'Temps qualification fédération'!$E$6,IF('Meilleurs temps'!Q13&lt;='Temps qualification fédération'!P$5,'Temps qualification fédération'!$E$5,IF('Meilleurs temps'!Q13&lt;='Temps qualification fédération'!P$4,'Temps qualification fédération'!$E$4,IF('Meilleurs temps'!Q13&lt;='Temps qualification fédération'!P$3,'Temps qualification fédération'!$E$3,IF('Meilleurs temps'!Q13&lt;='Temps qualification fédération'!P$2,'Temps qualification fédération'!$E$2,"PRÉ-LIGUE")))))))))),IF(AND('Temps qualification fédération'!P$22=0,'Temps qualification fédération'!P$18=0,'Temps qualification fédération'!P$17=0),"---",IF('Meilleurs temps'!Q13=0,"",IF('Meilleurs temps'!Q13&lt;='Temps qualification fédération'!P$22,'Temps qualification fédération'!$E$22,IF('Meilleurs temps'!Q13&lt;='Temps qualification fédération'!P$20,'Temps qualification fédération'!$E$20,IF('Meilleurs temps'!Q13&lt;='Temps qualification fédération'!P$21,'Temps qualification fédération'!$E$21,IF('Meilleurs temps'!Q13&lt;='Temps qualification fédération'!P$19,'Temps qualification fédération'!$E$19,IF('Meilleurs temps'!Q13&lt;='Temps qualification fédération'!P$18,'Temps qualification fédération'!$E$18,IF('Meilleurs temps'!Q13&lt;='Temps qualification fédération'!P$17,'Temps qualification fédération'!$E$17,IF('Meilleurs temps'!Q13&lt;='Temps qualification fédération'!P$16,'Temps qualification fédération'!$E$16,IF('Meilleurs temps'!Q13&lt;='Temps qualification fédération'!P$15,'Temps qualification fédération'!$E$15,"PRÉ-LIGUE")))))))))))</f>
        <v>DEV 9 et -</v>
      </c>
      <c r="S13" s="52" t="str">
        <f>IF($D13="F",IF(AND('Temps qualification fédération'!Q$9=0,'Temps qualification fédération'!Q$5=0,'Temps qualification fédération'!Q$4=0),"---",IF('Meilleurs temps'!R13=0,"",IF('Meilleurs temps'!R13&lt;='Temps qualification fédération'!Q$9,'Temps qualification fédération'!$E$9,IF('Meilleurs temps'!R13&lt;='Temps qualification fédération'!Q$7,'Temps qualification fédération'!$E$7,IF('Meilleurs temps'!R13&lt;='Temps qualification fédération'!Q$8,'Temps qualification fédération'!$E$8,IF('Meilleurs temps'!R13&lt;='Temps qualification fédération'!Q$6,'Temps qualification fédération'!$E$6,IF('Meilleurs temps'!R13&lt;='Temps qualification fédération'!Q$5,'Temps qualification fédération'!$E$5,IF('Meilleurs temps'!R13&lt;='Temps qualification fédération'!Q$4,'Temps qualification fédération'!$E$4,IF('Meilleurs temps'!R13&lt;='Temps qualification fédération'!Q$3,'Temps qualification fédération'!$E$3,IF('Meilleurs temps'!R13&lt;='Temps qualification fédération'!Q$2,'Temps qualification fédération'!$E$2,"PRÉ-LIGUE")))))))))),IF(AND('Temps qualification fédération'!Q$22=0,'Temps qualification fédération'!Q$18=0,'Temps qualification fédération'!Q$17=0),"---",IF('Meilleurs temps'!R13=0,"",IF('Meilleurs temps'!R13&lt;='Temps qualification fédération'!Q$22,'Temps qualification fédération'!$E$22,IF('Meilleurs temps'!R13&lt;='Temps qualification fédération'!Q$20,'Temps qualification fédération'!$E$20,IF('Meilleurs temps'!R13&lt;='Temps qualification fédération'!Q$21,'Temps qualification fédération'!$E$21,IF('Meilleurs temps'!R13&lt;='Temps qualification fédération'!Q$19,'Temps qualification fédération'!$E$19,IF('Meilleurs temps'!R13&lt;='Temps qualification fédération'!Q$18,'Temps qualification fédération'!$E$18,IF('Meilleurs temps'!R13&lt;='Temps qualification fédération'!Q$17,'Temps qualification fédération'!$E$17,IF('Meilleurs temps'!R13&lt;='Temps qualification fédération'!Q$16,'Temps qualification fédération'!$E$16,IF('Meilleurs temps'!R13&lt;='Temps qualification fédération'!Q$15,'Temps qualification fédération'!$E$15,"PRÉ-LIGUE")))))))))))</f>
        <v/>
      </c>
      <c r="T13" s="52" t="str">
        <f>IF($D13="F",IF(AND('Temps qualification fédération'!R$9=0,'Temps qualification fédération'!R$5=0,'Temps qualification fédération'!R$4=0),"---",IF('Meilleurs temps'!S13=0,"",IF('Meilleurs temps'!S13&lt;='Temps qualification fédération'!R$9,'Temps qualification fédération'!$E$9,IF('Meilleurs temps'!S13&lt;='Temps qualification fédération'!R$7,'Temps qualification fédération'!$E$7,IF('Meilleurs temps'!S13&lt;='Temps qualification fédération'!R$8,'Temps qualification fédération'!$E$8,IF('Meilleurs temps'!S13&lt;='Temps qualification fédération'!R$6,'Temps qualification fédération'!$E$6,IF('Meilleurs temps'!S13&lt;='Temps qualification fédération'!R$5,'Temps qualification fédération'!$E$5,IF('Meilleurs temps'!S13&lt;='Temps qualification fédération'!R$4,'Temps qualification fédération'!$E$4,IF('Meilleurs temps'!S13&lt;='Temps qualification fédération'!R$3,'Temps qualification fédération'!$E$3,IF('Meilleurs temps'!S13&lt;='Temps qualification fédération'!R$2,'Temps qualification fédération'!$E$2,"PRÉ-LIGUE")))))))))),IF(AND('Temps qualification fédération'!R$22=0,'Temps qualification fédération'!R$18=0,'Temps qualification fédération'!R$17=0),"---",IF('Meilleurs temps'!S13=0,"",IF('Meilleurs temps'!S13&lt;='Temps qualification fédération'!R$22,'Temps qualification fédération'!$E$22,IF('Meilleurs temps'!S13&lt;='Temps qualification fédération'!R$20,'Temps qualification fédération'!$E$20,IF('Meilleurs temps'!S13&lt;='Temps qualification fédération'!R$21,'Temps qualification fédération'!$E$21,IF('Meilleurs temps'!S13&lt;='Temps qualification fédération'!R$19,'Temps qualification fédération'!$E$19,IF('Meilleurs temps'!S13&lt;='Temps qualification fédération'!R$18,'Temps qualification fédération'!$E$18,IF('Meilleurs temps'!S13&lt;='Temps qualification fédération'!R$17,'Temps qualification fédération'!$E$17,IF('Meilleurs temps'!S13&lt;='Temps qualification fédération'!R$16,'Temps qualification fédération'!$E$16,IF('Meilleurs temps'!S13&lt;='Temps qualification fédération'!R$15,'Temps qualification fédération'!$E$15,"PRÉ-LIGUE")))))))))))</f>
        <v/>
      </c>
      <c r="U13" s="52" t="str">
        <f>IF($D13="F",IF(AND('Temps qualification fédération'!S$9=0,'Temps qualification fédération'!S$5=0,'Temps qualification fédération'!S$4=0),"---",IF('Meilleurs temps'!T13=0,"",IF('Meilleurs temps'!T13&lt;='Temps qualification fédération'!S$9,'Temps qualification fédération'!$E$9,IF('Meilleurs temps'!T13&lt;='Temps qualification fédération'!S$7,'Temps qualification fédération'!$E$7,IF('Meilleurs temps'!T13&lt;='Temps qualification fédération'!S$8,'Temps qualification fédération'!$E$8,IF('Meilleurs temps'!T13&lt;='Temps qualification fédération'!S$6,'Temps qualification fédération'!$E$6,IF('Meilleurs temps'!T13&lt;='Temps qualification fédération'!S$5,'Temps qualification fédération'!$E$5,IF('Meilleurs temps'!T13&lt;='Temps qualification fédération'!S$4,'Temps qualification fédération'!$E$4,IF('Meilleurs temps'!T13&lt;='Temps qualification fédération'!S$3,'Temps qualification fédération'!$E$3,IF('Meilleurs temps'!T13&lt;='Temps qualification fédération'!S$2,'Temps qualification fédération'!$E$2,"PRÉ-LIGUE")))))))))),IF(AND('Temps qualification fédération'!S$22=0,'Temps qualification fédération'!S$18=0,'Temps qualification fédération'!S$17=0),"---",IF('Meilleurs temps'!T13=0,"",IF('Meilleurs temps'!T13&lt;='Temps qualification fédération'!S$22,'Temps qualification fédération'!$E$22,IF('Meilleurs temps'!T13&lt;='Temps qualification fédération'!S$20,'Temps qualification fédération'!$E$20,IF('Meilleurs temps'!T13&lt;='Temps qualification fédération'!S$21,'Temps qualification fédération'!$E$21,IF('Meilleurs temps'!T13&lt;='Temps qualification fédération'!S$19,'Temps qualification fédération'!$E$19,IF('Meilleurs temps'!T13&lt;='Temps qualification fédération'!S$18,'Temps qualification fédération'!$E$18,IF('Meilleurs temps'!T13&lt;='Temps qualification fédération'!S$17,'Temps qualification fédération'!$E$17,IF('Meilleurs temps'!T13&lt;='Temps qualification fédération'!S$16,'Temps qualification fédération'!$E$16,IF('Meilleurs temps'!T13&lt;='Temps qualification fédération'!S$15,'Temps qualification fédération'!$E$15,"PRÉ-LIGUE")))))))))))</f>
        <v/>
      </c>
      <c r="V13" s="52" t="str">
        <f>IF($D13="F",IF(AND('Temps qualification fédération'!T$9=0,'Temps qualification fédération'!T$5=0,'Temps qualification fédération'!T$4=0),"---",IF('Meilleurs temps'!U13=0,"",IF('Meilleurs temps'!U13&lt;='Temps qualification fédération'!T$9,'Temps qualification fédération'!$E$9,IF('Meilleurs temps'!U13&lt;='Temps qualification fédération'!T$7,'Temps qualification fédération'!$E$7,IF('Meilleurs temps'!U13&lt;='Temps qualification fédération'!T$8,'Temps qualification fédération'!$E$8,IF('Meilleurs temps'!U13&lt;='Temps qualification fédération'!T$6,'Temps qualification fédération'!$E$6,IF('Meilleurs temps'!U13&lt;='Temps qualification fédération'!T$5,'Temps qualification fédération'!$E$5,IF('Meilleurs temps'!U13&lt;='Temps qualification fédération'!T$4,'Temps qualification fédération'!$E$4,IF('Meilleurs temps'!U13&lt;='Temps qualification fédération'!T$3,'Temps qualification fédération'!$E$3,IF('Meilleurs temps'!U13&lt;='Temps qualification fédération'!T$2,'Temps qualification fédération'!$E$2,"PRÉ-LIGUE")))))))))),IF(AND('Temps qualification fédération'!T$22=0,'Temps qualification fédération'!T$18=0,'Temps qualification fédération'!T$17=0),"---",IF('Meilleurs temps'!U13=0,"",IF('Meilleurs temps'!U13&lt;='Temps qualification fédération'!T$22,'Temps qualification fédération'!$E$22,IF('Meilleurs temps'!U13&lt;='Temps qualification fédération'!T$20,'Temps qualification fédération'!$E$20,IF('Meilleurs temps'!U13&lt;='Temps qualification fédération'!T$21,'Temps qualification fédération'!$E$21,IF('Meilleurs temps'!U13&lt;='Temps qualification fédération'!T$19,'Temps qualification fédération'!$E$19,IF('Meilleurs temps'!U13&lt;='Temps qualification fédération'!T$18,'Temps qualification fédération'!$E$18,IF('Meilleurs temps'!U13&lt;='Temps qualification fédération'!T$17,'Temps qualification fédération'!$E$17,IF('Meilleurs temps'!U13&lt;='Temps qualification fédération'!T$16,'Temps qualification fédération'!$E$16,IF('Meilleurs temps'!U13&lt;='Temps qualification fédération'!T$15,'Temps qualification fédération'!$E$15,"PRÉ-LIGUE")))))))))))</f>
        <v/>
      </c>
      <c r="W13" s="52" t="str">
        <f>IF($D13="F",IF(AND('Temps qualification fédération'!U$9=0,'Temps qualification fédération'!U$5=0,'Temps qualification fédération'!U$4=0),"---",IF('Meilleurs temps'!V13=0,"",IF('Meilleurs temps'!V13&lt;='Temps qualification fédération'!U$9,'Temps qualification fédération'!$E$9,IF('Meilleurs temps'!V13&lt;='Temps qualification fédération'!U$7,'Temps qualification fédération'!$E$7,IF('Meilleurs temps'!V13&lt;='Temps qualification fédération'!U$8,'Temps qualification fédération'!$E$8,IF('Meilleurs temps'!V13&lt;='Temps qualification fédération'!U$6,'Temps qualification fédération'!$E$6,IF('Meilleurs temps'!V13&lt;='Temps qualification fédération'!U$5,'Temps qualification fédération'!$E$5,IF('Meilleurs temps'!V13&lt;='Temps qualification fédération'!U$4,'Temps qualification fédération'!$E$4,IF('Meilleurs temps'!V13&lt;='Temps qualification fédération'!U$3,'Temps qualification fédération'!$E$3,IF('Meilleurs temps'!V13&lt;='Temps qualification fédération'!U$2,'Temps qualification fédération'!$E$2,"PRÉ-LIGUE")))))))))),IF(AND('Temps qualification fédération'!U$22=0,'Temps qualification fédération'!U$18=0,'Temps qualification fédération'!U$17=0),"---",IF('Meilleurs temps'!V13=0,"",IF('Meilleurs temps'!V13&lt;='Temps qualification fédération'!U$22,'Temps qualification fédération'!$E$22,IF('Meilleurs temps'!V13&lt;='Temps qualification fédération'!U$20,'Temps qualification fédération'!$E$20,IF('Meilleurs temps'!V13&lt;='Temps qualification fédération'!U$21,'Temps qualification fédération'!$E$21,IF('Meilleurs temps'!V13&lt;='Temps qualification fédération'!U$19,'Temps qualification fédération'!$E$19,IF('Meilleurs temps'!V13&lt;='Temps qualification fédération'!U$18,'Temps qualification fédération'!$E$18,IF('Meilleurs temps'!V13&lt;='Temps qualification fédération'!U$17,'Temps qualification fédération'!$E$17,IF('Meilleurs temps'!V13&lt;='Temps qualification fédération'!U$16,'Temps qualification fédération'!$E$16,IF('Meilleurs temps'!V13&lt;='Temps qualification fédération'!U$15,'Temps qualification fédération'!$E$15,"PRÉ-LIGUE")))))))))))</f>
        <v>DEV 9 et -</v>
      </c>
      <c r="X13" s="52" t="str">
        <f>IF($D13="F",IF(AND('Temps qualification fédération'!V$9=0,'Temps qualification fédération'!V$5=0,'Temps qualification fédération'!V$4=0),"---",IF('Meilleurs temps'!W13=0,"",IF('Meilleurs temps'!W13&lt;='Temps qualification fédération'!V$9,'Temps qualification fédération'!$E$9,IF('Meilleurs temps'!W13&lt;='Temps qualification fédération'!V$7,'Temps qualification fédération'!$E$7,IF('Meilleurs temps'!W13&lt;='Temps qualification fédération'!V$8,'Temps qualification fédération'!$E$8,IF('Meilleurs temps'!W13&lt;='Temps qualification fédération'!V$6,'Temps qualification fédération'!$E$6,IF('Meilleurs temps'!W13&lt;='Temps qualification fédération'!V$5,'Temps qualification fédération'!$E$5,IF('Meilleurs temps'!W13&lt;='Temps qualification fédération'!V$4,'Temps qualification fédération'!$E$4,IF('Meilleurs temps'!W13&lt;='Temps qualification fédération'!V$3,'Temps qualification fédération'!$E$3,IF('Meilleurs temps'!W13&lt;='Temps qualification fédération'!V$2,'Temps qualification fédération'!$E$2,"PRÉ-LIGUE")))))))))),IF(AND('Temps qualification fédération'!V$22=0,'Temps qualification fédération'!V$18=0,'Temps qualification fédération'!V$17=0),"---",IF('Meilleurs temps'!W13=0,"",IF('Meilleurs temps'!W13&lt;='Temps qualification fédération'!V$22,'Temps qualification fédération'!$E$22,IF('Meilleurs temps'!W13&lt;='Temps qualification fédération'!V$20,'Temps qualification fédération'!$E$20,IF('Meilleurs temps'!W13&lt;='Temps qualification fédération'!V$21,'Temps qualification fédération'!$E$21,IF('Meilleurs temps'!W13&lt;='Temps qualification fédération'!V$19,'Temps qualification fédération'!$E$19,IF('Meilleurs temps'!W13&lt;='Temps qualification fédération'!V$18,'Temps qualification fédération'!$E$18,IF('Meilleurs temps'!W13&lt;='Temps qualification fédération'!V$17,'Temps qualification fédération'!$E$17,IF('Meilleurs temps'!W13&lt;='Temps qualification fédération'!V$16,'Temps qualification fédération'!$E$16,IF('Meilleurs temps'!W13&lt;='Temps qualification fédération'!V$15,'Temps qualification fédération'!$E$15,"PRÉ-LIGUE")))))))))))</f>
        <v/>
      </c>
      <c r="Y13" s="52" t="str">
        <f>IF($D13="F",IF(AND('Temps qualification fédération'!W$9=0,'Temps qualification fédération'!W$5=0,'Temps qualification fédération'!W$4=0),"---",IF('Meilleurs temps'!X13=0,"",IF('Meilleurs temps'!X13&lt;='Temps qualification fédération'!W$9,'Temps qualification fédération'!$E$9,IF('Meilleurs temps'!X13&lt;='Temps qualification fédération'!W$7,'Temps qualification fédération'!$E$7,IF('Meilleurs temps'!X13&lt;='Temps qualification fédération'!W$8,'Temps qualification fédération'!$E$8,IF('Meilleurs temps'!X13&lt;='Temps qualification fédération'!W$6,'Temps qualification fédération'!$E$6,IF('Meilleurs temps'!X13&lt;='Temps qualification fédération'!W$5,'Temps qualification fédération'!$E$5,IF('Meilleurs temps'!X13&lt;='Temps qualification fédération'!W$4,'Temps qualification fédération'!$E$4,IF('Meilleurs temps'!X13&lt;='Temps qualification fédération'!W$3,'Temps qualification fédération'!$E$3,IF('Meilleurs temps'!X13&lt;='Temps qualification fédération'!W$2,'Temps qualification fédération'!$E$2,"PRÉ-LIGUE")))))))))),IF(AND('Temps qualification fédération'!W$22=0,'Temps qualification fédération'!W$18=0,'Temps qualification fédération'!W$17=0),"---",IF('Meilleurs temps'!X13=0,"",IF('Meilleurs temps'!X13&lt;='Temps qualification fédération'!W$22,'Temps qualification fédération'!$E$22,IF('Meilleurs temps'!X13&lt;='Temps qualification fédération'!W$20,'Temps qualification fédération'!$E$20,IF('Meilleurs temps'!X13&lt;='Temps qualification fédération'!W$21,'Temps qualification fédération'!$E$21,IF('Meilleurs temps'!X13&lt;='Temps qualification fédération'!W$19,'Temps qualification fédération'!$E$19,IF('Meilleurs temps'!X13&lt;='Temps qualification fédération'!W$18,'Temps qualification fédération'!$E$18,IF('Meilleurs temps'!X13&lt;='Temps qualification fédération'!W$17,'Temps qualification fédération'!$E$17,IF('Meilleurs temps'!X13&lt;='Temps qualification fédération'!W$16,'Temps qualification fédération'!$E$16,IF('Meilleurs temps'!X13&lt;='Temps qualification fédération'!W$15,'Temps qualification fédération'!$E$15,"PRÉ-LIGUE")))))))))))</f>
        <v/>
      </c>
      <c r="AA13" s="34">
        <f t="shared" si="2"/>
        <v>7</v>
      </c>
      <c r="AB13" s="35">
        <f t="shared" si="3"/>
        <v>2</v>
      </c>
      <c r="AC13" s="80">
        <f t="shared" si="4"/>
        <v>1</v>
      </c>
      <c r="AD13" s="80">
        <f t="shared" si="5"/>
        <v>0</v>
      </c>
      <c r="AE13" s="80">
        <f t="shared" si="6"/>
        <v>0</v>
      </c>
      <c r="AF13" s="80">
        <f t="shared" si="7"/>
        <v>0</v>
      </c>
      <c r="AG13" s="80">
        <f t="shared" si="8"/>
        <v>0</v>
      </c>
      <c r="AH13" s="80">
        <f t="shared" si="9"/>
        <v>0</v>
      </c>
      <c r="AI13" s="36">
        <f t="shared" si="10"/>
        <v>0</v>
      </c>
      <c r="AJ13" s="35">
        <f t="shared" si="11"/>
        <v>0</v>
      </c>
      <c r="AK13" s="80">
        <f t="shared" si="12"/>
        <v>2</v>
      </c>
      <c r="AL13" s="80">
        <f t="shared" si="13"/>
        <v>0</v>
      </c>
      <c r="AM13" s="80">
        <f t="shared" si="14"/>
        <v>0</v>
      </c>
      <c r="AN13" s="80">
        <f t="shared" si="15"/>
        <v>0</v>
      </c>
      <c r="AO13" s="80">
        <f t="shared" si="16"/>
        <v>0</v>
      </c>
      <c r="AP13" s="80">
        <f t="shared" si="17"/>
        <v>0</v>
      </c>
      <c r="AQ13" s="36">
        <f t="shared" si="18"/>
        <v>0</v>
      </c>
      <c r="AR13" s="35">
        <f t="shared" si="19"/>
        <v>1</v>
      </c>
      <c r="AS13" s="80">
        <f t="shared" si="20"/>
        <v>0</v>
      </c>
      <c r="AT13" s="80">
        <f t="shared" si="21"/>
        <v>0</v>
      </c>
      <c r="AU13" s="80">
        <f t="shared" si="22"/>
        <v>0</v>
      </c>
      <c r="AV13" s="80">
        <f t="shared" si="23"/>
        <v>0</v>
      </c>
      <c r="AW13" s="80">
        <f t="shared" si="24"/>
        <v>0</v>
      </c>
      <c r="AX13" s="80">
        <f t="shared" si="25"/>
        <v>0</v>
      </c>
      <c r="AY13" s="36">
        <f t="shared" si="26"/>
        <v>0</v>
      </c>
      <c r="AZ13" s="35">
        <f t="shared" si="27"/>
        <v>0</v>
      </c>
      <c r="BA13" s="80">
        <f t="shared" si="28"/>
        <v>0</v>
      </c>
      <c r="BB13" s="80">
        <f t="shared" si="29"/>
        <v>0</v>
      </c>
      <c r="BC13" s="80">
        <f t="shared" si="30"/>
        <v>0</v>
      </c>
      <c r="BD13" s="80">
        <f t="shared" si="31"/>
        <v>0</v>
      </c>
      <c r="BE13" s="80">
        <f t="shared" si="32"/>
        <v>0</v>
      </c>
      <c r="BF13" s="80">
        <f t="shared" si="33"/>
        <v>0</v>
      </c>
      <c r="BG13" s="36">
        <f t="shared" si="34"/>
        <v>0</v>
      </c>
      <c r="BH13" s="35">
        <f t="shared" si="35"/>
        <v>1</v>
      </c>
      <c r="BI13" s="80">
        <f t="shared" si="36"/>
        <v>0</v>
      </c>
      <c r="BJ13" s="80">
        <f t="shared" si="37"/>
        <v>0</v>
      </c>
      <c r="BK13" s="80">
        <f t="shared" si="38"/>
        <v>0</v>
      </c>
      <c r="BL13" s="80">
        <f t="shared" si="39"/>
        <v>0</v>
      </c>
      <c r="BM13" s="80">
        <f t="shared" si="40"/>
        <v>0</v>
      </c>
      <c r="BN13" s="80">
        <f t="shared" si="41"/>
        <v>0</v>
      </c>
      <c r="BO13" s="36">
        <f t="shared" si="42"/>
        <v>0</v>
      </c>
    </row>
    <row r="14" spans="1:67" ht="15.75" thickBot="1">
      <c r="A14" s="47" t="s">
        <v>47</v>
      </c>
      <c r="B14" s="48" t="str">
        <f t="shared" si="0"/>
        <v>AAA 15-16</v>
      </c>
      <c r="C14" s="50">
        <f t="shared" ca="1" si="1"/>
        <v>15</v>
      </c>
      <c r="D14" s="51" t="s">
        <v>41</v>
      </c>
      <c r="E14" s="37" t="s">
        <v>170</v>
      </c>
      <c r="F14" s="38" t="s">
        <v>85</v>
      </c>
      <c r="G14" s="49">
        <v>37143</v>
      </c>
      <c r="H14" s="52" t="str">
        <f>IF($D14="F",IF(AND('Temps qualification fédération'!F$9=0,'Temps qualification fédération'!F$5=0,'Temps qualification fédération'!F$4=0),"---",IF('Meilleurs temps'!G14=0,"",IF('Meilleurs temps'!G14&lt;='Temps qualification fédération'!F$9,'Temps qualification fédération'!$E$9,IF('Meilleurs temps'!G14&lt;='Temps qualification fédération'!F$7,'Temps qualification fédération'!$E$7,IF('Meilleurs temps'!G14&lt;='Temps qualification fédération'!F$8,'Temps qualification fédération'!$E$8,IF('Meilleurs temps'!G14&lt;='Temps qualification fédération'!F$6,'Temps qualification fédération'!$E$6,IF('Meilleurs temps'!G14&lt;='Temps qualification fédération'!F$5,'Temps qualification fédération'!$E$5,IF('Meilleurs temps'!G14&lt;='Temps qualification fédération'!F$4,'Temps qualification fédération'!$E$4,IF('Meilleurs temps'!G14&lt;='Temps qualification fédération'!F$3,'Temps qualification fédération'!$E$3,IF('Meilleurs temps'!G14&lt;='Temps qualification fédération'!F$2,'Temps qualification fédération'!$E$2,"PRÉ-LIGUE")))))))))),IF(AND('Temps qualification fédération'!F$22=0,'Temps qualification fédération'!F$18=0,'Temps qualification fédération'!F$17=0),"---",IF('Meilleurs temps'!G14=0,"",IF('Meilleurs temps'!G14&lt;='Temps qualification fédération'!F$22,'Temps qualification fédération'!$E$22,IF('Meilleurs temps'!G14&lt;='Temps qualification fédération'!F$20,'Temps qualification fédération'!$E$20,IF('Meilleurs temps'!G14&lt;='Temps qualification fédération'!F$21,'Temps qualification fédération'!$E$21,IF('Meilleurs temps'!G14&lt;='Temps qualification fédération'!F$19,'Temps qualification fédération'!$E$19,IF('Meilleurs temps'!G14&lt;='Temps qualification fédération'!F$18,'Temps qualification fédération'!$E$18,IF('Meilleurs temps'!G14&lt;='Temps qualification fédération'!F$17,'Temps qualification fédération'!$E$17,IF('Meilleurs temps'!G14&lt;='Temps qualification fédération'!F$16,'Temps qualification fédération'!$E$16,IF('Meilleurs temps'!G14&lt;='Temps qualification fédération'!F$15,'Temps qualification fédération'!$E$15,"PRÉ-LIGUE")))))))))))</f>
        <v>AAA 15-16</v>
      </c>
      <c r="I14" s="52" t="str">
        <f>IF($D14="F",IF(AND('Temps qualification fédération'!G$9=0,'Temps qualification fédération'!G$5=0,'Temps qualification fédération'!G$4=0),"---",IF('Meilleurs temps'!H14=0,"",IF('Meilleurs temps'!H14&lt;='Temps qualification fédération'!G$9,'Temps qualification fédération'!$E$9,IF('Meilleurs temps'!H14&lt;='Temps qualification fédération'!G$7,'Temps qualification fédération'!$E$7,IF('Meilleurs temps'!H14&lt;='Temps qualification fédération'!G$8,'Temps qualification fédération'!$E$8,IF('Meilleurs temps'!H14&lt;='Temps qualification fédération'!G$6,'Temps qualification fédération'!$E$6,IF('Meilleurs temps'!H14&lt;='Temps qualification fédération'!G$5,'Temps qualification fédération'!$E$5,IF('Meilleurs temps'!H14&lt;='Temps qualification fédération'!G$4,'Temps qualification fédération'!$E$4,IF('Meilleurs temps'!H14&lt;='Temps qualification fédération'!G$3,'Temps qualification fédération'!$E$3,IF('Meilleurs temps'!H14&lt;='Temps qualification fédération'!G$2,'Temps qualification fédération'!$E$2,"PRÉ-LIGUE")))))))))),IF(AND('Temps qualification fédération'!G$22=0,'Temps qualification fédération'!G$18=0,'Temps qualification fédération'!G$17=0),"---",IF('Meilleurs temps'!H14=0,"",IF('Meilleurs temps'!H14&lt;='Temps qualification fédération'!G$22,'Temps qualification fédération'!$E$22,IF('Meilleurs temps'!H14&lt;='Temps qualification fédération'!G$20,'Temps qualification fédération'!$E$20,IF('Meilleurs temps'!H14&lt;='Temps qualification fédération'!G$21,'Temps qualification fédération'!$E$21,IF('Meilleurs temps'!H14&lt;='Temps qualification fédération'!G$19,'Temps qualification fédération'!$E$19,IF('Meilleurs temps'!H14&lt;='Temps qualification fédération'!G$18,'Temps qualification fédération'!$E$18,IF('Meilleurs temps'!H14&lt;='Temps qualification fédération'!G$17,'Temps qualification fédération'!$E$17,IF('Meilleurs temps'!H14&lt;='Temps qualification fédération'!G$16,'Temps qualification fédération'!$E$16,IF('Meilleurs temps'!H14&lt;='Temps qualification fédération'!G$15,'Temps qualification fédération'!$E$15,"PRÉ-LIGUE")))))))))))</f>
        <v>AA 13-14</v>
      </c>
      <c r="J14" s="52" t="str">
        <f>IF($D14="F",IF(AND('Temps qualification fédération'!H$9=0,'Temps qualification fédération'!H$5=0,'Temps qualification fédération'!H$4=0),"---",IF('Meilleurs temps'!I14=0,"",IF('Meilleurs temps'!I14&lt;='Temps qualification fédération'!H$9,'Temps qualification fédération'!$E$9,IF('Meilleurs temps'!I14&lt;='Temps qualification fédération'!H$7,'Temps qualification fédération'!$E$7,IF('Meilleurs temps'!I14&lt;='Temps qualification fédération'!H$8,'Temps qualification fédération'!$E$8,IF('Meilleurs temps'!I14&lt;='Temps qualification fédération'!H$6,'Temps qualification fédération'!$E$6,IF('Meilleurs temps'!I14&lt;='Temps qualification fédération'!H$5,'Temps qualification fédération'!$E$5,IF('Meilleurs temps'!I14&lt;='Temps qualification fédération'!H$4,'Temps qualification fédération'!$E$4,IF('Meilleurs temps'!I14&lt;='Temps qualification fédération'!H$3,'Temps qualification fédération'!$E$3,IF('Meilleurs temps'!I14&lt;='Temps qualification fédération'!H$2,'Temps qualification fédération'!$E$2,"PRÉ-LIGUE")))))))))),IF(AND('Temps qualification fédération'!H$22=0,'Temps qualification fédération'!H$18=0,'Temps qualification fédération'!H$17=0),"---",IF('Meilleurs temps'!I14=0,"",IF('Meilleurs temps'!I14&lt;='Temps qualification fédération'!H$22,'Temps qualification fédération'!$E$22,IF('Meilleurs temps'!I14&lt;='Temps qualification fédération'!H$20,'Temps qualification fédération'!$E$20,IF('Meilleurs temps'!I14&lt;='Temps qualification fédération'!H$21,'Temps qualification fédération'!$E$21,IF('Meilleurs temps'!I14&lt;='Temps qualification fédération'!H$19,'Temps qualification fédération'!$E$19,IF('Meilleurs temps'!I14&lt;='Temps qualification fédération'!H$18,'Temps qualification fédération'!$E$18,IF('Meilleurs temps'!I14&lt;='Temps qualification fédération'!H$17,'Temps qualification fédération'!$E$17,IF('Meilleurs temps'!I14&lt;='Temps qualification fédération'!H$16,'Temps qualification fédération'!$E$16,IF('Meilleurs temps'!I14&lt;='Temps qualification fédération'!H$15,'Temps qualification fédération'!$E$15,"PRÉ-LIGUE")))))))))))</f>
        <v>AA 15-16</v>
      </c>
      <c r="K14" s="52" t="str">
        <f>IF($D14="F",IF(AND('Temps qualification fédération'!I$9=0,'Temps qualification fédération'!I$5=0,'Temps qualification fédération'!I$4=0),"---",IF('Meilleurs temps'!J14=0,"",IF('Meilleurs temps'!J14&lt;='Temps qualification fédération'!I$9,'Temps qualification fédération'!$E$9,IF('Meilleurs temps'!J14&lt;='Temps qualification fédération'!I$7,'Temps qualification fédération'!$E$7,IF('Meilleurs temps'!J14&lt;='Temps qualification fédération'!I$8,'Temps qualification fédération'!$E$8,IF('Meilleurs temps'!J14&lt;='Temps qualification fédération'!I$6,'Temps qualification fédération'!$E$6,IF('Meilleurs temps'!J14&lt;='Temps qualification fédération'!I$5,'Temps qualification fédération'!$E$5,IF('Meilleurs temps'!J14&lt;='Temps qualification fédération'!I$4,'Temps qualification fédération'!$E$4,IF('Meilleurs temps'!J14&lt;='Temps qualification fédération'!I$3,'Temps qualification fédération'!$E$3,IF('Meilleurs temps'!J14&lt;='Temps qualification fédération'!I$2,'Temps qualification fédération'!$E$2,"PRÉ-LIGUE")))))))))),IF(AND('Temps qualification fédération'!I$22=0,'Temps qualification fédération'!I$18=0,'Temps qualification fédération'!I$17=0),"---",IF('Meilleurs temps'!J14=0,"",IF('Meilleurs temps'!J14&lt;='Temps qualification fédération'!I$22,'Temps qualification fédération'!$E$22,IF('Meilleurs temps'!J14&lt;='Temps qualification fédération'!I$20,'Temps qualification fédération'!$E$20,IF('Meilleurs temps'!J14&lt;='Temps qualification fédération'!I$21,'Temps qualification fédération'!$E$21,IF('Meilleurs temps'!J14&lt;='Temps qualification fédération'!I$19,'Temps qualification fédération'!$E$19,IF('Meilleurs temps'!J14&lt;='Temps qualification fédération'!I$18,'Temps qualification fédération'!$E$18,IF('Meilleurs temps'!J14&lt;='Temps qualification fédération'!I$17,'Temps qualification fédération'!$E$17,IF('Meilleurs temps'!J14&lt;='Temps qualification fédération'!I$16,'Temps qualification fédération'!$E$16,IF('Meilleurs temps'!J14&lt;='Temps qualification fédération'!I$15,'Temps qualification fédération'!$E$15,"PRÉ-LIGUE")))))))))))</f>
        <v>AA 15-16</v>
      </c>
      <c r="L14" s="52" t="str">
        <f>IF($D14="F",IF(AND('Temps qualification fédération'!J$9=0,'Temps qualification fédération'!J$5=0,'Temps qualification fédération'!J$4=0),"---",IF('Meilleurs temps'!K14=0,"",IF('Meilleurs temps'!K14&lt;='Temps qualification fédération'!J$9,'Temps qualification fédération'!$E$9,IF('Meilleurs temps'!K14&lt;='Temps qualification fédération'!J$7,'Temps qualification fédération'!$E$7,IF('Meilleurs temps'!K14&lt;='Temps qualification fédération'!J$8,'Temps qualification fédération'!$E$8,IF('Meilleurs temps'!K14&lt;='Temps qualification fédération'!J$6,'Temps qualification fédération'!$E$6,IF('Meilleurs temps'!K14&lt;='Temps qualification fédération'!J$5,'Temps qualification fédération'!$E$5,IF('Meilleurs temps'!K14&lt;='Temps qualification fédération'!J$4,'Temps qualification fédération'!$E$4,IF('Meilleurs temps'!K14&lt;='Temps qualification fédération'!J$3,'Temps qualification fédération'!$E$3,IF('Meilleurs temps'!K14&lt;='Temps qualification fédération'!J$2,'Temps qualification fédération'!$E$2,"PRÉ-LIGUE")))))))))),IF(AND('Temps qualification fédération'!J$22=0,'Temps qualification fédération'!J$18=0,'Temps qualification fédération'!J$17=0),"---",IF('Meilleurs temps'!K14=0,"",IF('Meilleurs temps'!K14&lt;='Temps qualification fédération'!J$22,'Temps qualification fédération'!$E$22,IF('Meilleurs temps'!K14&lt;='Temps qualification fédération'!J$20,'Temps qualification fédération'!$E$20,IF('Meilleurs temps'!K14&lt;='Temps qualification fédération'!J$21,'Temps qualification fédération'!$E$21,IF('Meilleurs temps'!K14&lt;='Temps qualification fédération'!J$19,'Temps qualification fédération'!$E$19,IF('Meilleurs temps'!K14&lt;='Temps qualification fédération'!J$18,'Temps qualification fédération'!$E$18,IF('Meilleurs temps'!K14&lt;='Temps qualification fédération'!J$17,'Temps qualification fédération'!$E$17,IF('Meilleurs temps'!K14&lt;='Temps qualification fédération'!J$16,'Temps qualification fédération'!$E$16,IF('Meilleurs temps'!K14&lt;='Temps qualification fédération'!J$15,'Temps qualification fédération'!$E$15,"PRÉ-LIGUE")))))))))))</f>
        <v>PROVINCIAL</v>
      </c>
      <c r="M14" s="52" t="str">
        <f>IF($D14="F",IF(AND('Temps qualification fédération'!K$9=0,'Temps qualification fédération'!K$5=0,'Temps qualification fédération'!K$4=0),"---",IF('Meilleurs temps'!L14=0,"",IF('Meilleurs temps'!L14&lt;='Temps qualification fédération'!K$9,'Temps qualification fédération'!$E$9,IF('Meilleurs temps'!L14&lt;='Temps qualification fédération'!K$7,'Temps qualification fédération'!$E$7,IF('Meilleurs temps'!L14&lt;='Temps qualification fédération'!K$8,'Temps qualification fédération'!$E$8,IF('Meilleurs temps'!L14&lt;='Temps qualification fédération'!K$6,'Temps qualification fédération'!$E$6,IF('Meilleurs temps'!L14&lt;='Temps qualification fédération'!K$5,'Temps qualification fédération'!$E$5,IF('Meilleurs temps'!L14&lt;='Temps qualification fédération'!K$4,'Temps qualification fédération'!$E$4,IF('Meilleurs temps'!L14&lt;='Temps qualification fédération'!K$3,'Temps qualification fédération'!$E$3,IF('Meilleurs temps'!L14&lt;='Temps qualification fédération'!K$2,'Temps qualification fédération'!$E$2,"PRÉ-LIGUE")))))))))),IF(AND('Temps qualification fédération'!K$22=0,'Temps qualification fédération'!K$18=0,'Temps qualification fédération'!K$17=0),"---",IF('Meilleurs temps'!L14=0,"",IF('Meilleurs temps'!L14&lt;='Temps qualification fédération'!K$22,'Temps qualification fédération'!$E$22,IF('Meilleurs temps'!L14&lt;='Temps qualification fédération'!K$20,'Temps qualification fédération'!$E$20,IF('Meilleurs temps'!L14&lt;='Temps qualification fédération'!K$21,'Temps qualification fédération'!$E$21,IF('Meilleurs temps'!L14&lt;='Temps qualification fédération'!K$19,'Temps qualification fédération'!$E$19,IF('Meilleurs temps'!L14&lt;='Temps qualification fédération'!K$18,'Temps qualification fédération'!$E$18,IF('Meilleurs temps'!L14&lt;='Temps qualification fédération'!K$17,'Temps qualification fédération'!$E$17,IF('Meilleurs temps'!L14&lt;='Temps qualification fédération'!K$16,'Temps qualification fédération'!$E$16,IF('Meilleurs temps'!L14&lt;='Temps qualification fédération'!K$15,'Temps qualification fédération'!$E$15,"PRÉ-LIGUE")))))))))))</f>
        <v>AAA 15-16</v>
      </c>
      <c r="N14" s="52" t="str">
        <f>IF($D14="F",IF(AND('Temps qualification fédération'!L$9=0,'Temps qualification fédération'!L$5=0,'Temps qualification fédération'!L$4=0),"---",IF('Meilleurs temps'!M14=0,"",IF('Meilleurs temps'!M14&lt;='Temps qualification fédération'!L$9,'Temps qualification fédération'!$E$9,IF('Meilleurs temps'!M14&lt;='Temps qualification fédération'!L$7,'Temps qualification fédération'!$E$7,IF('Meilleurs temps'!M14&lt;='Temps qualification fédération'!L$8,'Temps qualification fédération'!$E$8,IF('Meilleurs temps'!M14&lt;='Temps qualification fédération'!L$6,'Temps qualification fédération'!$E$6,IF('Meilleurs temps'!M14&lt;='Temps qualification fédération'!L$5,'Temps qualification fédération'!$E$5,IF('Meilleurs temps'!M14&lt;='Temps qualification fédération'!L$4,'Temps qualification fédération'!$E$4,IF('Meilleurs temps'!M14&lt;='Temps qualification fédération'!L$3,'Temps qualification fédération'!$E$3,IF('Meilleurs temps'!M14&lt;='Temps qualification fédération'!L$2,'Temps qualification fédération'!$E$2,"PRÉ-LIGUE")))))))))),IF(AND('Temps qualification fédération'!L$22=0,'Temps qualification fédération'!L$18=0,'Temps qualification fédération'!L$17=0),"---",IF('Meilleurs temps'!M14=0,"",IF('Meilleurs temps'!M14&lt;='Temps qualification fédération'!L$22,'Temps qualification fédération'!$E$22,IF('Meilleurs temps'!M14&lt;='Temps qualification fédération'!L$20,'Temps qualification fédération'!$E$20,IF('Meilleurs temps'!M14&lt;='Temps qualification fédération'!L$21,'Temps qualification fédération'!$E$21,IF('Meilleurs temps'!M14&lt;='Temps qualification fédération'!L$19,'Temps qualification fédération'!$E$19,IF('Meilleurs temps'!M14&lt;='Temps qualification fédération'!L$18,'Temps qualification fédération'!$E$18,IF('Meilleurs temps'!M14&lt;='Temps qualification fédération'!L$17,'Temps qualification fédération'!$E$17,IF('Meilleurs temps'!M14&lt;='Temps qualification fédération'!L$16,'Temps qualification fédération'!$E$16,IF('Meilleurs temps'!M14&lt;='Temps qualification fédération'!L$15,'Temps qualification fédération'!$E$15,"PRÉ-LIGUE")))))))))))</f>
        <v>DEV 11-12</v>
      </c>
      <c r="O14" s="52" t="str">
        <f>IF($D14="F",IF(AND('Temps qualification fédération'!M$9=0,'Temps qualification fédération'!M$5=0,'Temps qualification fédération'!M$4=0),"---",IF('Meilleurs temps'!N14=0,"",IF('Meilleurs temps'!N14&lt;='Temps qualification fédération'!M$9,'Temps qualification fédération'!$E$9,IF('Meilleurs temps'!N14&lt;='Temps qualification fédération'!M$7,'Temps qualification fédération'!$E$7,IF('Meilleurs temps'!N14&lt;='Temps qualification fédération'!M$8,'Temps qualification fédération'!$E$8,IF('Meilleurs temps'!N14&lt;='Temps qualification fédération'!M$6,'Temps qualification fédération'!$E$6,IF('Meilleurs temps'!N14&lt;='Temps qualification fédération'!M$5,'Temps qualification fédération'!$E$5,IF('Meilleurs temps'!N14&lt;='Temps qualification fédération'!M$4,'Temps qualification fédération'!$E$4,IF('Meilleurs temps'!N14&lt;='Temps qualification fédération'!M$3,'Temps qualification fédération'!$E$3,IF('Meilleurs temps'!N14&lt;='Temps qualification fédération'!M$2,'Temps qualification fédération'!$E$2,"PRÉ-LIGUE")))))))))),IF(AND('Temps qualification fédération'!M$22=0,'Temps qualification fédération'!M$18=0,'Temps qualification fédération'!M$17=0),"---",IF('Meilleurs temps'!N14=0,"",IF('Meilleurs temps'!N14&lt;='Temps qualification fédération'!M$22,'Temps qualification fédération'!$E$22,IF('Meilleurs temps'!N14&lt;='Temps qualification fédération'!M$20,'Temps qualification fédération'!$E$20,IF('Meilleurs temps'!N14&lt;='Temps qualification fédération'!M$21,'Temps qualification fédération'!$E$21,IF('Meilleurs temps'!N14&lt;='Temps qualification fédération'!M$19,'Temps qualification fédération'!$E$19,IF('Meilleurs temps'!N14&lt;='Temps qualification fédération'!M$18,'Temps qualification fédération'!$E$18,IF('Meilleurs temps'!N14&lt;='Temps qualification fédération'!M$17,'Temps qualification fédération'!$E$17,IF('Meilleurs temps'!N14&lt;='Temps qualification fédération'!M$16,'Temps qualification fédération'!$E$16,IF('Meilleurs temps'!N14&lt;='Temps qualification fédération'!M$15,'Temps qualification fédération'!$E$15,"PRÉ-LIGUE")))))))))))</f>
        <v>AA 15-16</v>
      </c>
      <c r="P14" s="52" t="str">
        <f>IF($D14="F",IF(AND('Temps qualification fédération'!N$9=0,'Temps qualification fédération'!N$5=0,'Temps qualification fédération'!N$4=0),"---",IF('Meilleurs temps'!O14=0,"",IF('Meilleurs temps'!O14&lt;='Temps qualification fédération'!N$9,'Temps qualification fédération'!$E$9,IF('Meilleurs temps'!O14&lt;='Temps qualification fédération'!N$7,'Temps qualification fédération'!$E$7,IF('Meilleurs temps'!O14&lt;='Temps qualification fédération'!N$8,'Temps qualification fédération'!$E$8,IF('Meilleurs temps'!O14&lt;='Temps qualification fédération'!N$6,'Temps qualification fédération'!$E$6,IF('Meilleurs temps'!O14&lt;='Temps qualification fédération'!N$5,'Temps qualification fédération'!$E$5,IF('Meilleurs temps'!O14&lt;='Temps qualification fédération'!N$4,'Temps qualification fédération'!$E$4,IF('Meilleurs temps'!O14&lt;='Temps qualification fédération'!N$3,'Temps qualification fédération'!$E$3,IF('Meilleurs temps'!O14&lt;='Temps qualification fédération'!N$2,'Temps qualification fédération'!$E$2,"PRÉ-LIGUE")))))))))),IF(AND('Temps qualification fédération'!N$22=0,'Temps qualification fédération'!N$18=0,'Temps qualification fédération'!N$17=0),"---",IF('Meilleurs temps'!O14=0,"",IF('Meilleurs temps'!O14&lt;='Temps qualification fédération'!N$22,'Temps qualification fédération'!$E$22,IF('Meilleurs temps'!O14&lt;='Temps qualification fédération'!N$20,'Temps qualification fédération'!$E$20,IF('Meilleurs temps'!O14&lt;='Temps qualification fédération'!N$21,'Temps qualification fédération'!$E$21,IF('Meilleurs temps'!O14&lt;='Temps qualification fédération'!N$19,'Temps qualification fédération'!$E$19,IF('Meilleurs temps'!O14&lt;='Temps qualification fédération'!N$18,'Temps qualification fédération'!$E$18,IF('Meilleurs temps'!O14&lt;='Temps qualification fédération'!N$17,'Temps qualification fédération'!$E$17,IF('Meilleurs temps'!O14&lt;='Temps qualification fédération'!N$16,'Temps qualification fédération'!$E$16,IF('Meilleurs temps'!O14&lt;='Temps qualification fédération'!N$15,'Temps qualification fédération'!$E$15,"PRÉ-LIGUE")))))))))))</f>
        <v>AAA 15-16</v>
      </c>
      <c r="Q14" s="52" t="str">
        <f>IF($D14="F",IF(AND('Temps qualification fédération'!O$9=0,'Temps qualification fédération'!O$5=0,'Temps qualification fédération'!O$4=0),"---",IF('Meilleurs temps'!P14=0,"",IF('Meilleurs temps'!P14&lt;='Temps qualification fédération'!O$9,'Temps qualification fédération'!$E$9,IF('Meilleurs temps'!P14&lt;='Temps qualification fédération'!O$7,'Temps qualification fédération'!$E$7,IF('Meilleurs temps'!P14&lt;='Temps qualification fédération'!O$8,'Temps qualification fédération'!$E$8,IF('Meilleurs temps'!P14&lt;='Temps qualification fédération'!O$6,'Temps qualification fédération'!$E$6,IF('Meilleurs temps'!P14&lt;='Temps qualification fédération'!O$5,'Temps qualification fédération'!$E$5,IF('Meilleurs temps'!P14&lt;='Temps qualification fédération'!O$4,'Temps qualification fédération'!$E$4,IF('Meilleurs temps'!P14&lt;='Temps qualification fédération'!O$3,'Temps qualification fédération'!$E$3,IF('Meilleurs temps'!P14&lt;='Temps qualification fédération'!O$2,'Temps qualification fédération'!$E$2,"PRÉ-LIGUE")))))))))),IF(AND('Temps qualification fédération'!O$22=0,'Temps qualification fédération'!O$18=0,'Temps qualification fédération'!O$17=0),"---",IF('Meilleurs temps'!P14=0,"",IF('Meilleurs temps'!P14&lt;='Temps qualification fédération'!O$22,'Temps qualification fédération'!$E$22,IF('Meilleurs temps'!P14&lt;='Temps qualification fédération'!O$20,'Temps qualification fédération'!$E$20,IF('Meilleurs temps'!P14&lt;='Temps qualification fédération'!O$21,'Temps qualification fédération'!$E$21,IF('Meilleurs temps'!P14&lt;='Temps qualification fédération'!O$19,'Temps qualification fédération'!$E$19,IF('Meilleurs temps'!P14&lt;='Temps qualification fédération'!O$18,'Temps qualification fédération'!$E$18,IF('Meilleurs temps'!P14&lt;='Temps qualification fédération'!O$17,'Temps qualification fédération'!$E$17,IF('Meilleurs temps'!P14&lt;='Temps qualification fédération'!O$16,'Temps qualification fédération'!$E$16,IF('Meilleurs temps'!P14&lt;='Temps qualification fédération'!O$15,'Temps qualification fédération'!$E$15,"PRÉ-LIGUE")))))))))))</f>
        <v>DEV 11-12</v>
      </c>
      <c r="R14" s="52" t="str">
        <f>IF($D14="F",IF(AND('Temps qualification fédération'!P$9=0,'Temps qualification fédération'!P$5=0,'Temps qualification fédération'!P$4=0),"---",IF('Meilleurs temps'!Q14=0,"",IF('Meilleurs temps'!Q14&lt;='Temps qualification fédération'!P$9,'Temps qualification fédération'!$E$9,IF('Meilleurs temps'!Q14&lt;='Temps qualification fédération'!P$7,'Temps qualification fédération'!$E$7,IF('Meilleurs temps'!Q14&lt;='Temps qualification fédération'!P$8,'Temps qualification fédération'!$E$8,IF('Meilleurs temps'!Q14&lt;='Temps qualification fédération'!P$6,'Temps qualification fédération'!$E$6,IF('Meilleurs temps'!Q14&lt;='Temps qualification fédération'!P$5,'Temps qualification fédération'!$E$5,IF('Meilleurs temps'!Q14&lt;='Temps qualification fédération'!P$4,'Temps qualification fédération'!$E$4,IF('Meilleurs temps'!Q14&lt;='Temps qualification fédération'!P$3,'Temps qualification fédération'!$E$3,IF('Meilleurs temps'!Q14&lt;='Temps qualification fédération'!P$2,'Temps qualification fédération'!$E$2,"PRÉ-LIGUE")))))))))),IF(AND('Temps qualification fédération'!P$22=0,'Temps qualification fédération'!P$18=0,'Temps qualification fédération'!P$17=0),"---",IF('Meilleurs temps'!Q14=0,"",IF('Meilleurs temps'!Q14&lt;='Temps qualification fédération'!P$22,'Temps qualification fédération'!$E$22,IF('Meilleurs temps'!Q14&lt;='Temps qualification fédération'!P$20,'Temps qualification fédération'!$E$20,IF('Meilleurs temps'!Q14&lt;='Temps qualification fédération'!P$21,'Temps qualification fédération'!$E$21,IF('Meilleurs temps'!Q14&lt;='Temps qualification fédération'!P$19,'Temps qualification fédération'!$E$19,IF('Meilleurs temps'!Q14&lt;='Temps qualification fédération'!P$18,'Temps qualification fédération'!$E$18,IF('Meilleurs temps'!Q14&lt;='Temps qualification fédération'!P$17,'Temps qualification fédération'!$E$17,IF('Meilleurs temps'!Q14&lt;='Temps qualification fédération'!P$16,'Temps qualification fédération'!$E$16,IF('Meilleurs temps'!Q14&lt;='Temps qualification fédération'!P$15,'Temps qualification fédération'!$E$15,"PRÉ-LIGUE")))))))))))</f>
        <v>PROVINCIAL</v>
      </c>
      <c r="S14" s="52" t="str">
        <f>IF($D14="F",IF(AND('Temps qualification fédération'!Q$9=0,'Temps qualification fédération'!Q$5=0,'Temps qualification fédération'!Q$4=0),"---",IF('Meilleurs temps'!R14=0,"",IF('Meilleurs temps'!R14&lt;='Temps qualification fédération'!Q$9,'Temps qualification fédération'!$E$9,IF('Meilleurs temps'!R14&lt;='Temps qualification fédération'!Q$7,'Temps qualification fédération'!$E$7,IF('Meilleurs temps'!R14&lt;='Temps qualification fédération'!Q$8,'Temps qualification fédération'!$E$8,IF('Meilleurs temps'!R14&lt;='Temps qualification fédération'!Q$6,'Temps qualification fédération'!$E$6,IF('Meilleurs temps'!R14&lt;='Temps qualification fédération'!Q$5,'Temps qualification fédération'!$E$5,IF('Meilleurs temps'!R14&lt;='Temps qualification fédération'!Q$4,'Temps qualification fédération'!$E$4,IF('Meilleurs temps'!R14&lt;='Temps qualification fédération'!Q$3,'Temps qualification fédération'!$E$3,IF('Meilleurs temps'!R14&lt;='Temps qualification fédération'!Q$2,'Temps qualification fédération'!$E$2,"PRÉ-LIGUE")))))))))),IF(AND('Temps qualification fédération'!Q$22=0,'Temps qualification fédération'!Q$18=0,'Temps qualification fédération'!Q$17=0),"---",IF('Meilleurs temps'!R14=0,"",IF('Meilleurs temps'!R14&lt;='Temps qualification fédération'!Q$22,'Temps qualification fédération'!$E$22,IF('Meilleurs temps'!R14&lt;='Temps qualification fédération'!Q$20,'Temps qualification fédération'!$E$20,IF('Meilleurs temps'!R14&lt;='Temps qualification fédération'!Q$21,'Temps qualification fédération'!$E$21,IF('Meilleurs temps'!R14&lt;='Temps qualification fédération'!Q$19,'Temps qualification fédération'!$E$19,IF('Meilleurs temps'!R14&lt;='Temps qualification fédération'!Q$18,'Temps qualification fédération'!$E$18,IF('Meilleurs temps'!R14&lt;='Temps qualification fédération'!Q$17,'Temps qualification fédération'!$E$17,IF('Meilleurs temps'!R14&lt;='Temps qualification fédération'!Q$16,'Temps qualification fédération'!$E$16,IF('Meilleurs temps'!R14&lt;='Temps qualification fédération'!Q$15,'Temps qualification fédération'!$E$15,"PRÉ-LIGUE")))))))))))</f>
        <v/>
      </c>
      <c r="T14" s="52" t="str">
        <f>IF($D14="F",IF(AND('Temps qualification fédération'!R$9=0,'Temps qualification fédération'!R$5=0,'Temps qualification fédération'!R$4=0),"---",IF('Meilleurs temps'!S14=0,"",IF('Meilleurs temps'!S14&lt;='Temps qualification fédération'!R$9,'Temps qualification fédération'!$E$9,IF('Meilleurs temps'!S14&lt;='Temps qualification fédération'!R$7,'Temps qualification fédération'!$E$7,IF('Meilleurs temps'!S14&lt;='Temps qualification fédération'!R$8,'Temps qualification fédération'!$E$8,IF('Meilleurs temps'!S14&lt;='Temps qualification fédération'!R$6,'Temps qualification fédération'!$E$6,IF('Meilleurs temps'!S14&lt;='Temps qualification fédération'!R$5,'Temps qualification fédération'!$E$5,IF('Meilleurs temps'!S14&lt;='Temps qualification fédération'!R$4,'Temps qualification fédération'!$E$4,IF('Meilleurs temps'!S14&lt;='Temps qualification fédération'!R$3,'Temps qualification fédération'!$E$3,IF('Meilleurs temps'!S14&lt;='Temps qualification fédération'!R$2,'Temps qualification fédération'!$E$2,"PRÉ-LIGUE")))))))))),IF(AND('Temps qualification fédération'!R$22=0,'Temps qualification fédération'!R$18=0,'Temps qualification fédération'!R$17=0),"---",IF('Meilleurs temps'!S14=0,"",IF('Meilleurs temps'!S14&lt;='Temps qualification fédération'!R$22,'Temps qualification fédération'!$E$22,IF('Meilleurs temps'!S14&lt;='Temps qualification fédération'!R$20,'Temps qualification fédération'!$E$20,IF('Meilleurs temps'!S14&lt;='Temps qualification fédération'!R$21,'Temps qualification fédération'!$E$21,IF('Meilleurs temps'!S14&lt;='Temps qualification fédération'!R$19,'Temps qualification fédération'!$E$19,IF('Meilleurs temps'!S14&lt;='Temps qualification fédération'!R$18,'Temps qualification fédération'!$E$18,IF('Meilleurs temps'!S14&lt;='Temps qualification fédération'!R$17,'Temps qualification fédération'!$E$17,IF('Meilleurs temps'!S14&lt;='Temps qualification fédération'!R$16,'Temps qualification fédération'!$E$16,IF('Meilleurs temps'!S14&lt;='Temps qualification fédération'!R$15,'Temps qualification fédération'!$E$15,"PRÉ-LIGUE")))))))))))</f>
        <v>DEV 11-12</v>
      </c>
      <c r="U14" s="52" t="str">
        <f>IF($D14="F",IF(AND('Temps qualification fédération'!S$9=0,'Temps qualification fédération'!S$5=0,'Temps qualification fédération'!S$4=0),"---",IF('Meilleurs temps'!T14=0,"",IF('Meilleurs temps'!T14&lt;='Temps qualification fédération'!S$9,'Temps qualification fédération'!$E$9,IF('Meilleurs temps'!T14&lt;='Temps qualification fédération'!S$7,'Temps qualification fédération'!$E$7,IF('Meilleurs temps'!T14&lt;='Temps qualification fédération'!S$8,'Temps qualification fédération'!$E$8,IF('Meilleurs temps'!T14&lt;='Temps qualification fédération'!S$6,'Temps qualification fédération'!$E$6,IF('Meilleurs temps'!T14&lt;='Temps qualification fédération'!S$5,'Temps qualification fédération'!$E$5,IF('Meilleurs temps'!T14&lt;='Temps qualification fédération'!S$4,'Temps qualification fédération'!$E$4,IF('Meilleurs temps'!T14&lt;='Temps qualification fédération'!S$3,'Temps qualification fédération'!$E$3,IF('Meilleurs temps'!T14&lt;='Temps qualification fédération'!S$2,'Temps qualification fédération'!$E$2,"PRÉ-LIGUE")))))))))),IF(AND('Temps qualification fédération'!S$22=0,'Temps qualification fédération'!S$18=0,'Temps qualification fédération'!S$17=0),"---",IF('Meilleurs temps'!T14=0,"",IF('Meilleurs temps'!T14&lt;='Temps qualification fédération'!S$22,'Temps qualification fédération'!$E$22,IF('Meilleurs temps'!T14&lt;='Temps qualification fédération'!S$20,'Temps qualification fédération'!$E$20,IF('Meilleurs temps'!T14&lt;='Temps qualification fédération'!S$21,'Temps qualification fédération'!$E$21,IF('Meilleurs temps'!T14&lt;='Temps qualification fédération'!S$19,'Temps qualification fédération'!$E$19,IF('Meilleurs temps'!T14&lt;='Temps qualification fédération'!S$18,'Temps qualification fédération'!$E$18,IF('Meilleurs temps'!T14&lt;='Temps qualification fédération'!S$17,'Temps qualification fédération'!$E$17,IF('Meilleurs temps'!T14&lt;='Temps qualification fédération'!S$16,'Temps qualification fédération'!$E$16,IF('Meilleurs temps'!T14&lt;='Temps qualification fédération'!S$15,'Temps qualification fédération'!$E$15,"PRÉ-LIGUE")))))))))))</f>
        <v>PROVINCIAL</v>
      </c>
      <c r="V14" s="52" t="str">
        <f>IF($D14="F",IF(AND('Temps qualification fédération'!T$9=0,'Temps qualification fédération'!T$5=0,'Temps qualification fédération'!T$4=0),"---",IF('Meilleurs temps'!U14=0,"",IF('Meilleurs temps'!U14&lt;='Temps qualification fédération'!T$9,'Temps qualification fédération'!$E$9,IF('Meilleurs temps'!U14&lt;='Temps qualification fédération'!T$7,'Temps qualification fédération'!$E$7,IF('Meilleurs temps'!U14&lt;='Temps qualification fédération'!T$8,'Temps qualification fédération'!$E$8,IF('Meilleurs temps'!U14&lt;='Temps qualification fédération'!T$6,'Temps qualification fédération'!$E$6,IF('Meilleurs temps'!U14&lt;='Temps qualification fédération'!T$5,'Temps qualification fédération'!$E$5,IF('Meilleurs temps'!U14&lt;='Temps qualification fédération'!T$4,'Temps qualification fédération'!$E$4,IF('Meilleurs temps'!U14&lt;='Temps qualification fédération'!T$3,'Temps qualification fédération'!$E$3,IF('Meilleurs temps'!U14&lt;='Temps qualification fédération'!T$2,'Temps qualification fédération'!$E$2,"PRÉ-LIGUE")))))))))),IF(AND('Temps qualification fédération'!T$22=0,'Temps qualification fédération'!T$18=0,'Temps qualification fédération'!T$17=0),"---",IF('Meilleurs temps'!U14=0,"",IF('Meilleurs temps'!U14&lt;='Temps qualification fédération'!T$22,'Temps qualification fédération'!$E$22,IF('Meilleurs temps'!U14&lt;='Temps qualification fédération'!T$20,'Temps qualification fédération'!$E$20,IF('Meilleurs temps'!U14&lt;='Temps qualification fédération'!T$21,'Temps qualification fédération'!$E$21,IF('Meilleurs temps'!U14&lt;='Temps qualification fédération'!T$19,'Temps qualification fédération'!$E$19,IF('Meilleurs temps'!U14&lt;='Temps qualification fédération'!T$18,'Temps qualification fédération'!$E$18,IF('Meilleurs temps'!U14&lt;='Temps qualification fédération'!T$17,'Temps qualification fédération'!$E$17,IF('Meilleurs temps'!U14&lt;='Temps qualification fédération'!T$16,'Temps qualification fédération'!$E$16,IF('Meilleurs temps'!U14&lt;='Temps qualification fédération'!T$15,'Temps qualification fédération'!$E$15,"PRÉ-LIGUE")))))))))))</f>
        <v>AA 15-16</v>
      </c>
      <c r="W14" s="52" t="str">
        <f>IF($D14="F",IF(AND('Temps qualification fédération'!U$9=0,'Temps qualification fédération'!U$5=0,'Temps qualification fédération'!U$4=0),"---",IF('Meilleurs temps'!V14=0,"",IF('Meilleurs temps'!V14&lt;='Temps qualification fédération'!U$9,'Temps qualification fédération'!$E$9,IF('Meilleurs temps'!V14&lt;='Temps qualification fédération'!U$7,'Temps qualification fédération'!$E$7,IF('Meilleurs temps'!V14&lt;='Temps qualification fédération'!U$8,'Temps qualification fédération'!$E$8,IF('Meilleurs temps'!V14&lt;='Temps qualification fédération'!U$6,'Temps qualification fédération'!$E$6,IF('Meilleurs temps'!V14&lt;='Temps qualification fédération'!U$5,'Temps qualification fédération'!$E$5,IF('Meilleurs temps'!V14&lt;='Temps qualification fédération'!U$4,'Temps qualification fédération'!$E$4,IF('Meilleurs temps'!V14&lt;='Temps qualification fédération'!U$3,'Temps qualification fédération'!$E$3,IF('Meilleurs temps'!V14&lt;='Temps qualification fédération'!U$2,'Temps qualification fédération'!$E$2,"PRÉ-LIGUE")))))))))),IF(AND('Temps qualification fédération'!U$22=0,'Temps qualification fédération'!U$18=0,'Temps qualification fédération'!U$17=0),"---",IF('Meilleurs temps'!V14=0,"",IF('Meilleurs temps'!V14&lt;='Temps qualification fédération'!U$22,'Temps qualification fédération'!$E$22,IF('Meilleurs temps'!V14&lt;='Temps qualification fédération'!U$20,'Temps qualification fédération'!$E$20,IF('Meilleurs temps'!V14&lt;='Temps qualification fédération'!U$21,'Temps qualification fédération'!$E$21,IF('Meilleurs temps'!V14&lt;='Temps qualification fédération'!U$19,'Temps qualification fédération'!$E$19,IF('Meilleurs temps'!V14&lt;='Temps qualification fédération'!U$18,'Temps qualification fédération'!$E$18,IF('Meilleurs temps'!V14&lt;='Temps qualification fédération'!U$17,'Temps qualification fédération'!$E$17,IF('Meilleurs temps'!V14&lt;='Temps qualification fédération'!U$16,'Temps qualification fédération'!$E$16,IF('Meilleurs temps'!V14&lt;='Temps qualification fédération'!U$15,'Temps qualification fédération'!$E$15,"PRÉ-LIGUE")))))))))))</f>
        <v>DEV 11-12</v>
      </c>
      <c r="X14" s="52" t="str">
        <f>IF($D14="F",IF(AND('Temps qualification fédération'!V$9=0,'Temps qualification fédération'!V$5=0,'Temps qualification fédération'!V$4=0),"---",IF('Meilleurs temps'!W14=0,"",IF('Meilleurs temps'!W14&lt;='Temps qualification fédération'!V$9,'Temps qualification fédération'!$E$9,IF('Meilleurs temps'!W14&lt;='Temps qualification fédération'!V$7,'Temps qualification fédération'!$E$7,IF('Meilleurs temps'!W14&lt;='Temps qualification fédération'!V$8,'Temps qualification fédération'!$E$8,IF('Meilleurs temps'!W14&lt;='Temps qualification fédération'!V$6,'Temps qualification fédération'!$E$6,IF('Meilleurs temps'!W14&lt;='Temps qualification fédération'!V$5,'Temps qualification fédération'!$E$5,IF('Meilleurs temps'!W14&lt;='Temps qualification fédération'!V$4,'Temps qualification fédération'!$E$4,IF('Meilleurs temps'!W14&lt;='Temps qualification fédération'!V$3,'Temps qualification fédération'!$E$3,IF('Meilleurs temps'!W14&lt;='Temps qualification fédération'!V$2,'Temps qualification fédération'!$E$2,"PRÉ-LIGUE")))))))))),IF(AND('Temps qualification fédération'!V$22=0,'Temps qualification fédération'!V$18=0,'Temps qualification fédération'!V$17=0),"---",IF('Meilleurs temps'!W14=0,"",IF('Meilleurs temps'!W14&lt;='Temps qualification fédération'!V$22,'Temps qualification fédération'!$E$22,IF('Meilleurs temps'!W14&lt;='Temps qualification fédération'!V$20,'Temps qualification fédération'!$E$20,IF('Meilleurs temps'!W14&lt;='Temps qualification fédération'!V$21,'Temps qualification fédération'!$E$21,IF('Meilleurs temps'!W14&lt;='Temps qualification fédération'!V$19,'Temps qualification fédération'!$E$19,IF('Meilleurs temps'!W14&lt;='Temps qualification fédération'!V$18,'Temps qualification fédération'!$E$18,IF('Meilleurs temps'!W14&lt;='Temps qualification fédération'!V$17,'Temps qualification fédération'!$E$17,IF('Meilleurs temps'!W14&lt;='Temps qualification fédération'!V$16,'Temps qualification fédération'!$E$16,IF('Meilleurs temps'!W14&lt;='Temps qualification fédération'!V$15,'Temps qualification fédération'!$E$15,"PRÉ-LIGUE")))))))))))</f>
        <v>AA 15-16</v>
      </c>
      <c r="Y14" s="52" t="str">
        <f>IF($D14="F",IF(AND('Temps qualification fédération'!W$9=0,'Temps qualification fédération'!W$5=0,'Temps qualification fédération'!W$4=0),"---",IF('Meilleurs temps'!X14=0,"",IF('Meilleurs temps'!X14&lt;='Temps qualification fédération'!W$9,'Temps qualification fédération'!$E$9,IF('Meilleurs temps'!X14&lt;='Temps qualification fédération'!W$7,'Temps qualification fédération'!$E$7,IF('Meilleurs temps'!X14&lt;='Temps qualification fédération'!W$8,'Temps qualification fédération'!$E$8,IF('Meilleurs temps'!X14&lt;='Temps qualification fédération'!W$6,'Temps qualification fédération'!$E$6,IF('Meilleurs temps'!X14&lt;='Temps qualification fédération'!W$5,'Temps qualification fédération'!$E$5,IF('Meilleurs temps'!X14&lt;='Temps qualification fédération'!W$4,'Temps qualification fédération'!$E$4,IF('Meilleurs temps'!X14&lt;='Temps qualification fédération'!W$3,'Temps qualification fédération'!$E$3,IF('Meilleurs temps'!X14&lt;='Temps qualification fédération'!W$2,'Temps qualification fédération'!$E$2,"PRÉ-LIGUE")))))))))),IF(AND('Temps qualification fédération'!W$22=0,'Temps qualification fédération'!W$18=0,'Temps qualification fédération'!W$17=0),"---",IF('Meilleurs temps'!X14=0,"",IF('Meilleurs temps'!X14&lt;='Temps qualification fédération'!W$22,'Temps qualification fédération'!$E$22,IF('Meilleurs temps'!X14&lt;='Temps qualification fédération'!W$20,'Temps qualification fédération'!$E$20,IF('Meilleurs temps'!X14&lt;='Temps qualification fédération'!W$21,'Temps qualification fédération'!$E$21,IF('Meilleurs temps'!X14&lt;='Temps qualification fédération'!W$19,'Temps qualification fédération'!$E$19,IF('Meilleurs temps'!X14&lt;='Temps qualification fédération'!W$18,'Temps qualification fédération'!$E$18,IF('Meilleurs temps'!X14&lt;='Temps qualification fédération'!W$17,'Temps qualification fédération'!$E$17,IF('Meilleurs temps'!X14&lt;='Temps qualification fédération'!W$16,'Temps qualification fédération'!$E$16,IF('Meilleurs temps'!X14&lt;='Temps qualification fédération'!W$15,'Temps qualification fédération'!$E$15,"PRÉ-LIGUE")))))))))))</f>
        <v>AA 15-16</v>
      </c>
      <c r="AA14" s="34">
        <f t="shared" si="2"/>
        <v>17</v>
      </c>
      <c r="AB14" s="35">
        <f t="shared" si="3"/>
        <v>0</v>
      </c>
      <c r="AC14" s="80">
        <f t="shared" si="4"/>
        <v>0</v>
      </c>
      <c r="AD14" s="80">
        <f t="shared" si="5"/>
        <v>0</v>
      </c>
      <c r="AE14" s="80">
        <f t="shared" si="6"/>
        <v>1</v>
      </c>
      <c r="AF14" s="80">
        <f t="shared" si="7"/>
        <v>1</v>
      </c>
      <c r="AG14" s="80">
        <f t="shared" si="8"/>
        <v>2</v>
      </c>
      <c r="AH14" s="80">
        <f t="shared" si="9"/>
        <v>0</v>
      </c>
      <c r="AI14" s="36">
        <f t="shared" si="10"/>
        <v>2</v>
      </c>
      <c r="AJ14" s="35">
        <f t="shared" si="11"/>
        <v>0</v>
      </c>
      <c r="AK14" s="80">
        <f t="shared" si="12"/>
        <v>0</v>
      </c>
      <c r="AL14" s="80">
        <f t="shared" si="13"/>
        <v>1</v>
      </c>
      <c r="AM14" s="80">
        <f t="shared" si="14"/>
        <v>0</v>
      </c>
      <c r="AN14" s="80">
        <f t="shared" si="15"/>
        <v>0</v>
      </c>
      <c r="AO14" s="80">
        <f t="shared" si="16"/>
        <v>1</v>
      </c>
      <c r="AP14" s="80">
        <f t="shared" si="17"/>
        <v>0</v>
      </c>
      <c r="AQ14" s="36">
        <f t="shared" si="18"/>
        <v>1</v>
      </c>
      <c r="AR14" s="35">
        <f t="shared" si="19"/>
        <v>0</v>
      </c>
      <c r="AS14" s="80">
        <f t="shared" si="20"/>
        <v>0</v>
      </c>
      <c r="AT14" s="80">
        <f t="shared" si="21"/>
        <v>1</v>
      </c>
      <c r="AU14" s="80">
        <f t="shared" si="22"/>
        <v>1</v>
      </c>
      <c r="AV14" s="80">
        <f t="shared" si="23"/>
        <v>0</v>
      </c>
      <c r="AW14" s="80">
        <f t="shared" si="24"/>
        <v>0</v>
      </c>
      <c r="AX14" s="80">
        <f t="shared" si="25"/>
        <v>0</v>
      </c>
      <c r="AY14" s="36">
        <f t="shared" si="26"/>
        <v>0</v>
      </c>
      <c r="AZ14" s="35">
        <f t="shared" si="27"/>
        <v>0</v>
      </c>
      <c r="BA14" s="80">
        <f t="shared" si="28"/>
        <v>0</v>
      </c>
      <c r="BB14" s="80">
        <f t="shared" si="29"/>
        <v>1</v>
      </c>
      <c r="BC14" s="80">
        <f t="shared" si="30"/>
        <v>1</v>
      </c>
      <c r="BD14" s="80">
        <f t="shared" si="31"/>
        <v>0</v>
      </c>
      <c r="BE14" s="80">
        <f t="shared" si="32"/>
        <v>1</v>
      </c>
      <c r="BF14" s="80">
        <f t="shared" si="33"/>
        <v>0</v>
      </c>
      <c r="BG14" s="36">
        <f t="shared" si="34"/>
        <v>0</v>
      </c>
      <c r="BH14" s="35">
        <f t="shared" si="35"/>
        <v>0</v>
      </c>
      <c r="BI14" s="80">
        <f t="shared" si="36"/>
        <v>0</v>
      </c>
      <c r="BJ14" s="80">
        <f t="shared" si="37"/>
        <v>1</v>
      </c>
      <c r="BK14" s="80">
        <f t="shared" si="38"/>
        <v>0</v>
      </c>
      <c r="BL14" s="80">
        <f t="shared" si="39"/>
        <v>0</v>
      </c>
      <c r="BM14" s="80">
        <f t="shared" si="40"/>
        <v>2</v>
      </c>
      <c r="BN14" s="80">
        <f t="shared" si="41"/>
        <v>0</v>
      </c>
      <c r="BO14" s="36">
        <f t="shared" si="42"/>
        <v>0</v>
      </c>
    </row>
    <row r="15" spans="1:67" ht="15.75" thickBot="1">
      <c r="A15" s="47" t="s">
        <v>47</v>
      </c>
      <c r="B15" s="48" t="str">
        <f t="shared" si="0"/>
        <v>AA 15-16</v>
      </c>
      <c r="C15" s="54">
        <f t="shared" ca="1" si="1"/>
        <v>16</v>
      </c>
      <c r="D15" s="55" t="s">
        <v>41</v>
      </c>
      <c r="E15" s="21" t="s">
        <v>47</v>
      </c>
      <c r="F15" s="3" t="s">
        <v>86</v>
      </c>
      <c r="G15" s="53">
        <v>36641</v>
      </c>
      <c r="H15" s="52" t="str">
        <f>IF($D15="F",IF(AND('Temps qualification fédération'!F$9=0,'Temps qualification fédération'!F$5=0,'Temps qualification fédération'!F$4=0),"---",IF('Meilleurs temps'!G15=0,"",IF('Meilleurs temps'!G15&lt;='Temps qualification fédération'!F$9,'Temps qualification fédération'!$E$9,IF('Meilleurs temps'!G15&lt;='Temps qualification fédération'!F$7,'Temps qualification fédération'!$E$7,IF('Meilleurs temps'!G15&lt;='Temps qualification fédération'!F$8,'Temps qualification fédération'!$E$8,IF('Meilleurs temps'!G15&lt;='Temps qualification fédération'!F$6,'Temps qualification fédération'!$E$6,IF('Meilleurs temps'!G15&lt;='Temps qualification fédération'!F$5,'Temps qualification fédération'!$E$5,IF('Meilleurs temps'!G15&lt;='Temps qualification fédération'!F$4,'Temps qualification fédération'!$E$4,IF('Meilleurs temps'!G15&lt;='Temps qualification fédération'!F$3,'Temps qualification fédération'!$E$3,IF('Meilleurs temps'!G15&lt;='Temps qualification fédération'!F$2,'Temps qualification fédération'!$E$2,"PRÉ-LIGUE")))))))))),IF(AND('Temps qualification fédération'!F$22=0,'Temps qualification fédération'!F$18=0,'Temps qualification fédération'!F$17=0),"---",IF('Meilleurs temps'!G15=0,"",IF('Meilleurs temps'!G15&lt;='Temps qualification fédération'!F$22,'Temps qualification fédération'!$E$22,IF('Meilleurs temps'!G15&lt;='Temps qualification fédération'!F$20,'Temps qualification fédération'!$E$20,IF('Meilleurs temps'!G15&lt;='Temps qualification fédération'!F$21,'Temps qualification fédération'!$E$21,IF('Meilleurs temps'!G15&lt;='Temps qualification fédération'!F$19,'Temps qualification fédération'!$E$19,IF('Meilleurs temps'!G15&lt;='Temps qualification fédération'!F$18,'Temps qualification fédération'!$E$18,IF('Meilleurs temps'!G15&lt;='Temps qualification fédération'!F$17,'Temps qualification fédération'!$E$17,IF('Meilleurs temps'!G15&lt;='Temps qualification fédération'!F$16,'Temps qualification fédération'!$E$16,IF('Meilleurs temps'!G15&lt;='Temps qualification fédération'!F$15,'Temps qualification fédération'!$E$15,"PRÉ-LIGUE")))))))))))</f>
        <v>AA 13-14</v>
      </c>
      <c r="I15" s="52" t="str">
        <f>IF($D15="F",IF(AND('Temps qualification fédération'!G$9=0,'Temps qualification fédération'!G$5=0,'Temps qualification fédération'!G$4=0),"---",IF('Meilleurs temps'!H15=0,"",IF('Meilleurs temps'!H15&lt;='Temps qualification fédération'!G$9,'Temps qualification fédération'!$E$9,IF('Meilleurs temps'!H15&lt;='Temps qualification fédération'!G$7,'Temps qualification fédération'!$E$7,IF('Meilleurs temps'!H15&lt;='Temps qualification fédération'!G$8,'Temps qualification fédération'!$E$8,IF('Meilleurs temps'!H15&lt;='Temps qualification fédération'!G$6,'Temps qualification fédération'!$E$6,IF('Meilleurs temps'!H15&lt;='Temps qualification fédération'!G$5,'Temps qualification fédération'!$E$5,IF('Meilleurs temps'!H15&lt;='Temps qualification fédération'!G$4,'Temps qualification fédération'!$E$4,IF('Meilleurs temps'!H15&lt;='Temps qualification fédération'!G$3,'Temps qualification fédération'!$E$3,IF('Meilleurs temps'!H15&lt;='Temps qualification fédération'!G$2,'Temps qualification fédération'!$E$2,"PRÉ-LIGUE")))))))))),IF(AND('Temps qualification fédération'!G$22=0,'Temps qualification fédération'!G$18=0,'Temps qualification fédération'!G$17=0),"---",IF('Meilleurs temps'!H15=0,"",IF('Meilleurs temps'!H15&lt;='Temps qualification fédération'!G$22,'Temps qualification fédération'!$E$22,IF('Meilleurs temps'!H15&lt;='Temps qualification fédération'!G$20,'Temps qualification fédération'!$E$20,IF('Meilleurs temps'!H15&lt;='Temps qualification fédération'!G$21,'Temps qualification fédération'!$E$21,IF('Meilleurs temps'!H15&lt;='Temps qualification fédération'!G$19,'Temps qualification fédération'!$E$19,IF('Meilleurs temps'!H15&lt;='Temps qualification fédération'!G$18,'Temps qualification fédération'!$E$18,IF('Meilleurs temps'!H15&lt;='Temps qualification fédération'!G$17,'Temps qualification fédération'!$E$17,IF('Meilleurs temps'!H15&lt;='Temps qualification fédération'!G$16,'Temps qualification fédération'!$E$16,IF('Meilleurs temps'!H15&lt;='Temps qualification fédération'!G$15,'Temps qualification fédération'!$E$15,"PRÉ-LIGUE")))))))))))</f>
        <v>AA 15-16</v>
      </c>
      <c r="J15" s="52" t="str">
        <f>IF($D15="F",IF(AND('Temps qualification fédération'!H$9=0,'Temps qualification fédération'!H$5=0,'Temps qualification fédération'!H$4=0),"---",IF('Meilleurs temps'!I15=0,"",IF('Meilleurs temps'!I15&lt;='Temps qualification fédération'!H$9,'Temps qualification fédération'!$E$9,IF('Meilleurs temps'!I15&lt;='Temps qualification fédération'!H$7,'Temps qualification fédération'!$E$7,IF('Meilleurs temps'!I15&lt;='Temps qualification fédération'!H$8,'Temps qualification fédération'!$E$8,IF('Meilleurs temps'!I15&lt;='Temps qualification fédération'!H$6,'Temps qualification fédération'!$E$6,IF('Meilleurs temps'!I15&lt;='Temps qualification fédération'!H$5,'Temps qualification fédération'!$E$5,IF('Meilleurs temps'!I15&lt;='Temps qualification fédération'!H$4,'Temps qualification fédération'!$E$4,IF('Meilleurs temps'!I15&lt;='Temps qualification fédération'!H$3,'Temps qualification fédération'!$E$3,IF('Meilleurs temps'!I15&lt;='Temps qualification fédération'!H$2,'Temps qualification fédération'!$E$2,"PRÉ-LIGUE")))))))))),IF(AND('Temps qualification fédération'!H$22=0,'Temps qualification fédération'!H$18=0,'Temps qualification fédération'!H$17=0),"---",IF('Meilleurs temps'!I15=0,"",IF('Meilleurs temps'!I15&lt;='Temps qualification fédération'!H$22,'Temps qualification fédération'!$E$22,IF('Meilleurs temps'!I15&lt;='Temps qualification fédération'!H$20,'Temps qualification fédération'!$E$20,IF('Meilleurs temps'!I15&lt;='Temps qualification fédération'!H$21,'Temps qualification fédération'!$E$21,IF('Meilleurs temps'!I15&lt;='Temps qualification fédération'!H$19,'Temps qualification fédération'!$E$19,IF('Meilleurs temps'!I15&lt;='Temps qualification fédération'!H$18,'Temps qualification fédération'!$E$18,IF('Meilleurs temps'!I15&lt;='Temps qualification fédération'!H$17,'Temps qualification fédération'!$E$17,IF('Meilleurs temps'!I15&lt;='Temps qualification fédération'!H$16,'Temps qualification fédération'!$E$16,IF('Meilleurs temps'!I15&lt;='Temps qualification fédération'!H$15,'Temps qualification fédération'!$E$15,"PRÉ-LIGUE")))))))))))</f>
        <v>AA 15-16</v>
      </c>
      <c r="K15" s="52" t="str">
        <f>IF($D15="F",IF(AND('Temps qualification fédération'!I$9=0,'Temps qualification fédération'!I$5=0,'Temps qualification fédération'!I$4=0),"---",IF('Meilleurs temps'!J15=0,"",IF('Meilleurs temps'!J15&lt;='Temps qualification fédération'!I$9,'Temps qualification fédération'!$E$9,IF('Meilleurs temps'!J15&lt;='Temps qualification fédération'!I$7,'Temps qualification fédération'!$E$7,IF('Meilleurs temps'!J15&lt;='Temps qualification fédération'!I$8,'Temps qualification fédération'!$E$8,IF('Meilleurs temps'!J15&lt;='Temps qualification fédération'!I$6,'Temps qualification fédération'!$E$6,IF('Meilleurs temps'!J15&lt;='Temps qualification fédération'!I$5,'Temps qualification fédération'!$E$5,IF('Meilleurs temps'!J15&lt;='Temps qualification fédération'!I$4,'Temps qualification fédération'!$E$4,IF('Meilleurs temps'!J15&lt;='Temps qualification fédération'!I$3,'Temps qualification fédération'!$E$3,IF('Meilleurs temps'!J15&lt;='Temps qualification fédération'!I$2,'Temps qualification fédération'!$E$2,"PRÉ-LIGUE")))))))))),IF(AND('Temps qualification fédération'!I$22=0,'Temps qualification fédération'!I$18=0,'Temps qualification fédération'!I$17=0),"---",IF('Meilleurs temps'!J15=0,"",IF('Meilleurs temps'!J15&lt;='Temps qualification fédération'!I$22,'Temps qualification fédération'!$E$22,IF('Meilleurs temps'!J15&lt;='Temps qualification fédération'!I$20,'Temps qualification fédération'!$E$20,IF('Meilleurs temps'!J15&lt;='Temps qualification fédération'!I$21,'Temps qualification fédération'!$E$21,IF('Meilleurs temps'!J15&lt;='Temps qualification fédération'!I$19,'Temps qualification fédération'!$E$19,IF('Meilleurs temps'!J15&lt;='Temps qualification fédération'!I$18,'Temps qualification fédération'!$E$18,IF('Meilleurs temps'!J15&lt;='Temps qualification fédération'!I$17,'Temps qualification fédération'!$E$17,IF('Meilleurs temps'!J15&lt;='Temps qualification fédération'!I$16,'Temps qualification fédération'!$E$16,IF('Meilleurs temps'!J15&lt;='Temps qualification fédération'!I$15,'Temps qualification fédération'!$E$15,"PRÉ-LIGUE")))))))))))</f>
        <v>AA 15-16</v>
      </c>
      <c r="L15" s="52" t="str">
        <f>IF($D15="F",IF(AND('Temps qualification fédération'!J$9=0,'Temps qualification fédération'!J$5=0,'Temps qualification fédération'!J$4=0),"---",IF('Meilleurs temps'!K15=0,"",IF('Meilleurs temps'!K15&lt;='Temps qualification fédération'!J$9,'Temps qualification fédération'!$E$9,IF('Meilleurs temps'!K15&lt;='Temps qualification fédération'!J$7,'Temps qualification fédération'!$E$7,IF('Meilleurs temps'!K15&lt;='Temps qualification fédération'!J$8,'Temps qualification fédération'!$E$8,IF('Meilleurs temps'!K15&lt;='Temps qualification fédération'!J$6,'Temps qualification fédération'!$E$6,IF('Meilleurs temps'!K15&lt;='Temps qualification fédération'!J$5,'Temps qualification fédération'!$E$5,IF('Meilleurs temps'!K15&lt;='Temps qualification fédération'!J$4,'Temps qualification fédération'!$E$4,IF('Meilleurs temps'!K15&lt;='Temps qualification fédération'!J$3,'Temps qualification fédération'!$E$3,IF('Meilleurs temps'!K15&lt;='Temps qualification fédération'!J$2,'Temps qualification fédération'!$E$2,"PRÉ-LIGUE")))))))))),IF(AND('Temps qualification fédération'!J$22=0,'Temps qualification fédération'!J$18=0,'Temps qualification fédération'!J$17=0),"---",IF('Meilleurs temps'!K15=0,"",IF('Meilleurs temps'!K15&lt;='Temps qualification fédération'!J$22,'Temps qualification fédération'!$E$22,IF('Meilleurs temps'!K15&lt;='Temps qualification fédération'!J$20,'Temps qualification fédération'!$E$20,IF('Meilleurs temps'!K15&lt;='Temps qualification fédération'!J$21,'Temps qualification fédération'!$E$21,IF('Meilleurs temps'!K15&lt;='Temps qualification fédération'!J$19,'Temps qualification fédération'!$E$19,IF('Meilleurs temps'!K15&lt;='Temps qualification fédération'!J$18,'Temps qualification fédération'!$E$18,IF('Meilleurs temps'!K15&lt;='Temps qualification fédération'!J$17,'Temps qualification fédération'!$E$17,IF('Meilleurs temps'!K15&lt;='Temps qualification fédération'!J$16,'Temps qualification fédération'!$E$16,IF('Meilleurs temps'!K15&lt;='Temps qualification fédération'!J$15,'Temps qualification fédération'!$E$15,"PRÉ-LIGUE")))))))))))</f>
        <v>PROVINCIAL</v>
      </c>
      <c r="M15" s="52" t="str">
        <f>IF($D15="F",IF(AND('Temps qualification fédération'!K$9=0,'Temps qualification fédération'!K$5=0,'Temps qualification fédération'!K$4=0),"---",IF('Meilleurs temps'!L15=0,"",IF('Meilleurs temps'!L15&lt;='Temps qualification fédération'!K$9,'Temps qualification fédération'!$E$9,IF('Meilleurs temps'!L15&lt;='Temps qualification fédération'!K$7,'Temps qualification fédération'!$E$7,IF('Meilleurs temps'!L15&lt;='Temps qualification fédération'!K$8,'Temps qualification fédération'!$E$8,IF('Meilleurs temps'!L15&lt;='Temps qualification fédération'!K$6,'Temps qualification fédération'!$E$6,IF('Meilleurs temps'!L15&lt;='Temps qualification fédération'!K$5,'Temps qualification fédération'!$E$5,IF('Meilleurs temps'!L15&lt;='Temps qualification fédération'!K$4,'Temps qualification fédération'!$E$4,IF('Meilleurs temps'!L15&lt;='Temps qualification fédération'!K$3,'Temps qualification fédération'!$E$3,IF('Meilleurs temps'!L15&lt;='Temps qualification fédération'!K$2,'Temps qualification fédération'!$E$2,"PRÉ-LIGUE")))))))))),IF(AND('Temps qualification fédération'!K$22=0,'Temps qualification fédération'!K$18=0,'Temps qualification fédération'!K$17=0),"---",IF('Meilleurs temps'!L15=0,"",IF('Meilleurs temps'!L15&lt;='Temps qualification fédération'!K$22,'Temps qualification fédération'!$E$22,IF('Meilleurs temps'!L15&lt;='Temps qualification fédération'!K$20,'Temps qualification fédération'!$E$20,IF('Meilleurs temps'!L15&lt;='Temps qualification fédération'!K$21,'Temps qualification fédération'!$E$21,IF('Meilleurs temps'!L15&lt;='Temps qualification fédération'!K$19,'Temps qualification fédération'!$E$19,IF('Meilleurs temps'!L15&lt;='Temps qualification fédération'!K$18,'Temps qualification fédération'!$E$18,IF('Meilleurs temps'!L15&lt;='Temps qualification fédération'!K$17,'Temps qualification fédération'!$E$17,IF('Meilleurs temps'!L15&lt;='Temps qualification fédération'!K$16,'Temps qualification fédération'!$E$16,IF('Meilleurs temps'!L15&lt;='Temps qualification fédération'!K$15,'Temps qualification fédération'!$E$15,"PRÉ-LIGUE")))))))))))</f>
        <v>AA 15-16</v>
      </c>
      <c r="N15" s="52" t="str">
        <f>IF($D15="F",IF(AND('Temps qualification fédération'!L$9=0,'Temps qualification fédération'!L$5=0,'Temps qualification fédération'!L$4=0),"---",IF('Meilleurs temps'!M15=0,"",IF('Meilleurs temps'!M15&lt;='Temps qualification fédération'!L$9,'Temps qualification fédération'!$E$9,IF('Meilleurs temps'!M15&lt;='Temps qualification fédération'!L$7,'Temps qualification fédération'!$E$7,IF('Meilleurs temps'!M15&lt;='Temps qualification fédération'!L$8,'Temps qualification fédération'!$E$8,IF('Meilleurs temps'!M15&lt;='Temps qualification fédération'!L$6,'Temps qualification fédération'!$E$6,IF('Meilleurs temps'!M15&lt;='Temps qualification fédération'!L$5,'Temps qualification fédération'!$E$5,IF('Meilleurs temps'!M15&lt;='Temps qualification fédération'!L$4,'Temps qualification fédération'!$E$4,IF('Meilleurs temps'!M15&lt;='Temps qualification fédération'!L$3,'Temps qualification fédération'!$E$3,IF('Meilleurs temps'!M15&lt;='Temps qualification fédération'!L$2,'Temps qualification fédération'!$E$2,"PRÉ-LIGUE")))))))))),IF(AND('Temps qualification fédération'!L$22=0,'Temps qualification fédération'!L$18=0,'Temps qualification fédération'!L$17=0),"---",IF('Meilleurs temps'!M15=0,"",IF('Meilleurs temps'!M15&lt;='Temps qualification fédération'!L$22,'Temps qualification fédération'!$E$22,IF('Meilleurs temps'!M15&lt;='Temps qualification fédération'!L$20,'Temps qualification fédération'!$E$20,IF('Meilleurs temps'!M15&lt;='Temps qualification fédération'!L$21,'Temps qualification fédération'!$E$21,IF('Meilleurs temps'!M15&lt;='Temps qualification fédération'!L$19,'Temps qualification fédération'!$E$19,IF('Meilleurs temps'!M15&lt;='Temps qualification fédération'!L$18,'Temps qualification fédération'!$E$18,IF('Meilleurs temps'!M15&lt;='Temps qualification fédération'!L$17,'Temps qualification fédération'!$E$17,IF('Meilleurs temps'!M15&lt;='Temps qualification fédération'!L$16,'Temps qualification fédération'!$E$16,IF('Meilleurs temps'!M15&lt;='Temps qualification fédération'!L$15,'Temps qualification fédération'!$E$15,"PRÉ-LIGUE")))))))))))</f>
        <v>DEV 11-12</v>
      </c>
      <c r="O15" s="52" t="str">
        <f>IF($D15="F",IF(AND('Temps qualification fédération'!M$9=0,'Temps qualification fédération'!M$5=0,'Temps qualification fédération'!M$4=0),"---",IF('Meilleurs temps'!N15=0,"",IF('Meilleurs temps'!N15&lt;='Temps qualification fédération'!M$9,'Temps qualification fédération'!$E$9,IF('Meilleurs temps'!N15&lt;='Temps qualification fédération'!M$7,'Temps qualification fédération'!$E$7,IF('Meilleurs temps'!N15&lt;='Temps qualification fédération'!M$8,'Temps qualification fédération'!$E$8,IF('Meilleurs temps'!N15&lt;='Temps qualification fédération'!M$6,'Temps qualification fédération'!$E$6,IF('Meilleurs temps'!N15&lt;='Temps qualification fédération'!M$5,'Temps qualification fédération'!$E$5,IF('Meilleurs temps'!N15&lt;='Temps qualification fédération'!M$4,'Temps qualification fédération'!$E$4,IF('Meilleurs temps'!N15&lt;='Temps qualification fédération'!M$3,'Temps qualification fédération'!$E$3,IF('Meilleurs temps'!N15&lt;='Temps qualification fédération'!M$2,'Temps qualification fédération'!$E$2,"PRÉ-LIGUE")))))))))),IF(AND('Temps qualification fédération'!M$22=0,'Temps qualification fédération'!M$18=0,'Temps qualification fédération'!M$17=0),"---",IF('Meilleurs temps'!N15=0,"",IF('Meilleurs temps'!N15&lt;='Temps qualification fédération'!M$22,'Temps qualification fédération'!$E$22,IF('Meilleurs temps'!N15&lt;='Temps qualification fédération'!M$20,'Temps qualification fédération'!$E$20,IF('Meilleurs temps'!N15&lt;='Temps qualification fédération'!M$21,'Temps qualification fédération'!$E$21,IF('Meilleurs temps'!N15&lt;='Temps qualification fédération'!M$19,'Temps qualification fédération'!$E$19,IF('Meilleurs temps'!N15&lt;='Temps qualification fédération'!M$18,'Temps qualification fédération'!$E$18,IF('Meilleurs temps'!N15&lt;='Temps qualification fédération'!M$17,'Temps qualification fédération'!$E$17,IF('Meilleurs temps'!N15&lt;='Temps qualification fédération'!M$16,'Temps qualification fédération'!$E$16,IF('Meilleurs temps'!N15&lt;='Temps qualification fédération'!M$15,'Temps qualification fédération'!$E$15,"PRÉ-LIGUE")))))))))))</f>
        <v>AA 15-16</v>
      </c>
      <c r="P15" s="52" t="str">
        <f>IF($D15="F",IF(AND('Temps qualification fédération'!N$9=0,'Temps qualification fédération'!N$5=0,'Temps qualification fédération'!N$4=0),"---",IF('Meilleurs temps'!O15=0,"",IF('Meilleurs temps'!O15&lt;='Temps qualification fédération'!N$9,'Temps qualification fédération'!$E$9,IF('Meilleurs temps'!O15&lt;='Temps qualification fédération'!N$7,'Temps qualification fédération'!$E$7,IF('Meilleurs temps'!O15&lt;='Temps qualification fédération'!N$8,'Temps qualification fédération'!$E$8,IF('Meilleurs temps'!O15&lt;='Temps qualification fédération'!N$6,'Temps qualification fédération'!$E$6,IF('Meilleurs temps'!O15&lt;='Temps qualification fédération'!N$5,'Temps qualification fédération'!$E$5,IF('Meilleurs temps'!O15&lt;='Temps qualification fédération'!N$4,'Temps qualification fédération'!$E$4,IF('Meilleurs temps'!O15&lt;='Temps qualification fédération'!N$3,'Temps qualification fédération'!$E$3,IF('Meilleurs temps'!O15&lt;='Temps qualification fédération'!N$2,'Temps qualification fédération'!$E$2,"PRÉ-LIGUE")))))))))),IF(AND('Temps qualification fédération'!N$22=0,'Temps qualification fédération'!N$18=0,'Temps qualification fédération'!N$17=0),"---",IF('Meilleurs temps'!O15=0,"",IF('Meilleurs temps'!O15&lt;='Temps qualification fédération'!N$22,'Temps qualification fédération'!$E$22,IF('Meilleurs temps'!O15&lt;='Temps qualification fédération'!N$20,'Temps qualification fédération'!$E$20,IF('Meilleurs temps'!O15&lt;='Temps qualification fédération'!N$21,'Temps qualification fédération'!$E$21,IF('Meilleurs temps'!O15&lt;='Temps qualification fédération'!N$19,'Temps qualification fédération'!$E$19,IF('Meilleurs temps'!O15&lt;='Temps qualification fédération'!N$18,'Temps qualification fédération'!$E$18,IF('Meilleurs temps'!O15&lt;='Temps qualification fédération'!N$17,'Temps qualification fédération'!$E$17,IF('Meilleurs temps'!O15&lt;='Temps qualification fédération'!N$16,'Temps qualification fédération'!$E$16,IF('Meilleurs temps'!O15&lt;='Temps qualification fédération'!N$15,'Temps qualification fédération'!$E$15,"PRÉ-LIGUE")))))))))))</f>
        <v>AA 15-16</v>
      </c>
      <c r="Q15" s="52" t="str">
        <f>IF($D15="F",IF(AND('Temps qualification fédération'!O$9=0,'Temps qualification fédération'!O$5=0,'Temps qualification fédération'!O$4=0),"---",IF('Meilleurs temps'!P15=0,"",IF('Meilleurs temps'!P15&lt;='Temps qualification fédération'!O$9,'Temps qualification fédération'!$E$9,IF('Meilleurs temps'!P15&lt;='Temps qualification fédération'!O$7,'Temps qualification fédération'!$E$7,IF('Meilleurs temps'!P15&lt;='Temps qualification fédération'!O$8,'Temps qualification fédération'!$E$8,IF('Meilleurs temps'!P15&lt;='Temps qualification fédération'!O$6,'Temps qualification fédération'!$E$6,IF('Meilleurs temps'!P15&lt;='Temps qualification fédération'!O$5,'Temps qualification fédération'!$E$5,IF('Meilleurs temps'!P15&lt;='Temps qualification fédération'!O$4,'Temps qualification fédération'!$E$4,IF('Meilleurs temps'!P15&lt;='Temps qualification fédération'!O$3,'Temps qualification fédération'!$E$3,IF('Meilleurs temps'!P15&lt;='Temps qualification fédération'!O$2,'Temps qualification fédération'!$E$2,"PRÉ-LIGUE")))))))))),IF(AND('Temps qualification fédération'!O$22=0,'Temps qualification fédération'!O$18=0,'Temps qualification fédération'!O$17=0),"---",IF('Meilleurs temps'!P15=0,"",IF('Meilleurs temps'!P15&lt;='Temps qualification fédération'!O$22,'Temps qualification fédération'!$E$22,IF('Meilleurs temps'!P15&lt;='Temps qualification fédération'!O$20,'Temps qualification fédération'!$E$20,IF('Meilleurs temps'!P15&lt;='Temps qualification fédération'!O$21,'Temps qualification fédération'!$E$21,IF('Meilleurs temps'!P15&lt;='Temps qualification fédération'!O$19,'Temps qualification fédération'!$E$19,IF('Meilleurs temps'!P15&lt;='Temps qualification fédération'!O$18,'Temps qualification fédération'!$E$18,IF('Meilleurs temps'!P15&lt;='Temps qualification fédération'!O$17,'Temps qualification fédération'!$E$17,IF('Meilleurs temps'!P15&lt;='Temps qualification fédération'!O$16,'Temps qualification fédération'!$E$16,IF('Meilleurs temps'!P15&lt;='Temps qualification fédération'!O$15,'Temps qualification fédération'!$E$15,"PRÉ-LIGUE")))))))))))</f>
        <v>DEV 11-12</v>
      </c>
      <c r="R15" s="52" t="str">
        <f>IF($D15="F",IF(AND('Temps qualification fédération'!P$9=0,'Temps qualification fédération'!P$5=0,'Temps qualification fédération'!P$4=0),"---",IF('Meilleurs temps'!Q15=0,"",IF('Meilleurs temps'!Q15&lt;='Temps qualification fédération'!P$9,'Temps qualification fédération'!$E$9,IF('Meilleurs temps'!Q15&lt;='Temps qualification fédération'!P$7,'Temps qualification fédération'!$E$7,IF('Meilleurs temps'!Q15&lt;='Temps qualification fédération'!P$8,'Temps qualification fédération'!$E$8,IF('Meilleurs temps'!Q15&lt;='Temps qualification fédération'!P$6,'Temps qualification fédération'!$E$6,IF('Meilleurs temps'!Q15&lt;='Temps qualification fédération'!P$5,'Temps qualification fédération'!$E$5,IF('Meilleurs temps'!Q15&lt;='Temps qualification fédération'!P$4,'Temps qualification fédération'!$E$4,IF('Meilleurs temps'!Q15&lt;='Temps qualification fédération'!P$3,'Temps qualification fédération'!$E$3,IF('Meilleurs temps'!Q15&lt;='Temps qualification fédération'!P$2,'Temps qualification fédération'!$E$2,"PRÉ-LIGUE")))))))))),IF(AND('Temps qualification fédération'!P$22=0,'Temps qualification fédération'!P$18=0,'Temps qualification fédération'!P$17=0),"---",IF('Meilleurs temps'!Q15=0,"",IF('Meilleurs temps'!Q15&lt;='Temps qualification fédération'!P$22,'Temps qualification fédération'!$E$22,IF('Meilleurs temps'!Q15&lt;='Temps qualification fédération'!P$20,'Temps qualification fédération'!$E$20,IF('Meilleurs temps'!Q15&lt;='Temps qualification fédération'!P$21,'Temps qualification fédération'!$E$21,IF('Meilleurs temps'!Q15&lt;='Temps qualification fédération'!P$19,'Temps qualification fédération'!$E$19,IF('Meilleurs temps'!Q15&lt;='Temps qualification fédération'!P$18,'Temps qualification fédération'!$E$18,IF('Meilleurs temps'!Q15&lt;='Temps qualification fédération'!P$17,'Temps qualification fédération'!$E$17,IF('Meilleurs temps'!Q15&lt;='Temps qualification fédération'!P$16,'Temps qualification fédération'!$E$16,IF('Meilleurs temps'!Q15&lt;='Temps qualification fédération'!P$15,'Temps qualification fédération'!$E$15,"PRÉ-LIGUE")))))))))))</f>
        <v>AA 15-16</v>
      </c>
      <c r="S15" s="52" t="str">
        <f>IF($D15="F",IF(AND('Temps qualification fédération'!Q$9=0,'Temps qualification fédération'!Q$5=0,'Temps qualification fédération'!Q$4=0),"---",IF('Meilleurs temps'!R15=0,"",IF('Meilleurs temps'!R15&lt;='Temps qualification fédération'!Q$9,'Temps qualification fédération'!$E$9,IF('Meilleurs temps'!R15&lt;='Temps qualification fédération'!Q$7,'Temps qualification fédération'!$E$7,IF('Meilleurs temps'!R15&lt;='Temps qualification fédération'!Q$8,'Temps qualification fédération'!$E$8,IF('Meilleurs temps'!R15&lt;='Temps qualification fédération'!Q$6,'Temps qualification fédération'!$E$6,IF('Meilleurs temps'!R15&lt;='Temps qualification fédération'!Q$5,'Temps qualification fédération'!$E$5,IF('Meilleurs temps'!R15&lt;='Temps qualification fédération'!Q$4,'Temps qualification fédération'!$E$4,IF('Meilleurs temps'!R15&lt;='Temps qualification fédération'!Q$3,'Temps qualification fédération'!$E$3,IF('Meilleurs temps'!R15&lt;='Temps qualification fédération'!Q$2,'Temps qualification fédération'!$E$2,"PRÉ-LIGUE")))))))))),IF(AND('Temps qualification fédération'!Q$22=0,'Temps qualification fédération'!Q$18=0,'Temps qualification fédération'!Q$17=0),"---",IF('Meilleurs temps'!R15=0,"",IF('Meilleurs temps'!R15&lt;='Temps qualification fédération'!Q$22,'Temps qualification fédération'!$E$22,IF('Meilleurs temps'!R15&lt;='Temps qualification fédération'!Q$20,'Temps qualification fédération'!$E$20,IF('Meilleurs temps'!R15&lt;='Temps qualification fédération'!Q$21,'Temps qualification fédération'!$E$21,IF('Meilleurs temps'!R15&lt;='Temps qualification fédération'!Q$19,'Temps qualification fédération'!$E$19,IF('Meilleurs temps'!R15&lt;='Temps qualification fédération'!Q$18,'Temps qualification fédération'!$E$18,IF('Meilleurs temps'!R15&lt;='Temps qualification fédération'!Q$17,'Temps qualification fédération'!$E$17,IF('Meilleurs temps'!R15&lt;='Temps qualification fédération'!Q$16,'Temps qualification fédération'!$E$16,IF('Meilleurs temps'!R15&lt;='Temps qualification fédération'!Q$15,'Temps qualification fédération'!$E$15,"PRÉ-LIGUE")))))))))))</f>
        <v>AA 15-16</v>
      </c>
      <c r="T15" s="52" t="str">
        <f>IF($D15="F",IF(AND('Temps qualification fédération'!R$9=0,'Temps qualification fédération'!R$5=0,'Temps qualification fédération'!R$4=0),"---",IF('Meilleurs temps'!S15=0,"",IF('Meilleurs temps'!S15&lt;='Temps qualification fédération'!R$9,'Temps qualification fédération'!$E$9,IF('Meilleurs temps'!S15&lt;='Temps qualification fédération'!R$7,'Temps qualification fédération'!$E$7,IF('Meilleurs temps'!S15&lt;='Temps qualification fédération'!R$8,'Temps qualification fédération'!$E$8,IF('Meilleurs temps'!S15&lt;='Temps qualification fédération'!R$6,'Temps qualification fédération'!$E$6,IF('Meilleurs temps'!S15&lt;='Temps qualification fédération'!R$5,'Temps qualification fédération'!$E$5,IF('Meilleurs temps'!S15&lt;='Temps qualification fédération'!R$4,'Temps qualification fédération'!$E$4,IF('Meilleurs temps'!S15&lt;='Temps qualification fédération'!R$3,'Temps qualification fédération'!$E$3,IF('Meilleurs temps'!S15&lt;='Temps qualification fédération'!R$2,'Temps qualification fédération'!$E$2,"PRÉ-LIGUE")))))))))),IF(AND('Temps qualification fédération'!R$22=0,'Temps qualification fédération'!R$18=0,'Temps qualification fédération'!R$17=0),"---",IF('Meilleurs temps'!S15=0,"",IF('Meilleurs temps'!S15&lt;='Temps qualification fédération'!R$22,'Temps qualification fédération'!$E$22,IF('Meilleurs temps'!S15&lt;='Temps qualification fédération'!R$20,'Temps qualification fédération'!$E$20,IF('Meilleurs temps'!S15&lt;='Temps qualification fédération'!R$21,'Temps qualification fédération'!$E$21,IF('Meilleurs temps'!S15&lt;='Temps qualification fédération'!R$19,'Temps qualification fédération'!$E$19,IF('Meilleurs temps'!S15&lt;='Temps qualification fédération'!R$18,'Temps qualification fédération'!$E$18,IF('Meilleurs temps'!S15&lt;='Temps qualification fédération'!R$17,'Temps qualification fédération'!$E$17,IF('Meilleurs temps'!S15&lt;='Temps qualification fédération'!R$16,'Temps qualification fédération'!$E$16,IF('Meilleurs temps'!S15&lt;='Temps qualification fédération'!R$15,'Temps qualification fédération'!$E$15,"PRÉ-LIGUE")))))))))))</f>
        <v>DEV 11-12</v>
      </c>
      <c r="U15" s="52" t="str">
        <f>IF($D15="F",IF(AND('Temps qualification fédération'!S$9=0,'Temps qualification fédération'!S$5=0,'Temps qualification fédération'!S$4=0),"---",IF('Meilleurs temps'!T15=0,"",IF('Meilleurs temps'!T15&lt;='Temps qualification fédération'!S$9,'Temps qualification fédération'!$E$9,IF('Meilleurs temps'!T15&lt;='Temps qualification fédération'!S$7,'Temps qualification fédération'!$E$7,IF('Meilleurs temps'!T15&lt;='Temps qualification fédération'!S$8,'Temps qualification fédération'!$E$8,IF('Meilleurs temps'!T15&lt;='Temps qualification fédération'!S$6,'Temps qualification fédération'!$E$6,IF('Meilleurs temps'!T15&lt;='Temps qualification fédération'!S$5,'Temps qualification fédération'!$E$5,IF('Meilleurs temps'!T15&lt;='Temps qualification fédération'!S$4,'Temps qualification fédération'!$E$4,IF('Meilleurs temps'!T15&lt;='Temps qualification fédération'!S$3,'Temps qualification fédération'!$E$3,IF('Meilleurs temps'!T15&lt;='Temps qualification fédération'!S$2,'Temps qualification fédération'!$E$2,"PRÉ-LIGUE")))))))))),IF(AND('Temps qualification fédération'!S$22=0,'Temps qualification fédération'!S$18=0,'Temps qualification fédération'!S$17=0),"---",IF('Meilleurs temps'!T15=0,"",IF('Meilleurs temps'!T15&lt;='Temps qualification fédération'!S$22,'Temps qualification fédération'!$E$22,IF('Meilleurs temps'!T15&lt;='Temps qualification fédération'!S$20,'Temps qualification fédération'!$E$20,IF('Meilleurs temps'!T15&lt;='Temps qualification fédération'!S$21,'Temps qualification fédération'!$E$21,IF('Meilleurs temps'!T15&lt;='Temps qualification fédération'!S$19,'Temps qualification fédération'!$E$19,IF('Meilleurs temps'!T15&lt;='Temps qualification fédération'!S$18,'Temps qualification fédération'!$E$18,IF('Meilleurs temps'!T15&lt;='Temps qualification fédération'!S$17,'Temps qualification fédération'!$E$17,IF('Meilleurs temps'!T15&lt;='Temps qualification fédération'!S$16,'Temps qualification fédération'!$E$16,IF('Meilleurs temps'!T15&lt;='Temps qualification fédération'!S$15,'Temps qualification fédération'!$E$15,"PRÉ-LIGUE")))))))))))</f>
        <v>PROVINCIAL</v>
      </c>
      <c r="V15" s="52" t="str">
        <f>IF($D15="F",IF(AND('Temps qualification fédération'!T$9=0,'Temps qualification fédération'!T$5=0,'Temps qualification fédération'!T$4=0),"---",IF('Meilleurs temps'!U15=0,"",IF('Meilleurs temps'!U15&lt;='Temps qualification fédération'!T$9,'Temps qualification fédération'!$E$9,IF('Meilleurs temps'!U15&lt;='Temps qualification fédération'!T$7,'Temps qualification fédération'!$E$7,IF('Meilleurs temps'!U15&lt;='Temps qualification fédération'!T$8,'Temps qualification fédération'!$E$8,IF('Meilleurs temps'!U15&lt;='Temps qualification fédération'!T$6,'Temps qualification fédération'!$E$6,IF('Meilleurs temps'!U15&lt;='Temps qualification fédération'!T$5,'Temps qualification fédération'!$E$5,IF('Meilleurs temps'!U15&lt;='Temps qualification fédération'!T$4,'Temps qualification fédération'!$E$4,IF('Meilleurs temps'!U15&lt;='Temps qualification fédération'!T$3,'Temps qualification fédération'!$E$3,IF('Meilleurs temps'!U15&lt;='Temps qualification fédération'!T$2,'Temps qualification fédération'!$E$2,"PRÉ-LIGUE")))))))))),IF(AND('Temps qualification fédération'!T$22=0,'Temps qualification fédération'!T$18=0,'Temps qualification fédération'!T$17=0),"---",IF('Meilleurs temps'!U15=0,"",IF('Meilleurs temps'!U15&lt;='Temps qualification fédération'!T$22,'Temps qualification fédération'!$E$22,IF('Meilleurs temps'!U15&lt;='Temps qualification fédération'!T$20,'Temps qualification fédération'!$E$20,IF('Meilleurs temps'!U15&lt;='Temps qualification fédération'!T$21,'Temps qualification fédération'!$E$21,IF('Meilleurs temps'!U15&lt;='Temps qualification fédération'!T$19,'Temps qualification fédération'!$E$19,IF('Meilleurs temps'!U15&lt;='Temps qualification fédération'!T$18,'Temps qualification fédération'!$E$18,IF('Meilleurs temps'!U15&lt;='Temps qualification fédération'!T$17,'Temps qualification fédération'!$E$17,IF('Meilleurs temps'!U15&lt;='Temps qualification fédération'!T$16,'Temps qualification fédération'!$E$16,IF('Meilleurs temps'!U15&lt;='Temps qualification fédération'!T$15,'Temps qualification fédération'!$E$15,"PRÉ-LIGUE")))))))))))</f>
        <v>DEV 11-12</v>
      </c>
      <c r="W15" s="52" t="str">
        <f>IF($D15="F",IF(AND('Temps qualification fédération'!U$9=0,'Temps qualification fédération'!U$5=0,'Temps qualification fédération'!U$4=0),"---",IF('Meilleurs temps'!V15=0,"",IF('Meilleurs temps'!V15&lt;='Temps qualification fédération'!U$9,'Temps qualification fédération'!$E$9,IF('Meilleurs temps'!V15&lt;='Temps qualification fédération'!U$7,'Temps qualification fédération'!$E$7,IF('Meilleurs temps'!V15&lt;='Temps qualification fédération'!U$8,'Temps qualification fédération'!$E$8,IF('Meilleurs temps'!V15&lt;='Temps qualification fédération'!U$6,'Temps qualification fédération'!$E$6,IF('Meilleurs temps'!V15&lt;='Temps qualification fédération'!U$5,'Temps qualification fédération'!$E$5,IF('Meilleurs temps'!V15&lt;='Temps qualification fédération'!U$4,'Temps qualification fédération'!$E$4,IF('Meilleurs temps'!V15&lt;='Temps qualification fédération'!U$3,'Temps qualification fédération'!$E$3,IF('Meilleurs temps'!V15&lt;='Temps qualification fédération'!U$2,'Temps qualification fédération'!$E$2,"PRÉ-LIGUE")))))))))),IF(AND('Temps qualification fédération'!U$22=0,'Temps qualification fédération'!U$18=0,'Temps qualification fédération'!U$17=0),"---",IF('Meilleurs temps'!V15=0,"",IF('Meilleurs temps'!V15&lt;='Temps qualification fédération'!U$22,'Temps qualification fédération'!$E$22,IF('Meilleurs temps'!V15&lt;='Temps qualification fédération'!U$20,'Temps qualification fédération'!$E$20,IF('Meilleurs temps'!V15&lt;='Temps qualification fédération'!U$21,'Temps qualification fédération'!$E$21,IF('Meilleurs temps'!V15&lt;='Temps qualification fédération'!U$19,'Temps qualification fédération'!$E$19,IF('Meilleurs temps'!V15&lt;='Temps qualification fédération'!U$18,'Temps qualification fédération'!$E$18,IF('Meilleurs temps'!V15&lt;='Temps qualification fédération'!U$17,'Temps qualification fédération'!$E$17,IF('Meilleurs temps'!V15&lt;='Temps qualification fédération'!U$16,'Temps qualification fédération'!$E$16,IF('Meilleurs temps'!V15&lt;='Temps qualification fédération'!U$15,'Temps qualification fédération'!$E$15,"PRÉ-LIGUE")))))))))))</f>
        <v>DEV 11-12</v>
      </c>
      <c r="X15" s="52" t="str">
        <f>IF($D15="F",IF(AND('Temps qualification fédération'!V$9=0,'Temps qualification fédération'!V$5=0,'Temps qualification fédération'!V$4=0),"---",IF('Meilleurs temps'!W15=0,"",IF('Meilleurs temps'!W15&lt;='Temps qualification fédération'!V$9,'Temps qualification fédération'!$E$9,IF('Meilleurs temps'!W15&lt;='Temps qualification fédération'!V$7,'Temps qualification fédération'!$E$7,IF('Meilleurs temps'!W15&lt;='Temps qualification fédération'!V$8,'Temps qualification fédération'!$E$8,IF('Meilleurs temps'!W15&lt;='Temps qualification fédération'!V$6,'Temps qualification fédération'!$E$6,IF('Meilleurs temps'!W15&lt;='Temps qualification fédération'!V$5,'Temps qualification fédération'!$E$5,IF('Meilleurs temps'!W15&lt;='Temps qualification fédération'!V$4,'Temps qualification fédération'!$E$4,IF('Meilleurs temps'!W15&lt;='Temps qualification fédération'!V$3,'Temps qualification fédération'!$E$3,IF('Meilleurs temps'!W15&lt;='Temps qualification fédération'!V$2,'Temps qualification fédération'!$E$2,"PRÉ-LIGUE")))))))))),IF(AND('Temps qualification fédération'!V$22=0,'Temps qualification fédération'!V$18=0,'Temps qualification fédération'!V$17=0),"---",IF('Meilleurs temps'!W15=0,"",IF('Meilleurs temps'!W15&lt;='Temps qualification fédération'!V$22,'Temps qualification fédération'!$E$22,IF('Meilleurs temps'!W15&lt;='Temps qualification fédération'!V$20,'Temps qualification fédération'!$E$20,IF('Meilleurs temps'!W15&lt;='Temps qualification fédération'!V$21,'Temps qualification fédération'!$E$21,IF('Meilleurs temps'!W15&lt;='Temps qualification fédération'!V$19,'Temps qualification fédération'!$E$19,IF('Meilleurs temps'!W15&lt;='Temps qualification fédération'!V$18,'Temps qualification fédération'!$E$18,IF('Meilleurs temps'!W15&lt;='Temps qualification fédération'!V$17,'Temps qualification fédération'!$E$17,IF('Meilleurs temps'!W15&lt;='Temps qualification fédération'!V$16,'Temps qualification fédération'!$E$16,IF('Meilleurs temps'!W15&lt;='Temps qualification fédération'!V$15,'Temps qualification fédération'!$E$15,"PRÉ-LIGUE")))))))))))</f>
        <v>PROVINCIAL</v>
      </c>
      <c r="Y15" s="52" t="str">
        <f>IF($D15="F",IF(AND('Temps qualification fédération'!W$9=0,'Temps qualification fédération'!W$5=0,'Temps qualification fédération'!W$4=0),"---",IF('Meilleurs temps'!X15=0,"",IF('Meilleurs temps'!X15&lt;='Temps qualification fédération'!W$9,'Temps qualification fédération'!$E$9,IF('Meilleurs temps'!X15&lt;='Temps qualification fédération'!W$7,'Temps qualification fédération'!$E$7,IF('Meilleurs temps'!X15&lt;='Temps qualification fédération'!W$8,'Temps qualification fédération'!$E$8,IF('Meilleurs temps'!X15&lt;='Temps qualification fédération'!W$6,'Temps qualification fédération'!$E$6,IF('Meilleurs temps'!X15&lt;='Temps qualification fédération'!W$5,'Temps qualification fédération'!$E$5,IF('Meilleurs temps'!X15&lt;='Temps qualification fédération'!W$4,'Temps qualification fédération'!$E$4,IF('Meilleurs temps'!X15&lt;='Temps qualification fédération'!W$3,'Temps qualification fédération'!$E$3,IF('Meilleurs temps'!X15&lt;='Temps qualification fédération'!W$2,'Temps qualification fédération'!$E$2,"PRÉ-LIGUE")))))))))),IF(AND('Temps qualification fédération'!W$22=0,'Temps qualification fédération'!W$18=0,'Temps qualification fédération'!W$17=0),"---",IF('Meilleurs temps'!X15=0,"",IF('Meilleurs temps'!X15&lt;='Temps qualification fédération'!W$22,'Temps qualification fédération'!$E$22,IF('Meilleurs temps'!X15&lt;='Temps qualification fédération'!W$20,'Temps qualification fédération'!$E$20,IF('Meilleurs temps'!X15&lt;='Temps qualification fédération'!W$21,'Temps qualification fédération'!$E$21,IF('Meilleurs temps'!X15&lt;='Temps qualification fédération'!W$19,'Temps qualification fédération'!$E$19,IF('Meilleurs temps'!X15&lt;='Temps qualification fédération'!W$18,'Temps qualification fédération'!$E$18,IF('Meilleurs temps'!X15&lt;='Temps qualification fédération'!W$17,'Temps qualification fédération'!$E$17,IF('Meilleurs temps'!X15&lt;='Temps qualification fédération'!W$16,'Temps qualification fédération'!$E$16,IF('Meilleurs temps'!X15&lt;='Temps qualification fédération'!W$15,'Temps qualification fédération'!$E$15,"PRÉ-LIGUE")))))))))))</f>
        <v>PROVINCIAL</v>
      </c>
      <c r="AA15" s="34">
        <f t="shared" si="2"/>
        <v>18</v>
      </c>
      <c r="AB15" s="35">
        <f t="shared" si="3"/>
        <v>0</v>
      </c>
      <c r="AC15" s="80">
        <f t="shared" si="4"/>
        <v>0</v>
      </c>
      <c r="AD15" s="80">
        <f t="shared" si="5"/>
        <v>0</v>
      </c>
      <c r="AE15" s="80">
        <f t="shared" si="6"/>
        <v>1</v>
      </c>
      <c r="AF15" s="80">
        <f t="shared" si="7"/>
        <v>1</v>
      </c>
      <c r="AG15" s="80">
        <f t="shared" si="8"/>
        <v>4</v>
      </c>
      <c r="AH15" s="80">
        <f t="shared" si="9"/>
        <v>0</v>
      </c>
      <c r="AI15" s="36">
        <f t="shared" si="10"/>
        <v>0</v>
      </c>
      <c r="AJ15" s="35">
        <f t="shared" si="11"/>
        <v>0</v>
      </c>
      <c r="AK15" s="80">
        <f t="shared" si="12"/>
        <v>0</v>
      </c>
      <c r="AL15" s="80">
        <f t="shared" si="13"/>
        <v>1</v>
      </c>
      <c r="AM15" s="80">
        <f t="shared" si="14"/>
        <v>0</v>
      </c>
      <c r="AN15" s="80">
        <f t="shared" si="15"/>
        <v>0</v>
      </c>
      <c r="AO15" s="80">
        <f t="shared" si="16"/>
        <v>2</v>
      </c>
      <c r="AP15" s="80">
        <f t="shared" si="17"/>
        <v>0</v>
      </c>
      <c r="AQ15" s="36">
        <f t="shared" si="18"/>
        <v>0</v>
      </c>
      <c r="AR15" s="35">
        <f t="shared" si="19"/>
        <v>0</v>
      </c>
      <c r="AS15" s="80">
        <f t="shared" si="20"/>
        <v>0</v>
      </c>
      <c r="AT15" s="80">
        <f t="shared" si="21"/>
        <v>1</v>
      </c>
      <c r="AU15" s="80">
        <f t="shared" si="22"/>
        <v>0</v>
      </c>
      <c r="AV15" s="80">
        <f t="shared" si="23"/>
        <v>0</v>
      </c>
      <c r="AW15" s="80">
        <f t="shared" si="24"/>
        <v>2</v>
      </c>
      <c r="AX15" s="80">
        <f t="shared" si="25"/>
        <v>0</v>
      </c>
      <c r="AY15" s="36">
        <f t="shared" si="26"/>
        <v>0</v>
      </c>
      <c r="AZ15" s="35">
        <f t="shared" si="27"/>
        <v>0</v>
      </c>
      <c r="BA15" s="80">
        <f t="shared" si="28"/>
        <v>0</v>
      </c>
      <c r="BB15" s="80">
        <f t="shared" si="29"/>
        <v>2</v>
      </c>
      <c r="BC15" s="80">
        <f t="shared" si="30"/>
        <v>1</v>
      </c>
      <c r="BD15" s="80">
        <f t="shared" si="31"/>
        <v>0</v>
      </c>
      <c r="BE15" s="80">
        <f t="shared" si="32"/>
        <v>0</v>
      </c>
      <c r="BF15" s="80">
        <f t="shared" si="33"/>
        <v>0</v>
      </c>
      <c r="BG15" s="36">
        <f t="shared" si="34"/>
        <v>0</v>
      </c>
      <c r="BH15" s="35">
        <f t="shared" si="35"/>
        <v>0</v>
      </c>
      <c r="BI15" s="80">
        <f t="shared" si="36"/>
        <v>0</v>
      </c>
      <c r="BJ15" s="80">
        <f t="shared" si="37"/>
        <v>1</v>
      </c>
      <c r="BK15" s="80">
        <f t="shared" si="38"/>
        <v>2</v>
      </c>
      <c r="BL15" s="80">
        <f t="shared" si="39"/>
        <v>0</v>
      </c>
      <c r="BM15" s="80">
        <f t="shared" si="40"/>
        <v>0</v>
      </c>
      <c r="BN15" s="80">
        <f t="shared" si="41"/>
        <v>0</v>
      </c>
      <c r="BO15" s="36">
        <f t="shared" si="42"/>
        <v>0</v>
      </c>
    </row>
    <row r="16" spans="1:67" ht="15.75" thickBot="1">
      <c r="A16" s="47" t="s">
        <v>47</v>
      </c>
      <c r="B16" s="48" t="str">
        <f t="shared" si="0"/>
        <v>DEV 10</v>
      </c>
      <c r="C16" s="50">
        <f t="shared" ca="1" si="1"/>
        <v>11</v>
      </c>
      <c r="D16" s="51" t="s">
        <v>40</v>
      </c>
      <c r="E16" s="37" t="s">
        <v>171</v>
      </c>
      <c r="F16" s="38" t="s">
        <v>66</v>
      </c>
      <c r="G16" s="49">
        <v>38562</v>
      </c>
      <c r="H16" s="52" t="str">
        <f>IF($D16="F",IF(AND('Temps qualification fédération'!F$9=0,'Temps qualification fédération'!F$5=0,'Temps qualification fédération'!F$4=0),"---",IF('Meilleurs temps'!G16=0,"",IF('Meilleurs temps'!G16&lt;='Temps qualification fédération'!F$9,'Temps qualification fédération'!$E$9,IF('Meilleurs temps'!G16&lt;='Temps qualification fédération'!F$7,'Temps qualification fédération'!$E$7,IF('Meilleurs temps'!G16&lt;='Temps qualification fédération'!F$8,'Temps qualification fédération'!$E$8,IF('Meilleurs temps'!G16&lt;='Temps qualification fédération'!F$6,'Temps qualification fédération'!$E$6,IF('Meilleurs temps'!G16&lt;='Temps qualification fédération'!F$5,'Temps qualification fédération'!$E$5,IF('Meilleurs temps'!G16&lt;='Temps qualification fédération'!F$4,'Temps qualification fédération'!$E$4,IF('Meilleurs temps'!G16&lt;='Temps qualification fédération'!F$3,'Temps qualification fédération'!$E$3,IF('Meilleurs temps'!G16&lt;='Temps qualification fédération'!F$2,'Temps qualification fédération'!$E$2,"PRÉ-LIGUE")))))))))),IF(AND('Temps qualification fédération'!F$22=0,'Temps qualification fédération'!F$18=0,'Temps qualification fédération'!F$17=0),"---",IF('Meilleurs temps'!G16=0,"",IF('Meilleurs temps'!G16&lt;='Temps qualification fédération'!F$22,'Temps qualification fédération'!$E$22,IF('Meilleurs temps'!G16&lt;='Temps qualification fédération'!F$20,'Temps qualification fédération'!$E$20,IF('Meilleurs temps'!G16&lt;='Temps qualification fédération'!F$21,'Temps qualification fédération'!$E$21,IF('Meilleurs temps'!G16&lt;='Temps qualification fédération'!F$19,'Temps qualification fédération'!$E$19,IF('Meilleurs temps'!G16&lt;='Temps qualification fédération'!F$18,'Temps qualification fédération'!$E$18,IF('Meilleurs temps'!G16&lt;='Temps qualification fédération'!F$17,'Temps qualification fédération'!$E$17,IF('Meilleurs temps'!G16&lt;='Temps qualification fédération'!F$16,'Temps qualification fédération'!$E$16,IF('Meilleurs temps'!G16&lt;='Temps qualification fédération'!F$15,'Temps qualification fédération'!$E$15,"PRÉ-LIGUE")))))))))))</f>
        <v>DEV 10</v>
      </c>
      <c r="I16" s="52" t="str">
        <f>IF($D16="F",IF(AND('Temps qualification fédération'!G$9=0,'Temps qualification fédération'!G$5=0,'Temps qualification fédération'!G$4=0),"---",IF('Meilleurs temps'!H16=0,"",IF('Meilleurs temps'!H16&lt;='Temps qualification fédération'!G$9,'Temps qualification fédération'!$E$9,IF('Meilleurs temps'!H16&lt;='Temps qualification fédération'!G$7,'Temps qualification fédération'!$E$7,IF('Meilleurs temps'!H16&lt;='Temps qualification fédération'!G$8,'Temps qualification fédération'!$E$8,IF('Meilleurs temps'!H16&lt;='Temps qualification fédération'!G$6,'Temps qualification fédération'!$E$6,IF('Meilleurs temps'!H16&lt;='Temps qualification fédération'!G$5,'Temps qualification fédération'!$E$5,IF('Meilleurs temps'!H16&lt;='Temps qualification fédération'!G$4,'Temps qualification fédération'!$E$4,IF('Meilleurs temps'!H16&lt;='Temps qualification fédération'!G$3,'Temps qualification fédération'!$E$3,IF('Meilleurs temps'!H16&lt;='Temps qualification fédération'!G$2,'Temps qualification fédération'!$E$2,"PRÉ-LIGUE")))))))))),IF(AND('Temps qualification fédération'!G$22=0,'Temps qualification fédération'!G$18=0,'Temps qualification fédération'!G$17=0),"---",IF('Meilleurs temps'!H16=0,"",IF('Meilleurs temps'!H16&lt;='Temps qualification fédération'!G$22,'Temps qualification fédération'!$E$22,IF('Meilleurs temps'!H16&lt;='Temps qualification fédération'!G$20,'Temps qualification fédération'!$E$20,IF('Meilleurs temps'!H16&lt;='Temps qualification fédération'!G$21,'Temps qualification fédération'!$E$21,IF('Meilleurs temps'!H16&lt;='Temps qualification fédération'!G$19,'Temps qualification fédération'!$E$19,IF('Meilleurs temps'!H16&lt;='Temps qualification fédération'!G$18,'Temps qualification fédération'!$E$18,IF('Meilleurs temps'!H16&lt;='Temps qualification fédération'!G$17,'Temps qualification fédération'!$E$17,IF('Meilleurs temps'!H16&lt;='Temps qualification fédération'!G$16,'Temps qualification fédération'!$E$16,IF('Meilleurs temps'!H16&lt;='Temps qualification fédération'!G$15,'Temps qualification fédération'!$E$15,"PRÉ-LIGUE")))))))))))</f>
        <v>DEV 9 et -</v>
      </c>
      <c r="J16" s="52" t="str">
        <f>IF($D16="F",IF(AND('Temps qualification fédération'!H$9=0,'Temps qualification fédération'!H$5=0,'Temps qualification fédération'!H$4=0),"---",IF('Meilleurs temps'!I16=0,"",IF('Meilleurs temps'!I16&lt;='Temps qualification fédération'!H$9,'Temps qualification fédération'!$E$9,IF('Meilleurs temps'!I16&lt;='Temps qualification fédération'!H$7,'Temps qualification fédération'!$E$7,IF('Meilleurs temps'!I16&lt;='Temps qualification fédération'!H$8,'Temps qualification fédération'!$E$8,IF('Meilleurs temps'!I16&lt;='Temps qualification fédération'!H$6,'Temps qualification fédération'!$E$6,IF('Meilleurs temps'!I16&lt;='Temps qualification fédération'!H$5,'Temps qualification fédération'!$E$5,IF('Meilleurs temps'!I16&lt;='Temps qualification fédération'!H$4,'Temps qualification fédération'!$E$4,IF('Meilleurs temps'!I16&lt;='Temps qualification fédération'!H$3,'Temps qualification fédération'!$E$3,IF('Meilleurs temps'!I16&lt;='Temps qualification fédération'!H$2,'Temps qualification fédération'!$E$2,"PRÉ-LIGUE")))))))))),IF(AND('Temps qualification fédération'!H$22=0,'Temps qualification fédération'!H$18=0,'Temps qualification fédération'!H$17=0),"---",IF('Meilleurs temps'!I16=0,"",IF('Meilleurs temps'!I16&lt;='Temps qualification fédération'!H$22,'Temps qualification fédération'!$E$22,IF('Meilleurs temps'!I16&lt;='Temps qualification fédération'!H$20,'Temps qualification fédération'!$E$20,IF('Meilleurs temps'!I16&lt;='Temps qualification fédération'!H$21,'Temps qualification fédération'!$E$21,IF('Meilleurs temps'!I16&lt;='Temps qualification fédération'!H$19,'Temps qualification fédération'!$E$19,IF('Meilleurs temps'!I16&lt;='Temps qualification fédération'!H$18,'Temps qualification fédération'!$E$18,IF('Meilleurs temps'!I16&lt;='Temps qualification fédération'!H$17,'Temps qualification fédération'!$E$17,IF('Meilleurs temps'!I16&lt;='Temps qualification fédération'!H$16,'Temps qualification fédération'!$E$16,IF('Meilleurs temps'!I16&lt;='Temps qualification fédération'!H$15,'Temps qualification fédération'!$E$15,"PRÉ-LIGUE")))))))))))</f>
        <v/>
      </c>
      <c r="K16" s="52" t="str">
        <f>IF($D16="F",IF(AND('Temps qualification fédération'!I$9=0,'Temps qualification fédération'!I$5=0,'Temps qualification fédération'!I$4=0),"---",IF('Meilleurs temps'!J16=0,"",IF('Meilleurs temps'!J16&lt;='Temps qualification fédération'!I$9,'Temps qualification fédération'!$E$9,IF('Meilleurs temps'!J16&lt;='Temps qualification fédération'!I$7,'Temps qualification fédération'!$E$7,IF('Meilleurs temps'!J16&lt;='Temps qualification fédération'!I$8,'Temps qualification fédération'!$E$8,IF('Meilleurs temps'!J16&lt;='Temps qualification fédération'!I$6,'Temps qualification fédération'!$E$6,IF('Meilleurs temps'!J16&lt;='Temps qualification fédération'!I$5,'Temps qualification fédération'!$E$5,IF('Meilleurs temps'!J16&lt;='Temps qualification fédération'!I$4,'Temps qualification fédération'!$E$4,IF('Meilleurs temps'!J16&lt;='Temps qualification fédération'!I$3,'Temps qualification fédération'!$E$3,IF('Meilleurs temps'!J16&lt;='Temps qualification fédération'!I$2,'Temps qualification fédération'!$E$2,"PRÉ-LIGUE")))))))))),IF(AND('Temps qualification fédération'!I$22=0,'Temps qualification fédération'!I$18=0,'Temps qualification fédération'!I$17=0),"---",IF('Meilleurs temps'!J16=0,"",IF('Meilleurs temps'!J16&lt;='Temps qualification fédération'!I$22,'Temps qualification fédération'!$E$22,IF('Meilleurs temps'!J16&lt;='Temps qualification fédération'!I$20,'Temps qualification fédération'!$E$20,IF('Meilleurs temps'!J16&lt;='Temps qualification fédération'!I$21,'Temps qualification fédération'!$E$21,IF('Meilleurs temps'!J16&lt;='Temps qualification fédération'!I$19,'Temps qualification fédération'!$E$19,IF('Meilleurs temps'!J16&lt;='Temps qualification fédération'!I$18,'Temps qualification fédération'!$E$18,IF('Meilleurs temps'!J16&lt;='Temps qualification fédération'!I$17,'Temps qualification fédération'!$E$17,IF('Meilleurs temps'!J16&lt;='Temps qualification fédération'!I$16,'Temps qualification fédération'!$E$16,IF('Meilleurs temps'!J16&lt;='Temps qualification fédération'!I$15,'Temps qualification fédération'!$E$15,"PRÉ-LIGUE")))))))))))</f>
        <v/>
      </c>
      <c r="L16" s="52" t="str">
        <f>IF($D16="F",IF(AND('Temps qualification fédération'!J$9=0,'Temps qualification fédération'!J$5=0,'Temps qualification fédération'!J$4=0),"---",IF('Meilleurs temps'!K16=0,"",IF('Meilleurs temps'!K16&lt;='Temps qualification fédération'!J$9,'Temps qualification fédération'!$E$9,IF('Meilleurs temps'!K16&lt;='Temps qualification fédération'!J$7,'Temps qualification fédération'!$E$7,IF('Meilleurs temps'!K16&lt;='Temps qualification fédération'!J$8,'Temps qualification fédération'!$E$8,IF('Meilleurs temps'!K16&lt;='Temps qualification fédération'!J$6,'Temps qualification fédération'!$E$6,IF('Meilleurs temps'!K16&lt;='Temps qualification fédération'!J$5,'Temps qualification fédération'!$E$5,IF('Meilleurs temps'!K16&lt;='Temps qualification fédération'!J$4,'Temps qualification fédération'!$E$4,IF('Meilleurs temps'!K16&lt;='Temps qualification fédération'!J$3,'Temps qualification fédération'!$E$3,IF('Meilleurs temps'!K16&lt;='Temps qualification fédération'!J$2,'Temps qualification fédération'!$E$2,"PRÉ-LIGUE")))))))))),IF(AND('Temps qualification fédération'!J$22=0,'Temps qualification fédération'!J$18=0,'Temps qualification fédération'!J$17=0),"---",IF('Meilleurs temps'!K16=0,"",IF('Meilleurs temps'!K16&lt;='Temps qualification fédération'!J$22,'Temps qualification fédération'!$E$22,IF('Meilleurs temps'!K16&lt;='Temps qualification fédération'!J$20,'Temps qualification fédération'!$E$20,IF('Meilleurs temps'!K16&lt;='Temps qualification fédération'!J$21,'Temps qualification fédération'!$E$21,IF('Meilleurs temps'!K16&lt;='Temps qualification fédération'!J$19,'Temps qualification fédération'!$E$19,IF('Meilleurs temps'!K16&lt;='Temps qualification fédération'!J$18,'Temps qualification fédération'!$E$18,IF('Meilleurs temps'!K16&lt;='Temps qualification fédération'!J$17,'Temps qualification fédération'!$E$17,IF('Meilleurs temps'!K16&lt;='Temps qualification fédération'!J$16,'Temps qualification fédération'!$E$16,IF('Meilleurs temps'!K16&lt;='Temps qualification fédération'!J$15,'Temps qualification fédération'!$E$15,"PRÉ-LIGUE")))))))))))</f>
        <v/>
      </c>
      <c r="M16" s="52" t="str">
        <f>IF($D16="F",IF(AND('Temps qualification fédération'!K$9=0,'Temps qualification fédération'!K$5=0,'Temps qualification fédération'!K$4=0),"---",IF('Meilleurs temps'!L16=0,"",IF('Meilleurs temps'!L16&lt;='Temps qualification fédération'!K$9,'Temps qualification fédération'!$E$9,IF('Meilleurs temps'!L16&lt;='Temps qualification fédération'!K$7,'Temps qualification fédération'!$E$7,IF('Meilleurs temps'!L16&lt;='Temps qualification fédération'!K$8,'Temps qualification fédération'!$E$8,IF('Meilleurs temps'!L16&lt;='Temps qualification fédération'!K$6,'Temps qualification fédération'!$E$6,IF('Meilleurs temps'!L16&lt;='Temps qualification fédération'!K$5,'Temps qualification fédération'!$E$5,IF('Meilleurs temps'!L16&lt;='Temps qualification fédération'!K$4,'Temps qualification fédération'!$E$4,IF('Meilleurs temps'!L16&lt;='Temps qualification fédération'!K$3,'Temps qualification fédération'!$E$3,IF('Meilleurs temps'!L16&lt;='Temps qualification fédération'!K$2,'Temps qualification fédération'!$E$2,"PRÉ-LIGUE")))))))))),IF(AND('Temps qualification fédération'!K$22=0,'Temps qualification fédération'!K$18=0,'Temps qualification fédération'!K$17=0),"---",IF('Meilleurs temps'!L16=0,"",IF('Meilleurs temps'!L16&lt;='Temps qualification fédération'!K$22,'Temps qualification fédération'!$E$22,IF('Meilleurs temps'!L16&lt;='Temps qualification fédération'!K$20,'Temps qualification fédération'!$E$20,IF('Meilleurs temps'!L16&lt;='Temps qualification fédération'!K$21,'Temps qualification fédération'!$E$21,IF('Meilleurs temps'!L16&lt;='Temps qualification fédération'!K$19,'Temps qualification fédération'!$E$19,IF('Meilleurs temps'!L16&lt;='Temps qualification fédération'!K$18,'Temps qualification fédération'!$E$18,IF('Meilleurs temps'!L16&lt;='Temps qualification fédération'!K$17,'Temps qualification fédération'!$E$17,IF('Meilleurs temps'!L16&lt;='Temps qualification fédération'!K$16,'Temps qualification fédération'!$E$16,IF('Meilleurs temps'!L16&lt;='Temps qualification fédération'!K$15,'Temps qualification fédération'!$E$15,"PRÉ-LIGUE")))))))))))</f>
        <v>---</v>
      </c>
      <c r="N16" s="52" t="str">
        <f>IF($D16="F",IF(AND('Temps qualification fédération'!L$9=0,'Temps qualification fédération'!L$5=0,'Temps qualification fédération'!L$4=0),"---",IF('Meilleurs temps'!M16=0,"",IF('Meilleurs temps'!M16&lt;='Temps qualification fédération'!L$9,'Temps qualification fédération'!$E$9,IF('Meilleurs temps'!M16&lt;='Temps qualification fédération'!L$7,'Temps qualification fédération'!$E$7,IF('Meilleurs temps'!M16&lt;='Temps qualification fédération'!L$8,'Temps qualification fédération'!$E$8,IF('Meilleurs temps'!M16&lt;='Temps qualification fédération'!L$6,'Temps qualification fédération'!$E$6,IF('Meilleurs temps'!M16&lt;='Temps qualification fédération'!L$5,'Temps qualification fédération'!$E$5,IF('Meilleurs temps'!M16&lt;='Temps qualification fédération'!L$4,'Temps qualification fédération'!$E$4,IF('Meilleurs temps'!M16&lt;='Temps qualification fédération'!L$3,'Temps qualification fédération'!$E$3,IF('Meilleurs temps'!M16&lt;='Temps qualification fédération'!L$2,'Temps qualification fédération'!$E$2,"PRÉ-LIGUE")))))))))),IF(AND('Temps qualification fédération'!L$22=0,'Temps qualification fédération'!L$18=0,'Temps qualification fédération'!L$17=0),"---",IF('Meilleurs temps'!M16=0,"",IF('Meilleurs temps'!M16&lt;='Temps qualification fédération'!L$22,'Temps qualification fédération'!$E$22,IF('Meilleurs temps'!M16&lt;='Temps qualification fédération'!L$20,'Temps qualification fédération'!$E$20,IF('Meilleurs temps'!M16&lt;='Temps qualification fédération'!L$21,'Temps qualification fédération'!$E$21,IF('Meilleurs temps'!M16&lt;='Temps qualification fédération'!L$19,'Temps qualification fédération'!$E$19,IF('Meilleurs temps'!M16&lt;='Temps qualification fédération'!L$18,'Temps qualification fédération'!$E$18,IF('Meilleurs temps'!M16&lt;='Temps qualification fédération'!L$17,'Temps qualification fédération'!$E$17,IF('Meilleurs temps'!M16&lt;='Temps qualification fédération'!L$16,'Temps qualification fédération'!$E$16,IF('Meilleurs temps'!M16&lt;='Temps qualification fédération'!L$15,'Temps qualification fédération'!$E$15,"PRÉ-LIGUE")))))))))))</f>
        <v>DEV 10</v>
      </c>
      <c r="O16" s="52" t="str">
        <f>IF($D16="F",IF(AND('Temps qualification fédération'!M$9=0,'Temps qualification fédération'!M$5=0,'Temps qualification fédération'!M$4=0),"---",IF('Meilleurs temps'!N16=0,"",IF('Meilleurs temps'!N16&lt;='Temps qualification fédération'!M$9,'Temps qualification fédération'!$E$9,IF('Meilleurs temps'!N16&lt;='Temps qualification fédération'!M$7,'Temps qualification fédération'!$E$7,IF('Meilleurs temps'!N16&lt;='Temps qualification fédération'!M$8,'Temps qualification fédération'!$E$8,IF('Meilleurs temps'!N16&lt;='Temps qualification fédération'!M$6,'Temps qualification fédération'!$E$6,IF('Meilleurs temps'!N16&lt;='Temps qualification fédération'!M$5,'Temps qualification fédération'!$E$5,IF('Meilleurs temps'!N16&lt;='Temps qualification fédération'!M$4,'Temps qualification fédération'!$E$4,IF('Meilleurs temps'!N16&lt;='Temps qualification fédération'!M$3,'Temps qualification fédération'!$E$3,IF('Meilleurs temps'!N16&lt;='Temps qualification fédération'!M$2,'Temps qualification fédération'!$E$2,"PRÉ-LIGUE")))))))))),IF(AND('Temps qualification fédération'!M$22=0,'Temps qualification fédération'!M$18=0,'Temps qualification fédération'!M$17=0),"---",IF('Meilleurs temps'!N16=0,"",IF('Meilleurs temps'!N16&lt;='Temps qualification fédération'!M$22,'Temps qualification fédération'!$E$22,IF('Meilleurs temps'!N16&lt;='Temps qualification fédération'!M$20,'Temps qualification fédération'!$E$20,IF('Meilleurs temps'!N16&lt;='Temps qualification fédération'!M$21,'Temps qualification fédération'!$E$21,IF('Meilleurs temps'!N16&lt;='Temps qualification fédération'!M$19,'Temps qualification fédération'!$E$19,IF('Meilleurs temps'!N16&lt;='Temps qualification fédération'!M$18,'Temps qualification fédération'!$E$18,IF('Meilleurs temps'!N16&lt;='Temps qualification fédération'!M$17,'Temps qualification fédération'!$E$17,IF('Meilleurs temps'!N16&lt;='Temps qualification fédération'!M$16,'Temps qualification fédération'!$E$16,IF('Meilleurs temps'!N16&lt;='Temps qualification fédération'!M$15,'Temps qualification fédération'!$E$15,"PRÉ-LIGUE")))))))))))</f>
        <v>DEV 10</v>
      </c>
      <c r="P16" s="52" t="str">
        <f>IF($D16="F",IF(AND('Temps qualification fédération'!N$9=0,'Temps qualification fédération'!N$5=0,'Temps qualification fédération'!N$4=0),"---",IF('Meilleurs temps'!O16=0,"",IF('Meilleurs temps'!O16&lt;='Temps qualification fédération'!N$9,'Temps qualification fédération'!$E$9,IF('Meilleurs temps'!O16&lt;='Temps qualification fédération'!N$7,'Temps qualification fédération'!$E$7,IF('Meilleurs temps'!O16&lt;='Temps qualification fédération'!N$8,'Temps qualification fédération'!$E$8,IF('Meilleurs temps'!O16&lt;='Temps qualification fédération'!N$6,'Temps qualification fédération'!$E$6,IF('Meilleurs temps'!O16&lt;='Temps qualification fédération'!N$5,'Temps qualification fédération'!$E$5,IF('Meilleurs temps'!O16&lt;='Temps qualification fédération'!N$4,'Temps qualification fédération'!$E$4,IF('Meilleurs temps'!O16&lt;='Temps qualification fédération'!N$3,'Temps qualification fédération'!$E$3,IF('Meilleurs temps'!O16&lt;='Temps qualification fédération'!N$2,'Temps qualification fédération'!$E$2,"PRÉ-LIGUE")))))))))),IF(AND('Temps qualification fédération'!N$22=0,'Temps qualification fédération'!N$18=0,'Temps qualification fédération'!N$17=0),"---",IF('Meilleurs temps'!O16=0,"",IF('Meilleurs temps'!O16&lt;='Temps qualification fédération'!N$22,'Temps qualification fédération'!$E$22,IF('Meilleurs temps'!O16&lt;='Temps qualification fédération'!N$20,'Temps qualification fédération'!$E$20,IF('Meilleurs temps'!O16&lt;='Temps qualification fédération'!N$21,'Temps qualification fédération'!$E$21,IF('Meilleurs temps'!O16&lt;='Temps qualification fédération'!N$19,'Temps qualification fédération'!$E$19,IF('Meilleurs temps'!O16&lt;='Temps qualification fédération'!N$18,'Temps qualification fédération'!$E$18,IF('Meilleurs temps'!O16&lt;='Temps qualification fédération'!N$17,'Temps qualification fédération'!$E$17,IF('Meilleurs temps'!O16&lt;='Temps qualification fédération'!N$16,'Temps qualification fédération'!$E$16,IF('Meilleurs temps'!O16&lt;='Temps qualification fédération'!N$15,'Temps qualification fédération'!$E$15,"PRÉ-LIGUE")))))))))))</f>
        <v/>
      </c>
      <c r="Q16" s="52" t="str">
        <f>IF($D16="F",IF(AND('Temps qualification fédération'!O$9=0,'Temps qualification fédération'!O$5=0,'Temps qualification fédération'!O$4=0),"---",IF('Meilleurs temps'!P16=0,"",IF('Meilleurs temps'!P16&lt;='Temps qualification fédération'!O$9,'Temps qualification fédération'!$E$9,IF('Meilleurs temps'!P16&lt;='Temps qualification fédération'!O$7,'Temps qualification fédération'!$E$7,IF('Meilleurs temps'!P16&lt;='Temps qualification fédération'!O$8,'Temps qualification fédération'!$E$8,IF('Meilleurs temps'!P16&lt;='Temps qualification fédération'!O$6,'Temps qualification fédération'!$E$6,IF('Meilleurs temps'!P16&lt;='Temps qualification fédération'!O$5,'Temps qualification fédération'!$E$5,IF('Meilleurs temps'!P16&lt;='Temps qualification fédération'!O$4,'Temps qualification fédération'!$E$4,IF('Meilleurs temps'!P16&lt;='Temps qualification fédération'!O$3,'Temps qualification fédération'!$E$3,IF('Meilleurs temps'!P16&lt;='Temps qualification fédération'!O$2,'Temps qualification fédération'!$E$2,"PRÉ-LIGUE")))))))))),IF(AND('Temps qualification fédération'!O$22=0,'Temps qualification fédération'!O$18=0,'Temps qualification fédération'!O$17=0),"---",IF('Meilleurs temps'!P16=0,"",IF('Meilleurs temps'!P16&lt;='Temps qualification fédération'!O$22,'Temps qualification fédération'!$E$22,IF('Meilleurs temps'!P16&lt;='Temps qualification fédération'!O$20,'Temps qualification fédération'!$E$20,IF('Meilleurs temps'!P16&lt;='Temps qualification fédération'!O$21,'Temps qualification fédération'!$E$21,IF('Meilleurs temps'!P16&lt;='Temps qualification fédération'!O$19,'Temps qualification fédération'!$E$19,IF('Meilleurs temps'!P16&lt;='Temps qualification fédération'!O$18,'Temps qualification fédération'!$E$18,IF('Meilleurs temps'!P16&lt;='Temps qualification fédération'!O$17,'Temps qualification fédération'!$E$17,IF('Meilleurs temps'!P16&lt;='Temps qualification fédération'!O$16,'Temps qualification fédération'!$E$16,IF('Meilleurs temps'!P16&lt;='Temps qualification fédération'!O$15,'Temps qualification fédération'!$E$15,"PRÉ-LIGUE")))))))))))</f>
        <v>DEV 10</v>
      </c>
      <c r="R16" s="52" t="str">
        <f>IF($D16="F",IF(AND('Temps qualification fédération'!P$9=0,'Temps qualification fédération'!P$5=0,'Temps qualification fédération'!P$4=0),"---",IF('Meilleurs temps'!Q16=0,"",IF('Meilleurs temps'!Q16&lt;='Temps qualification fédération'!P$9,'Temps qualification fédération'!$E$9,IF('Meilleurs temps'!Q16&lt;='Temps qualification fédération'!P$7,'Temps qualification fédération'!$E$7,IF('Meilleurs temps'!Q16&lt;='Temps qualification fédération'!P$8,'Temps qualification fédération'!$E$8,IF('Meilleurs temps'!Q16&lt;='Temps qualification fédération'!P$6,'Temps qualification fédération'!$E$6,IF('Meilleurs temps'!Q16&lt;='Temps qualification fédération'!P$5,'Temps qualification fédération'!$E$5,IF('Meilleurs temps'!Q16&lt;='Temps qualification fédération'!P$4,'Temps qualification fédération'!$E$4,IF('Meilleurs temps'!Q16&lt;='Temps qualification fédération'!P$3,'Temps qualification fédération'!$E$3,IF('Meilleurs temps'!Q16&lt;='Temps qualification fédération'!P$2,'Temps qualification fédération'!$E$2,"PRÉ-LIGUE")))))))))),IF(AND('Temps qualification fédération'!P$22=0,'Temps qualification fédération'!P$18=0,'Temps qualification fédération'!P$17=0),"---",IF('Meilleurs temps'!Q16=0,"",IF('Meilleurs temps'!Q16&lt;='Temps qualification fédération'!P$22,'Temps qualification fédération'!$E$22,IF('Meilleurs temps'!Q16&lt;='Temps qualification fédération'!P$20,'Temps qualification fédération'!$E$20,IF('Meilleurs temps'!Q16&lt;='Temps qualification fédération'!P$21,'Temps qualification fédération'!$E$21,IF('Meilleurs temps'!Q16&lt;='Temps qualification fédération'!P$19,'Temps qualification fédération'!$E$19,IF('Meilleurs temps'!Q16&lt;='Temps qualification fédération'!P$18,'Temps qualification fédération'!$E$18,IF('Meilleurs temps'!Q16&lt;='Temps qualification fédération'!P$17,'Temps qualification fédération'!$E$17,IF('Meilleurs temps'!Q16&lt;='Temps qualification fédération'!P$16,'Temps qualification fédération'!$E$16,IF('Meilleurs temps'!Q16&lt;='Temps qualification fédération'!P$15,'Temps qualification fédération'!$E$15,"PRÉ-LIGUE")))))))))))</f>
        <v>DEV 9 et -</v>
      </c>
      <c r="S16" s="52" t="str">
        <f>IF($D16="F",IF(AND('Temps qualification fédération'!Q$9=0,'Temps qualification fédération'!Q$5=0,'Temps qualification fédération'!Q$4=0),"---",IF('Meilleurs temps'!R16=0,"",IF('Meilleurs temps'!R16&lt;='Temps qualification fédération'!Q$9,'Temps qualification fédération'!$E$9,IF('Meilleurs temps'!R16&lt;='Temps qualification fédération'!Q$7,'Temps qualification fédération'!$E$7,IF('Meilleurs temps'!R16&lt;='Temps qualification fédération'!Q$8,'Temps qualification fédération'!$E$8,IF('Meilleurs temps'!R16&lt;='Temps qualification fédération'!Q$6,'Temps qualification fédération'!$E$6,IF('Meilleurs temps'!R16&lt;='Temps qualification fédération'!Q$5,'Temps qualification fédération'!$E$5,IF('Meilleurs temps'!R16&lt;='Temps qualification fédération'!Q$4,'Temps qualification fédération'!$E$4,IF('Meilleurs temps'!R16&lt;='Temps qualification fédération'!Q$3,'Temps qualification fédération'!$E$3,IF('Meilleurs temps'!R16&lt;='Temps qualification fédération'!Q$2,'Temps qualification fédération'!$E$2,"PRÉ-LIGUE")))))))))),IF(AND('Temps qualification fédération'!Q$22=0,'Temps qualification fédération'!Q$18=0,'Temps qualification fédération'!Q$17=0),"---",IF('Meilleurs temps'!R16=0,"",IF('Meilleurs temps'!R16&lt;='Temps qualification fédération'!Q$22,'Temps qualification fédération'!$E$22,IF('Meilleurs temps'!R16&lt;='Temps qualification fédération'!Q$20,'Temps qualification fédération'!$E$20,IF('Meilleurs temps'!R16&lt;='Temps qualification fédération'!Q$21,'Temps qualification fédération'!$E$21,IF('Meilleurs temps'!R16&lt;='Temps qualification fédération'!Q$19,'Temps qualification fédération'!$E$19,IF('Meilleurs temps'!R16&lt;='Temps qualification fédération'!Q$18,'Temps qualification fédération'!$E$18,IF('Meilleurs temps'!R16&lt;='Temps qualification fédération'!Q$17,'Temps qualification fédération'!$E$17,IF('Meilleurs temps'!R16&lt;='Temps qualification fédération'!Q$16,'Temps qualification fédération'!$E$16,IF('Meilleurs temps'!R16&lt;='Temps qualification fédération'!Q$15,'Temps qualification fédération'!$E$15,"PRÉ-LIGUE")))))))))))</f>
        <v/>
      </c>
      <c r="T16" s="52" t="str">
        <f>IF($D16="F",IF(AND('Temps qualification fédération'!R$9=0,'Temps qualification fédération'!R$5=0,'Temps qualification fédération'!R$4=0),"---",IF('Meilleurs temps'!S16=0,"",IF('Meilleurs temps'!S16&lt;='Temps qualification fédération'!R$9,'Temps qualification fédération'!$E$9,IF('Meilleurs temps'!S16&lt;='Temps qualification fédération'!R$7,'Temps qualification fédération'!$E$7,IF('Meilleurs temps'!S16&lt;='Temps qualification fédération'!R$8,'Temps qualification fédération'!$E$8,IF('Meilleurs temps'!S16&lt;='Temps qualification fédération'!R$6,'Temps qualification fédération'!$E$6,IF('Meilleurs temps'!S16&lt;='Temps qualification fédération'!R$5,'Temps qualification fédération'!$E$5,IF('Meilleurs temps'!S16&lt;='Temps qualification fédération'!R$4,'Temps qualification fédération'!$E$4,IF('Meilleurs temps'!S16&lt;='Temps qualification fédération'!R$3,'Temps qualification fédération'!$E$3,IF('Meilleurs temps'!S16&lt;='Temps qualification fédération'!R$2,'Temps qualification fédération'!$E$2,"PRÉ-LIGUE")))))))))),IF(AND('Temps qualification fédération'!R$22=0,'Temps qualification fédération'!R$18=0,'Temps qualification fédération'!R$17=0),"---",IF('Meilleurs temps'!S16=0,"",IF('Meilleurs temps'!S16&lt;='Temps qualification fédération'!R$22,'Temps qualification fédération'!$E$22,IF('Meilleurs temps'!S16&lt;='Temps qualification fédération'!R$20,'Temps qualification fédération'!$E$20,IF('Meilleurs temps'!S16&lt;='Temps qualification fédération'!R$21,'Temps qualification fédération'!$E$21,IF('Meilleurs temps'!S16&lt;='Temps qualification fédération'!R$19,'Temps qualification fédération'!$E$19,IF('Meilleurs temps'!S16&lt;='Temps qualification fédération'!R$18,'Temps qualification fédération'!$E$18,IF('Meilleurs temps'!S16&lt;='Temps qualification fédération'!R$17,'Temps qualification fédération'!$E$17,IF('Meilleurs temps'!S16&lt;='Temps qualification fédération'!R$16,'Temps qualification fédération'!$E$16,IF('Meilleurs temps'!S16&lt;='Temps qualification fédération'!R$15,'Temps qualification fédération'!$E$15,"PRÉ-LIGUE")))))))))))</f>
        <v/>
      </c>
      <c r="U16" s="52" t="str">
        <f>IF($D16="F",IF(AND('Temps qualification fédération'!S$9=0,'Temps qualification fédération'!S$5=0,'Temps qualification fédération'!S$4=0),"---",IF('Meilleurs temps'!T16=0,"",IF('Meilleurs temps'!T16&lt;='Temps qualification fédération'!S$9,'Temps qualification fédération'!$E$9,IF('Meilleurs temps'!T16&lt;='Temps qualification fédération'!S$7,'Temps qualification fédération'!$E$7,IF('Meilleurs temps'!T16&lt;='Temps qualification fédération'!S$8,'Temps qualification fédération'!$E$8,IF('Meilleurs temps'!T16&lt;='Temps qualification fédération'!S$6,'Temps qualification fédération'!$E$6,IF('Meilleurs temps'!T16&lt;='Temps qualification fédération'!S$5,'Temps qualification fédération'!$E$5,IF('Meilleurs temps'!T16&lt;='Temps qualification fédération'!S$4,'Temps qualification fédération'!$E$4,IF('Meilleurs temps'!T16&lt;='Temps qualification fédération'!S$3,'Temps qualification fédération'!$E$3,IF('Meilleurs temps'!T16&lt;='Temps qualification fédération'!S$2,'Temps qualification fédération'!$E$2,"PRÉ-LIGUE")))))))))),IF(AND('Temps qualification fédération'!S$22=0,'Temps qualification fédération'!S$18=0,'Temps qualification fédération'!S$17=0),"---",IF('Meilleurs temps'!T16=0,"",IF('Meilleurs temps'!T16&lt;='Temps qualification fédération'!S$22,'Temps qualification fédération'!$E$22,IF('Meilleurs temps'!T16&lt;='Temps qualification fédération'!S$20,'Temps qualification fédération'!$E$20,IF('Meilleurs temps'!T16&lt;='Temps qualification fédération'!S$21,'Temps qualification fédération'!$E$21,IF('Meilleurs temps'!T16&lt;='Temps qualification fédération'!S$19,'Temps qualification fédération'!$E$19,IF('Meilleurs temps'!T16&lt;='Temps qualification fédération'!S$18,'Temps qualification fédération'!$E$18,IF('Meilleurs temps'!T16&lt;='Temps qualification fédération'!S$17,'Temps qualification fédération'!$E$17,IF('Meilleurs temps'!T16&lt;='Temps qualification fédération'!S$16,'Temps qualification fédération'!$E$16,IF('Meilleurs temps'!T16&lt;='Temps qualification fédération'!S$15,'Temps qualification fédération'!$E$15,"PRÉ-LIGUE")))))))))))</f>
        <v/>
      </c>
      <c r="V16" s="52" t="str">
        <f>IF($D16="F",IF(AND('Temps qualification fédération'!T$9=0,'Temps qualification fédération'!T$5=0,'Temps qualification fédération'!T$4=0),"---",IF('Meilleurs temps'!U16=0,"",IF('Meilleurs temps'!U16&lt;='Temps qualification fédération'!T$9,'Temps qualification fédération'!$E$9,IF('Meilleurs temps'!U16&lt;='Temps qualification fédération'!T$7,'Temps qualification fédération'!$E$7,IF('Meilleurs temps'!U16&lt;='Temps qualification fédération'!T$8,'Temps qualification fédération'!$E$8,IF('Meilleurs temps'!U16&lt;='Temps qualification fédération'!T$6,'Temps qualification fédération'!$E$6,IF('Meilleurs temps'!U16&lt;='Temps qualification fédération'!T$5,'Temps qualification fédération'!$E$5,IF('Meilleurs temps'!U16&lt;='Temps qualification fédération'!T$4,'Temps qualification fédération'!$E$4,IF('Meilleurs temps'!U16&lt;='Temps qualification fédération'!T$3,'Temps qualification fédération'!$E$3,IF('Meilleurs temps'!U16&lt;='Temps qualification fédération'!T$2,'Temps qualification fédération'!$E$2,"PRÉ-LIGUE")))))))))),IF(AND('Temps qualification fédération'!T$22=0,'Temps qualification fédération'!T$18=0,'Temps qualification fédération'!T$17=0),"---",IF('Meilleurs temps'!U16=0,"",IF('Meilleurs temps'!U16&lt;='Temps qualification fédération'!T$22,'Temps qualification fédération'!$E$22,IF('Meilleurs temps'!U16&lt;='Temps qualification fédération'!T$20,'Temps qualification fédération'!$E$20,IF('Meilleurs temps'!U16&lt;='Temps qualification fédération'!T$21,'Temps qualification fédération'!$E$21,IF('Meilleurs temps'!U16&lt;='Temps qualification fédération'!T$19,'Temps qualification fédération'!$E$19,IF('Meilleurs temps'!U16&lt;='Temps qualification fédération'!T$18,'Temps qualification fédération'!$E$18,IF('Meilleurs temps'!U16&lt;='Temps qualification fédération'!T$17,'Temps qualification fédération'!$E$17,IF('Meilleurs temps'!U16&lt;='Temps qualification fédération'!T$16,'Temps qualification fédération'!$E$16,IF('Meilleurs temps'!U16&lt;='Temps qualification fédération'!T$15,'Temps qualification fédération'!$E$15,"PRÉ-LIGUE")))))))))))</f>
        <v/>
      </c>
      <c r="W16" s="52" t="str">
        <f>IF($D16="F",IF(AND('Temps qualification fédération'!U$9=0,'Temps qualification fédération'!U$5=0,'Temps qualification fédération'!U$4=0),"---",IF('Meilleurs temps'!V16=0,"",IF('Meilleurs temps'!V16&lt;='Temps qualification fédération'!U$9,'Temps qualification fédération'!$E$9,IF('Meilleurs temps'!V16&lt;='Temps qualification fédération'!U$7,'Temps qualification fédération'!$E$7,IF('Meilleurs temps'!V16&lt;='Temps qualification fédération'!U$8,'Temps qualification fédération'!$E$8,IF('Meilleurs temps'!V16&lt;='Temps qualification fédération'!U$6,'Temps qualification fédération'!$E$6,IF('Meilleurs temps'!V16&lt;='Temps qualification fédération'!U$5,'Temps qualification fédération'!$E$5,IF('Meilleurs temps'!V16&lt;='Temps qualification fédération'!U$4,'Temps qualification fédération'!$E$4,IF('Meilleurs temps'!V16&lt;='Temps qualification fédération'!U$3,'Temps qualification fédération'!$E$3,IF('Meilleurs temps'!V16&lt;='Temps qualification fédération'!U$2,'Temps qualification fédération'!$E$2,"PRÉ-LIGUE")))))))))),IF(AND('Temps qualification fédération'!U$22=0,'Temps qualification fédération'!U$18=0,'Temps qualification fédération'!U$17=0),"---",IF('Meilleurs temps'!V16=0,"",IF('Meilleurs temps'!V16&lt;='Temps qualification fédération'!U$22,'Temps qualification fédération'!$E$22,IF('Meilleurs temps'!V16&lt;='Temps qualification fédération'!U$20,'Temps qualification fédération'!$E$20,IF('Meilleurs temps'!V16&lt;='Temps qualification fédération'!U$21,'Temps qualification fédération'!$E$21,IF('Meilleurs temps'!V16&lt;='Temps qualification fédération'!U$19,'Temps qualification fédération'!$E$19,IF('Meilleurs temps'!V16&lt;='Temps qualification fédération'!U$18,'Temps qualification fédération'!$E$18,IF('Meilleurs temps'!V16&lt;='Temps qualification fédération'!U$17,'Temps qualification fédération'!$E$17,IF('Meilleurs temps'!V16&lt;='Temps qualification fédération'!U$16,'Temps qualification fédération'!$E$16,IF('Meilleurs temps'!V16&lt;='Temps qualification fédération'!U$15,'Temps qualification fédération'!$E$15,"PRÉ-LIGUE")))))))))))</f>
        <v>DEV 9 et -</v>
      </c>
      <c r="X16" s="52" t="str">
        <f>IF($D16="F",IF(AND('Temps qualification fédération'!V$9=0,'Temps qualification fédération'!V$5=0,'Temps qualification fédération'!V$4=0),"---",IF('Meilleurs temps'!W16=0,"",IF('Meilleurs temps'!W16&lt;='Temps qualification fédération'!V$9,'Temps qualification fédération'!$E$9,IF('Meilleurs temps'!W16&lt;='Temps qualification fédération'!V$7,'Temps qualification fédération'!$E$7,IF('Meilleurs temps'!W16&lt;='Temps qualification fédération'!V$8,'Temps qualification fédération'!$E$8,IF('Meilleurs temps'!W16&lt;='Temps qualification fédération'!V$6,'Temps qualification fédération'!$E$6,IF('Meilleurs temps'!W16&lt;='Temps qualification fédération'!V$5,'Temps qualification fédération'!$E$5,IF('Meilleurs temps'!W16&lt;='Temps qualification fédération'!V$4,'Temps qualification fédération'!$E$4,IF('Meilleurs temps'!W16&lt;='Temps qualification fédération'!V$3,'Temps qualification fédération'!$E$3,IF('Meilleurs temps'!W16&lt;='Temps qualification fédération'!V$2,'Temps qualification fédération'!$E$2,"PRÉ-LIGUE")))))))))),IF(AND('Temps qualification fédération'!V$22=0,'Temps qualification fédération'!V$18=0,'Temps qualification fédération'!V$17=0),"---",IF('Meilleurs temps'!W16=0,"",IF('Meilleurs temps'!W16&lt;='Temps qualification fédération'!V$22,'Temps qualification fédération'!$E$22,IF('Meilleurs temps'!W16&lt;='Temps qualification fédération'!V$20,'Temps qualification fédération'!$E$20,IF('Meilleurs temps'!W16&lt;='Temps qualification fédération'!V$21,'Temps qualification fédération'!$E$21,IF('Meilleurs temps'!W16&lt;='Temps qualification fédération'!V$19,'Temps qualification fédération'!$E$19,IF('Meilleurs temps'!W16&lt;='Temps qualification fédération'!V$18,'Temps qualification fédération'!$E$18,IF('Meilleurs temps'!W16&lt;='Temps qualification fédération'!V$17,'Temps qualification fédération'!$E$17,IF('Meilleurs temps'!W16&lt;='Temps qualification fédération'!V$16,'Temps qualification fédération'!$E$16,IF('Meilleurs temps'!W16&lt;='Temps qualification fédération'!V$15,'Temps qualification fédération'!$E$15,"PRÉ-LIGUE")))))))))))</f>
        <v/>
      </c>
      <c r="Y16" s="52" t="str">
        <f>IF($D16="F",IF(AND('Temps qualification fédération'!W$9=0,'Temps qualification fédération'!W$5=0,'Temps qualification fédération'!W$4=0),"---",IF('Meilleurs temps'!X16=0,"",IF('Meilleurs temps'!X16&lt;='Temps qualification fédération'!W$9,'Temps qualification fédération'!$E$9,IF('Meilleurs temps'!X16&lt;='Temps qualification fédération'!W$7,'Temps qualification fédération'!$E$7,IF('Meilleurs temps'!X16&lt;='Temps qualification fédération'!W$8,'Temps qualification fédération'!$E$8,IF('Meilleurs temps'!X16&lt;='Temps qualification fédération'!W$6,'Temps qualification fédération'!$E$6,IF('Meilleurs temps'!X16&lt;='Temps qualification fédération'!W$5,'Temps qualification fédération'!$E$5,IF('Meilleurs temps'!X16&lt;='Temps qualification fédération'!W$4,'Temps qualification fédération'!$E$4,IF('Meilleurs temps'!X16&lt;='Temps qualification fédération'!W$3,'Temps qualification fédération'!$E$3,IF('Meilleurs temps'!X16&lt;='Temps qualification fédération'!W$2,'Temps qualification fédération'!$E$2,"PRÉ-LIGUE")))))))))),IF(AND('Temps qualification fédération'!W$22=0,'Temps qualification fédération'!W$18=0,'Temps qualification fédération'!W$17=0),"---",IF('Meilleurs temps'!X16=0,"",IF('Meilleurs temps'!X16&lt;='Temps qualification fédération'!W$22,'Temps qualification fédération'!$E$22,IF('Meilleurs temps'!X16&lt;='Temps qualification fédération'!W$20,'Temps qualification fédération'!$E$20,IF('Meilleurs temps'!X16&lt;='Temps qualification fédération'!W$21,'Temps qualification fédération'!$E$21,IF('Meilleurs temps'!X16&lt;='Temps qualification fédération'!W$19,'Temps qualification fédération'!$E$19,IF('Meilleurs temps'!X16&lt;='Temps qualification fédération'!W$18,'Temps qualification fédération'!$E$18,IF('Meilleurs temps'!X16&lt;='Temps qualification fédération'!W$17,'Temps qualification fédération'!$E$17,IF('Meilleurs temps'!X16&lt;='Temps qualification fédération'!W$16,'Temps qualification fédération'!$E$16,IF('Meilleurs temps'!X16&lt;='Temps qualification fédération'!W$15,'Temps qualification fédération'!$E$15,"PRÉ-LIGUE")))))))))))</f>
        <v/>
      </c>
      <c r="AA16" s="34">
        <f t="shared" si="2"/>
        <v>7</v>
      </c>
      <c r="AB16" s="35">
        <f t="shared" si="3"/>
        <v>1</v>
      </c>
      <c r="AC16" s="80">
        <f t="shared" si="4"/>
        <v>1</v>
      </c>
      <c r="AD16" s="80">
        <f t="shared" si="5"/>
        <v>0</v>
      </c>
      <c r="AE16" s="80">
        <f t="shared" si="6"/>
        <v>0</v>
      </c>
      <c r="AF16" s="80">
        <f t="shared" si="7"/>
        <v>0</v>
      </c>
      <c r="AG16" s="80">
        <f t="shared" si="8"/>
        <v>0</v>
      </c>
      <c r="AH16" s="80">
        <f t="shared" si="9"/>
        <v>0</v>
      </c>
      <c r="AI16" s="36">
        <f t="shared" si="10"/>
        <v>0</v>
      </c>
      <c r="AJ16" s="35">
        <f t="shared" si="11"/>
        <v>0</v>
      </c>
      <c r="AK16" s="80">
        <f t="shared" si="12"/>
        <v>2</v>
      </c>
      <c r="AL16" s="80">
        <f t="shared" si="13"/>
        <v>0</v>
      </c>
      <c r="AM16" s="80">
        <f t="shared" si="14"/>
        <v>0</v>
      </c>
      <c r="AN16" s="80">
        <f t="shared" si="15"/>
        <v>0</v>
      </c>
      <c r="AO16" s="80">
        <f t="shared" si="16"/>
        <v>0</v>
      </c>
      <c r="AP16" s="80">
        <f t="shared" si="17"/>
        <v>0</v>
      </c>
      <c r="AQ16" s="36">
        <f t="shared" si="18"/>
        <v>0</v>
      </c>
      <c r="AR16" s="35">
        <f t="shared" si="19"/>
        <v>1</v>
      </c>
      <c r="AS16" s="80">
        <f t="shared" si="20"/>
        <v>1</v>
      </c>
      <c r="AT16" s="80">
        <f t="shared" si="21"/>
        <v>0</v>
      </c>
      <c r="AU16" s="80">
        <f t="shared" si="22"/>
        <v>0</v>
      </c>
      <c r="AV16" s="80">
        <f t="shared" si="23"/>
        <v>0</v>
      </c>
      <c r="AW16" s="80">
        <f t="shared" si="24"/>
        <v>0</v>
      </c>
      <c r="AX16" s="80">
        <f t="shared" si="25"/>
        <v>0</v>
      </c>
      <c r="AY16" s="36">
        <f t="shared" si="26"/>
        <v>0</v>
      </c>
      <c r="AZ16" s="35">
        <f t="shared" si="27"/>
        <v>0</v>
      </c>
      <c r="BA16" s="80">
        <f t="shared" si="28"/>
        <v>0</v>
      </c>
      <c r="BB16" s="80">
        <f t="shared" si="29"/>
        <v>0</v>
      </c>
      <c r="BC16" s="80">
        <f t="shared" si="30"/>
        <v>0</v>
      </c>
      <c r="BD16" s="80">
        <f t="shared" si="31"/>
        <v>0</v>
      </c>
      <c r="BE16" s="80">
        <f t="shared" si="32"/>
        <v>0</v>
      </c>
      <c r="BF16" s="80">
        <f t="shared" si="33"/>
        <v>0</v>
      </c>
      <c r="BG16" s="36">
        <f t="shared" si="34"/>
        <v>0</v>
      </c>
      <c r="BH16" s="35">
        <f t="shared" si="35"/>
        <v>1</v>
      </c>
      <c r="BI16" s="80">
        <f t="shared" si="36"/>
        <v>0</v>
      </c>
      <c r="BJ16" s="80">
        <f t="shared" si="37"/>
        <v>0</v>
      </c>
      <c r="BK16" s="80">
        <f t="shared" si="38"/>
        <v>0</v>
      </c>
      <c r="BL16" s="80">
        <f t="shared" si="39"/>
        <v>0</v>
      </c>
      <c r="BM16" s="80">
        <f t="shared" si="40"/>
        <v>0</v>
      </c>
      <c r="BN16" s="80">
        <f t="shared" si="41"/>
        <v>0</v>
      </c>
      <c r="BO16" s="36">
        <f t="shared" si="42"/>
        <v>0</v>
      </c>
    </row>
    <row r="17" spans="1:67" ht="15.75" thickBot="1">
      <c r="A17" s="47" t="s">
        <v>47</v>
      </c>
      <c r="B17" s="48" t="str">
        <f t="shared" si="0"/>
        <v>PRÉ-LIGUE</v>
      </c>
      <c r="C17" s="54">
        <f t="shared" ca="1" si="1"/>
        <v>13</v>
      </c>
      <c r="D17" s="55" t="s">
        <v>41</v>
      </c>
      <c r="E17" s="21" t="s">
        <v>163</v>
      </c>
      <c r="F17" s="3" t="s">
        <v>77</v>
      </c>
      <c r="G17" s="53">
        <v>37716</v>
      </c>
      <c r="H17" s="52" t="str">
        <f>IF($D17="F",IF(AND('Temps qualification fédération'!F$9=0,'Temps qualification fédération'!F$5=0,'Temps qualification fédération'!F$4=0),"---",IF('Meilleurs temps'!G17=0,"",IF('Meilleurs temps'!G17&lt;='Temps qualification fédération'!F$9,'Temps qualification fédération'!$E$9,IF('Meilleurs temps'!G17&lt;='Temps qualification fédération'!F$7,'Temps qualification fédération'!$E$7,IF('Meilleurs temps'!G17&lt;='Temps qualification fédération'!F$8,'Temps qualification fédération'!$E$8,IF('Meilleurs temps'!G17&lt;='Temps qualification fédération'!F$6,'Temps qualification fédération'!$E$6,IF('Meilleurs temps'!G17&lt;='Temps qualification fédération'!F$5,'Temps qualification fédération'!$E$5,IF('Meilleurs temps'!G17&lt;='Temps qualification fédération'!F$4,'Temps qualification fédération'!$E$4,IF('Meilleurs temps'!G17&lt;='Temps qualification fédération'!F$3,'Temps qualification fédération'!$E$3,IF('Meilleurs temps'!G17&lt;='Temps qualification fédération'!F$2,'Temps qualification fédération'!$E$2,"PRÉ-LIGUE")))))))))),IF(AND('Temps qualification fédération'!F$22=0,'Temps qualification fédération'!F$18=0,'Temps qualification fédération'!F$17=0),"---",IF('Meilleurs temps'!G17=0,"",IF('Meilleurs temps'!G17&lt;='Temps qualification fédération'!F$22,'Temps qualification fédération'!$E$22,IF('Meilleurs temps'!G17&lt;='Temps qualification fédération'!F$20,'Temps qualification fédération'!$E$20,IF('Meilleurs temps'!G17&lt;='Temps qualification fédération'!F$21,'Temps qualification fédération'!$E$21,IF('Meilleurs temps'!G17&lt;='Temps qualification fédération'!F$19,'Temps qualification fédération'!$E$19,IF('Meilleurs temps'!G17&lt;='Temps qualification fédération'!F$18,'Temps qualification fédération'!$E$18,IF('Meilleurs temps'!G17&lt;='Temps qualification fédération'!F$17,'Temps qualification fédération'!$E$17,IF('Meilleurs temps'!G17&lt;='Temps qualification fédération'!F$16,'Temps qualification fédération'!$E$16,IF('Meilleurs temps'!G17&lt;='Temps qualification fédération'!F$15,'Temps qualification fédération'!$E$15,"PRÉ-LIGUE")))))))))))</f>
        <v/>
      </c>
      <c r="I17" s="52" t="str">
        <f>IF($D17="F",IF(AND('Temps qualification fédération'!G$9=0,'Temps qualification fédération'!G$5=0,'Temps qualification fédération'!G$4=0),"---",IF('Meilleurs temps'!H17=0,"",IF('Meilleurs temps'!H17&lt;='Temps qualification fédération'!G$9,'Temps qualification fédération'!$E$9,IF('Meilleurs temps'!H17&lt;='Temps qualification fédération'!G$7,'Temps qualification fédération'!$E$7,IF('Meilleurs temps'!H17&lt;='Temps qualification fédération'!G$8,'Temps qualification fédération'!$E$8,IF('Meilleurs temps'!H17&lt;='Temps qualification fédération'!G$6,'Temps qualification fédération'!$E$6,IF('Meilleurs temps'!H17&lt;='Temps qualification fédération'!G$5,'Temps qualification fédération'!$E$5,IF('Meilleurs temps'!H17&lt;='Temps qualification fédération'!G$4,'Temps qualification fédération'!$E$4,IF('Meilleurs temps'!H17&lt;='Temps qualification fédération'!G$3,'Temps qualification fédération'!$E$3,IF('Meilleurs temps'!H17&lt;='Temps qualification fédération'!G$2,'Temps qualification fédération'!$E$2,"PRÉ-LIGUE")))))))))),IF(AND('Temps qualification fédération'!G$22=0,'Temps qualification fédération'!G$18=0,'Temps qualification fédération'!G$17=0),"---",IF('Meilleurs temps'!H17=0,"",IF('Meilleurs temps'!H17&lt;='Temps qualification fédération'!G$22,'Temps qualification fédération'!$E$22,IF('Meilleurs temps'!H17&lt;='Temps qualification fédération'!G$20,'Temps qualification fédération'!$E$20,IF('Meilleurs temps'!H17&lt;='Temps qualification fédération'!G$21,'Temps qualification fédération'!$E$21,IF('Meilleurs temps'!H17&lt;='Temps qualification fédération'!G$19,'Temps qualification fédération'!$E$19,IF('Meilleurs temps'!H17&lt;='Temps qualification fédération'!G$18,'Temps qualification fédération'!$E$18,IF('Meilleurs temps'!H17&lt;='Temps qualification fédération'!G$17,'Temps qualification fédération'!$E$17,IF('Meilleurs temps'!H17&lt;='Temps qualification fédération'!G$16,'Temps qualification fédération'!$E$16,IF('Meilleurs temps'!H17&lt;='Temps qualification fédération'!G$15,'Temps qualification fédération'!$E$15,"PRÉ-LIGUE")))))))))))</f>
        <v/>
      </c>
      <c r="J17" s="52" t="str">
        <f>IF($D17="F",IF(AND('Temps qualification fédération'!H$9=0,'Temps qualification fédération'!H$5=0,'Temps qualification fédération'!H$4=0),"---",IF('Meilleurs temps'!I17=0,"",IF('Meilleurs temps'!I17&lt;='Temps qualification fédération'!H$9,'Temps qualification fédération'!$E$9,IF('Meilleurs temps'!I17&lt;='Temps qualification fédération'!H$7,'Temps qualification fédération'!$E$7,IF('Meilleurs temps'!I17&lt;='Temps qualification fédération'!H$8,'Temps qualification fédération'!$E$8,IF('Meilleurs temps'!I17&lt;='Temps qualification fédération'!H$6,'Temps qualification fédération'!$E$6,IF('Meilleurs temps'!I17&lt;='Temps qualification fédération'!H$5,'Temps qualification fédération'!$E$5,IF('Meilleurs temps'!I17&lt;='Temps qualification fédération'!H$4,'Temps qualification fédération'!$E$4,IF('Meilleurs temps'!I17&lt;='Temps qualification fédération'!H$3,'Temps qualification fédération'!$E$3,IF('Meilleurs temps'!I17&lt;='Temps qualification fédération'!H$2,'Temps qualification fédération'!$E$2,"PRÉ-LIGUE")))))))))),IF(AND('Temps qualification fédération'!H$22=0,'Temps qualification fédération'!H$18=0,'Temps qualification fédération'!H$17=0),"---",IF('Meilleurs temps'!I17=0,"",IF('Meilleurs temps'!I17&lt;='Temps qualification fédération'!H$22,'Temps qualification fédération'!$E$22,IF('Meilleurs temps'!I17&lt;='Temps qualification fédération'!H$20,'Temps qualification fédération'!$E$20,IF('Meilleurs temps'!I17&lt;='Temps qualification fédération'!H$21,'Temps qualification fédération'!$E$21,IF('Meilleurs temps'!I17&lt;='Temps qualification fédération'!H$19,'Temps qualification fédération'!$E$19,IF('Meilleurs temps'!I17&lt;='Temps qualification fédération'!H$18,'Temps qualification fédération'!$E$18,IF('Meilleurs temps'!I17&lt;='Temps qualification fédération'!H$17,'Temps qualification fédération'!$E$17,IF('Meilleurs temps'!I17&lt;='Temps qualification fédération'!H$16,'Temps qualification fédération'!$E$16,IF('Meilleurs temps'!I17&lt;='Temps qualification fédération'!H$15,'Temps qualification fédération'!$E$15,"PRÉ-LIGUE")))))))))))</f>
        <v/>
      </c>
      <c r="K17" s="52" t="str">
        <f>IF($D17="F",IF(AND('Temps qualification fédération'!I$9=0,'Temps qualification fédération'!I$5=0,'Temps qualification fédération'!I$4=0),"---",IF('Meilleurs temps'!J17=0,"",IF('Meilleurs temps'!J17&lt;='Temps qualification fédération'!I$9,'Temps qualification fédération'!$E$9,IF('Meilleurs temps'!J17&lt;='Temps qualification fédération'!I$7,'Temps qualification fédération'!$E$7,IF('Meilleurs temps'!J17&lt;='Temps qualification fédération'!I$8,'Temps qualification fédération'!$E$8,IF('Meilleurs temps'!J17&lt;='Temps qualification fédération'!I$6,'Temps qualification fédération'!$E$6,IF('Meilleurs temps'!J17&lt;='Temps qualification fédération'!I$5,'Temps qualification fédération'!$E$5,IF('Meilleurs temps'!J17&lt;='Temps qualification fédération'!I$4,'Temps qualification fédération'!$E$4,IF('Meilleurs temps'!J17&lt;='Temps qualification fédération'!I$3,'Temps qualification fédération'!$E$3,IF('Meilleurs temps'!J17&lt;='Temps qualification fédération'!I$2,'Temps qualification fédération'!$E$2,"PRÉ-LIGUE")))))))))),IF(AND('Temps qualification fédération'!I$22=0,'Temps qualification fédération'!I$18=0,'Temps qualification fédération'!I$17=0),"---",IF('Meilleurs temps'!J17=0,"",IF('Meilleurs temps'!J17&lt;='Temps qualification fédération'!I$22,'Temps qualification fédération'!$E$22,IF('Meilleurs temps'!J17&lt;='Temps qualification fédération'!I$20,'Temps qualification fédération'!$E$20,IF('Meilleurs temps'!J17&lt;='Temps qualification fédération'!I$21,'Temps qualification fédération'!$E$21,IF('Meilleurs temps'!J17&lt;='Temps qualification fédération'!I$19,'Temps qualification fédération'!$E$19,IF('Meilleurs temps'!J17&lt;='Temps qualification fédération'!I$18,'Temps qualification fédération'!$E$18,IF('Meilleurs temps'!J17&lt;='Temps qualification fédération'!I$17,'Temps qualification fédération'!$E$17,IF('Meilleurs temps'!J17&lt;='Temps qualification fédération'!I$16,'Temps qualification fédération'!$E$16,IF('Meilleurs temps'!J17&lt;='Temps qualification fédération'!I$15,'Temps qualification fédération'!$E$15,"PRÉ-LIGUE")))))))))))</f>
        <v/>
      </c>
      <c r="L17" s="52" t="str">
        <f>IF($D17="F",IF(AND('Temps qualification fédération'!J$9=0,'Temps qualification fédération'!J$5=0,'Temps qualification fédération'!J$4=0),"---",IF('Meilleurs temps'!K17=0,"",IF('Meilleurs temps'!K17&lt;='Temps qualification fédération'!J$9,'Temps qualification fédération'!$E$9,IF('Meilleurs temps'!K17&lt;='Temps qualification fédération'!J$7,'Temps qualification fédération'!$E$7,IF('Meilleurs temps'!K17&lt;='Temps qualification fédération'!J$8,'Temps qualification fédération'!$E$8,IF('Meilleurs temps'!K17&lt;='Temps qualification fédération'!J$6,'Temps qualification fédération'!$E$6,IF('Meilleurs temps'!K17&lt;='Temps qualification fédération'!J$5,'Temps qualification fédération'!$E$5,IF('Meilleurs temps'!K17&lt;='Temps qualification fédération'!J$4,'Temps qualification fédération'!$E$4,IF('Meilleurs temps'!K17&lt;='Temps qualification fédération'!J$3,'Temps qualification fédération'!$E$3,IF('Meilleurs temps'!K17&lt;='Temps qualification fédération'!J$2,'Temps qualification fédération'!$E$2,"PRÉ-LIGUE")))))))))),IF(AND('Temps qualification fédération'!J$22=0,'Temps qualification fédération'!J$18=0,'Temps qualification fédération'!J$17=0),"---",IF('Meilleurs temps'!K17=0,"",IF('Meilleurs temps'!K17&lt;='Temps qualification fédération'!J$22,'Temps qualification fédération'!$E$22,IF('Meilleurs temps'!K17&lt;='Temps qualification fédération'!J$20,'Temps qualification fédération'!$E$20,IF('Meilleurs temps'!K17&lt;='Temps qualification fédération'!J$21,'Temps qualification fédération'!$E$21,IF('Meilleurs temps'!K17&lt;='Temps qualification fédération'!J$19,'Temps qualification fédération'!$E$19,IF('Meilleurs temps'!K17&lt;='Temps qualification fédération'!J$18,'Temps qualification fédération'!$E$18,IF('Meilleurs temps'!K17&lt;='Temps qualification fédération'!J$17,'Temps qualification fédération'!$E$17,IF('Meilleurs temps'!K17&lt;='Temps qualification fédération'!J$16,'Temps qualification fédération'!$E$16,IF('Meilleurs temps'!K17&lt;='Temps qualification fédération'!J$15,'Temps qualification fédération'!$E$15,"PRÉ-LIGUE")))))))))))</f>
        <v/>
      </c>
      <c r="M17" s="52" t="str">
        <f>IF($D17="F",IF(AND('Temps qualification fédération'!K$9=0,'Temps qualification fédération'!K$5=0,'Temps qualification fédération'!K$4=0),"---",IF('Meilleurs temps'!L17=0,"",IF('Meilleurs temps'!L17&lt;='Temps qualification fédération'!K$9,'Temps qualification fédération'!$E$9,IF('Meilleurs temps'!L17&lt;='Temps qualification fédération'!K$7,'Temps qualification fédération'!$E$7,IF('Meilleurs temps'!L17&lt;='Temps qualification fédération'!K$8,'Temps qualification fédération'!$E$8,IF('Meilleurs temps'!L17&lt;='Temps qualification fédération'!K$6,'Temps qualification fédération'!$E$6,IF('Meilleurs temps'!L17&lt;='Temps qualification fédération'!K$5,'Temps qualification fédération'!$E$5,IF('Meilleurs temps'!L17&lt;='Temps qualification fédération'!K$4,'Temps qualification fédération'!$E$4,IF('Meilleurs temps'!L17&lt;='Temps qualification fédération'!K$3,'Temps qualification fédération'!$E$3,IF('Meilleurs temps'!L17&lt;='Temps qualification fédération'!K$2,'Temps qualification fédération'!$E$2,"PRÉ-LIGUE")))))))))),IF(AND('Temps qualification fédération'!K$22=0,'Temps qualification fédération'!K$18=0,'Temps qualification fédération'!K$17=0),"---",IF('Meilleurs temps'!L17=0,"",IF('Meilleurs temps'!L17&lt;='Temps qualification fédération'!K$22,'Temps qualification fédération'!$E$22,IF('Meilleurs temps'!L17&lt;='Temps qualification fédération'!K$20,'Temps qualification fédération'!$E$20,IF('Meilleurs temps'!L17&lt;='Temps qualification fédération'!K$21,'Temps qualification fédération'!$E$21,IF('Meilleurs temps'!L17&lt;='Temps qualification fédération'!K$19,'Temps qualification fédération'!$E$19,IF('Meilleurs temps'!L17&lt;='Temps qualification fédération'!K$18,'Temps qualification fédération'!$E$18,IF('Meilleurs temps'!L17&lt;='Temps qualification fédération'!K$17,'Temps qualification fédération'!$E$17,IF('Meilleurs temps'!L17&lt;='Temps qualification fédération'!K$16,'Temps qualification fédération'!$E$16,IF('Meilleurs temps'!L17&lt;='Temps qualification fédération'!K$15,'Temps qualification fédération'!$E$15,"PRÉ-LIGUE")))))))))))</f>
        <v/>
      </c>
      <c r="N17" s="52" t="str">
        <f>IF($D17="F",IF(AND('Temps qualification fédération'!L$9=0,'Temps qualification fédération'!L$5=0,'Temps qualification fédération'!L$4=0),"---",IF('Meilleurs temps'!M17=0,"",IF('Meilleurs temps'!M17&lt;='Temps qualification fédération'!L$9,'Temps qualification fédération'!$E$9,IF('Meilleurs temps'!M17&lt;='Temps qualification fédération'!L$7,'Temps qualification fédération'!$E$7,IF('Meilleurs temps'!M17&lt;='Temps qualification fédération'!L$8,'Temps qualification fédération'!$E$8,IF('Meilleurs temps'!M17&lt;='Temps qualification fédération'!L$6,'Temps qualification fédération'!$E$6,IF('Meilleurs temps'!M17&lt;='Temps qualification fédération'!L$5,'Temps qualification fédération'!$E$5,IF('Meilleurs temps'!M17&lt;='Temps qualification fédération'!L$4,'Temps qualification fédération'!$E$4,IF('Meilleurs temps'!M17&lt;='Temps qualification fédération'!L$3,'Temps qualification fédération'!$E$3,IF('Meilleurs temps'!M17&lt;='Temps qualification fédération'!L$2,'Temps qualification fédération'!$E$2,"PRÉ-LIGUE")))))))))),IF(AND('Temps qualification fédération'!L$22=0,'Temps qualification fédération'!L$18=0,'Temps qualification fédération'!L$17=0),"---",IF('Meilleurs temps'!M17=0,"",IF('Meilleurs temps'!M17&lt;='Temps qualification fédération'!L$22,'Temps qualification fédération'!$E$22,IF('Meilleurs temps'!M17&lt;='Temps qualification fédération'!L$20,'Temps qualification fédération'!$E$20,IF('Meilleurs temps'!M17&lt;='Temps qualification fédération'!L$21,'Temps qualification fédération'!$E$21,IF('Meilleurs temps'!M17&lt;='Temps qualification fédération'!L$19,'Temps qualification fédération'!$E$19,IF('Meilleurs temps'!M17&lt;='Temps qualification fédération'!L$18,'Temps qualification fédération'!$E$18,IF('Meilleurs temps'!M17&lt;='Temps qualification fédération'!L$17,'Temps qualification fédération'!$E$17,IF('Meilleurs temps'!M17&lt;='Temps qualification fédération'!L$16,'Temps qualification fédération'!$E$16,IF('Meilleurs temps'!M17&lt;='Temps qualification fédération'!L$15,'Temps qualification fédération'!$E$15,"PRÉ-LIGUE")))))))))))</f>
        <v/>
      </c>
      <c r="O17" s="52" t="str">
        <f>IF($D17="F",IF(AND('Temps qualification fédération'!M$9=0,'Temps qualification fédération'!M$5=0,'Temps qualification fédération'!M$4=0),"---",IF('Meilleurs temps'!N17=0,"",IF('Meilleurs temps'!N17&lt;='Temps qualification fédération'!M$9,'Temps qualification fédération'!$E$9,IF('Meilleurs temps'!N17&lt;='Temps qualification fédération'!M$7,'Temps qualification fédération'!$E$7,IF('Meilleurs temps'!N17&lt;='Temps qualification fédération'!M$8,'Temps qualification fédération'!$E$8,IF('Meilleurs temps'!N17&lt;='Temps qualification fédération'!M$6,'Temps qualification fédération'!$E$6,IF('Meilleurs temps'!N17&lt;='Temps qualification fédération'!M$5,'Temps qualification fédération'!$E$5,IF('Meilleurs temps'!N17&lt;='Temps qualification fédération'!M$4,'Temps qualification fédération'!$E$4,IF('Meilleurs temps'!N17&lt;='Temps qualification fédération'!M$3,'Temps qualification fédération'!$E$3,IF('Meilleurs temps'!N17&lt;='Temps qualification fédération'!M$2,'Temps qualification fédération'!$E$2,"PRÉ-LIGUE")))))))))),IF(AND('Temps qualification fédération'!M$22=0,'Temps qualification fédération'!M$18=0,'Temps qualification fédération'!M$17=0),"---",IF('Meilleurs temps'!N17=0,"",IF('Meilleurs temps'!N17&lt;='Temps qualification fédération'!M$22,'Temps qualification fédération'!$E$22,IF('Meilleurs temps'!N17&lt;='Temps qualification fédération'!M$20,'Temps qualification fédération'!$E$20,IF('Meilleurs temps'!N17&lt;='Temps qualification fédération'!M$21,'Temps qualification fédération'!$E$21,IF('Meilleurs temps'!N17&lt;='Temps qualification fédération'!M$19,'Temps qualification fédération'!$E$19,IF('Meilleurs temps'!N17&lt;='Temps qualification fédération'!M$18,'Temps qualification fédération'!$E$18,IF('Meilleurs temps'!N17&lt;='Temps qualification fédération'!M$17,'Temps qualification fédération'!$E$17,IF('Meilleurs temps'!N17&lt;='Temps qualification fédération'!M$16,'Temps qualification fédération'!$E$16,IF('Meilleurs temps'!N17&lt;='Temps qualification fédération'!M$15,'Temps qualification fédération'!$E$15,"PRÉ-LIGUE")))))))))))</f>
        <v/>
      </c>
      <c r="P17" s="52" t="str">
        <f>IF($D17="F",IF(AND('Temps qualification fédération'!N$9=0,'Temps qualification fédération'!N$5=0,'Temps qualification fédération'!N$4=0),"---",IF('Meilleurs temps'!O17=0,"",IF('Meilleurs temps'!O17&lt;='Temps qualification fédération'!N$9,'Temps qualification fédération'!$E$9,IF('Meilleurs temps'!O17&lt;='Temps qualification fédération'!N$7,'Temps qualification fédération'!$E$7,IF('Meilleurs temps'!O17&lt;='Temps qualification fédération'!N$8,'Temps qualification fédération'!$E$8,IF('Meilleurs temps'!O17&lt;='Temps qualification fédération'!N$6,'Temps qualification fédération'!$E$6,IF('Meilleurs temps'!O17&lt;='Temps qualification fédération'!N$5,'Temps qualification fédération'!$E$5,IF('Meilleurs temps'!O17&lt;='Temps qualification fédération'!N$4,'Temps qualification fédération'!$E$4,IF('Meilleurs temps'!O17&lt;='Temps qualification fédération'!N$3,'Temps qualification fédération'!$E$3,IF('Meilleurs temps'!O17&lt;='Temps qualification fédération'!N$2,'Temps qualification fédération'!$E$2,"PRÉ-LIGUE")))))))))),IF(AND('Temps qualification fédération'!N$22=0,'Temps qualification fédération'!N$18=0,'Temps qualification fédération'!N$17=0),"---",IF('Meilleurs temps'!O17=0,"",IF('Meilleurs temps'!O17&lt;='Temps qualification fédération'!N$22,'Temps qualification fédération'!$E$22,IF('Meilleurs temps'!O17&lt;='Temps qualification fédération'!N$20,'Temps qualification fédération'!$E$20,IF('Meilleurs temps'!O17&lt;='Temps qualification fédération'!N$21,'Temps qualification fédération'!$E$21,IF('Meilleurs temps'!O17&lt;='Temps qualification fédération'!N$19,'Temps qualification fédération'!$E$19,IF('Meilleurs temps'!O17&lt;='Temps qualification fédération'!N$18,'Temps qualification fédération'!$E$18,IF('Meilleurs temps'!O17&lt;='Temps qualification fédération'!N$17,'Temps qualification fédération'!$E$17,IF('Meilleurs temps'!O17&lt;='Temps qualification fédération'!N$16,'Temps qualification fédération'!$E$16,IF('Meilleurs temps'!O17&lt;='Temps qualification fédération'!N$15,'Temps qualification fédération'!$E$15,"PRÉ-LIGUE")))))))))))</f>
        <v/>
      </c>
      <c r="Q17" s="52" t="str">
        <f>IF($D17="F",IF(AND('Temps qualification fédération'!O$9=0,'Temps qualification fédération'!O$5=0,'Temps qualification fédération'!O$4=0),"---",IF('Meilleurs temps'!P17=0,"",IF('Meilleurs temps'!P17&lt;='Temps qualification fédération'!O$9,'Temps qualification fédération'!$E$9,IF('Meilleurs temps'!P17&lt;='Temps qualification fédération'!O$7,'Temps qualification fédération'!$E$7,IF('Meilleurs temps'!P17&lt;='Temps qualification fédération'!O$8,'Temps qualification fédération'!$E$8,IF('Meilleurs temps'!P17&lt;='Temps qualification fédération'!O$6,'Temps qualification fédération'!$E$6,IF('Meilleurs temps'!P17&lt;='Temps qualification fédération'!O$5,'Temps qualification fédération'!$E$5,IF('Meilleurs temps'!P17&lt;='Temps qualification fédération'!O$4,'Temps qualification fédération'!$E$4,IF('Meilleurs temps'!P17&lt;='Temps qualification fédération'!O$3,'Temps qualification fédération'!$E$3,IF('Meilleurs temps'!P17&lt;='Temps qualification fédération'!O$2,'Temps qualification fédération'!$E$2,"PRÉ-LIGUE")))))))))),IF(AND('Temps qualification fédération'!O$22=0,'Temps qualification fédération'!O$18=0,'Temps qualification fédération'!O$17=0),"---",IF('Meilleurs temps'!P17=0,"",IF('Meilleurs temps'!P17&lt;='Temps qualification fédération'!O$22,'Temps qualification fédération'!$E$22,IF('Meilleurs temps'!P17&lt;='Temps qualification fédération'!O$20,'Temps qualification fédération'!$E$20,IF('Meilleurs temps'!P17&lt;='Temps qualification fédération'!O$21,'Temps qualification fédération'!$E$21,IF('Meilleurs temps'!P17&lt;='Temps qualification fédération'!O$19,'Temps qualification fédération'!$E$19,IF('Meilleurs temps'!P17&lt;='Temps qualification fédération'!O$18,'Temps qualification fédération'!$E$18,IF('Meilleurs temps'!P17&lt;='Temps qualification fédération'!O$17,'Temps qualification fédération'!$E$17,IF('Meilleurs temps'!P17&lt;='Temps qualification fédération'!O$16,'Temps qualification fédération'!$E$16,IF('Meilleurs temps'!P17&lt;='Temps qualification fédération'!O$15,'Temps qualification fédération'!$E$15,"PRÉ-LIGUE")))))))))))</f>
        <v/>
      </c>
      <c r="R17" s="52" t="str">
        <f>IF($D17="F",IF(AND('Temps qualification fédération'!P$9=0,'Temps qualification fédération'!P$5=0,'Temps qualification fédération'!P$4=0),"---",IF('Meilleurs temps'!Q17=0,"",IF('Meilleurs temps'!Q17&lt;='Temps qualification fédération'!P$9,'Temps qualification fédération'!$E$9,IF('Meilleurs temps'!Q17&lt;='Temps qualification fédération'!P$7,'Temps qualification fédération'!$E$7,IF('Meilleurs temps'!Q17&lt;='Temps qualification fédération'!P$8,'Temps qualification fédération'!$E$8,IF('Meilleurs temps'!Q17&lt;='Temps qualification fédération'!P$6,'Temps qualification fédération'!$E$6,IF('Meilleurs temps'!Q17&lt;='Temps qualification fédération'!P$5,'Temps qualification fédération'!$E$5,IF('Meilleurs temps'!Q17&lt;='Temps qualification fédération'!P$4,'Temps qualification fédération'!$E$4,IF('Meilleurs temps'!Q17&lt;='Temps qualification fédération'!P$3,'Temps qualification fédération'!$E$3,IF('Meilleurs temps'!Q17&lt;='Temps qualification fédération'!P$2,'Temps qualification fédération'!$E$2,"PRÉ-LIGUE")))))))))),IF(AND('Temps qualification fédération'!P$22=0,'Temps qualification fédération'!P$18=0,'Temps qualification fédération'!P$17=0),"---",IF('Meilleurs temps'!Q17=0,"",IF('Meilleurs temps'!Q17&lt;='Temps qualification fédération'!P$22,'Temps qualification fédération'!$E$22,IF('Meilleurs temps'!Q17&lt;='Temps qualification fédération'!P$20,'Temps qualification fédération'!$E$20,IF('Meilleurs temps'!Q17&lt;='Temps qualification fédération'!P$21,'Temps qualification fédération'!$E$21,IF('Meilleurs temps'!Q17&lt;='Temps qualification fédération'!P$19,'Temps qualification fédération'!$E$19,IF('Meilleurs temps'!Q17&lt;='Temps qualification fédération'!P$18,'Temps qualification fédération'!$E$18,IF('Meilleurs temps'!Q17&lt;='Temps qualification fédération'!P$17,'Temps qualification fédération'!$E$17,IF('Meilleurs temps'!Q17&lt;='Temps qualification fédération'!P$16,'Temps qualification fédération'!$E$16,IF('Meilleurs temps'!Q17&lt;='Temps qualification fédération'!P$15,'Temps qualification fédération'!$E$15,"PRÉ-LIGUE")))))))))))</f>
        <v/>
      </c>
      <c r="S17" s="52" t="str">
        <f>IF($D17="F",IF(AND('Temps qualification fédération'!Q$9=0,'Temps qualification fédération'!Q$5=0,'Temps qualification fédération'!Q$4=0),"---",IF('Meilleurs temps'!R17=0,"",IF('Meilleurs temps'!R17&lt;='Temps qualification fédération'!Q$9,'Temps qualification fédération'!$E$9,IF('Meilleurs temps'!R17&lt;='Temps qualification fédération'!Q$7,'Temps qualification fédération'!$E$7,IF('Meilleurs temps'!R17&lt;='Temps qualification fédération'!Q$8,'Temps qualification fédération'!$E$8,IF('Meilleurs temps'!R17&lt;='Temps qualification fédération'!Q$6,'Temps qualification fédération'!$E$6,IF('Meilleurs temps'!R17&lt;='Temps qualification fédération'!Q$5,'Temps qualification fédération'!$E$5,IF('Meilleurs temps'!R17&lt;='Temps qualification fédération'!Q$4,'Temps qualification fédération'!$E$4,IF('Meilleurs temps'!R17&lt;='Temps qualification fédération'!Q$3,'Temps qualification fédération'!$E$3,IF('Meilleurs temps'!R17&lt;='Temps qualification fédération'!Q$2,'Temps qualification fédération'!$E$2,"PRÉ-LIGUE")))))))))),IF(AND('Temps qualification fédération'!Q$22=0,'Temps qualification fédération'!Q$18=0,'Temps qualification fédération'!Q$17=0),"---",IF('Meilleurs temps'!R17=0,"",IF('Meilleurs temps'!R17&lt;='Temps qualification fédération'!Q$22,'Temps qualification fédération'!$E$22,IF('Meilleurs temps'!R17&lt;='Temps qualification fédération'!Q$20,'Temps qualification fédération'!$E$20,IF('Meilleurs temps'!R17&lt;='Temps qualification fédération'!Q$21,'Temps qualification fédération'!$E$21,IF('Meilleurs temps'!R17&lt;='Temps qualification fédération'!Q$19,'Temps qualification fédération'!$E$19,IF('Meilleurs temps'!R17&lt;='Temps qualification fédération'!Q$18,'Temps qualification fédération'!$E$18,IF('Meilleurs temps'!R17&lt;='Temps qualification fédération'!Q$17,'Temps qualification fédération'!$E$17,IF('Meilleurs temps'!R17&lt;='Temps qualification fédération'!Q$16,'Temps qualification fédération'!$E$16,IF('Meilleurs temps'!R17&lt;='Temps qualification fédération'!Q$15,'Temps qualification fédération'!$E$15,"PRÉ-LIGUE")))))))))))</f>
        <v/>
      </c>
      <c r="T17" s="52" t="str">
        <f>IF($D17="F",IF(AND('Temps qualification fédération'!R$9=0,'Temps qualification fédération'!R$5=0,'Temps qualification fédération'!R$4=0),"---",IF('Meilleurs temps'!S17=0,"",IF('Meilleurs temps'!S17&lt;='Temps qualification fédération'!R$9,'Temps qualification fédération'!$E$9,IF('Meilleurs temps'!S17&lt;='Temps qualification fédération'!R$7,'Temps qualification fédération'!$E$7,IF('Meilleurs temps'!S17&lt;='Temps qualification fédération'!R$8,'Temps qualification fédération'!$E$8,IF('Meilleurs temps'!S17&lt;='Temps qualification fédération'!R$6,'Temps qualification fédération'!$E$6,IF('Meilleurs temps'!S17&lt;='Temps qualification fédération'!R$5,'Temps qualification fédération'!$E$5,IF('Meilleurs temps'!S17&lt;='Temps qualification fédération'!R$4,'Temps qualification fédération'!$E$4,IF('Meilleurs temps'!S17&lt;='Temps qualification fédération'!R$3,'Temps qualification fédération'!$E$3,IF('Meilleurs temps'!S17&lt;='Temps qualification fédération'!R$2,'Temps qualification fédération'!$E$2,"PRÉ-LIGUE")))))))))),IF(AND('Temps qualification fédération'!R$22=0,'Temps qualification fédération'!R$18=0,'Temps qualification fédération'!R$17=0),"---",IF('Meilleurs temps'!S17=0,"",IF('Meilleurs temps'!S17&lt;='Temps qualification fédération'!R$22,'Temps qualification fédération'!$E$22,IF('Meilleurs temps'!S17&lt;='Temps qualification fédération'!R$20,'Temps qualification fédération'!$E$20,IF('Meilleurs temps'!S17&lt;='Temps qualification fédération'!R$21,'Temps qualification fédération'!$E$21,IF('Meilleurs temps'!S17&lt;='Temps qualification fédération'!R$19,'Temps qualification fédération'!$E$19,IF('Meilleurs temps'!S17&lt;='Temps qualification fédération'!R$18,'Temps qualification fédération'!$E$18,IF('Meilleurs temps'!S17&lt;='Temps qualification fédération'!R$17,'Temps qualification fédération'!$E$17,IF('Meilleurs temps'!S17&lt;='Temps qualification fédération'!R$16,'Temps qualification fédération'!$E$16,IF('Meilleurs temps'!S17&lt;='Temps qualification fédération'!R$15,'Temps qualification fédération'!$E$15,"PRÉ-LIGUE")))))))))))</f>
        <v/>
      </c>
      <c r="U17" s="52" t="str">
        <f>IF($D17="F",IF(AND('Temps qualification fédération'!S$9=0,'Temps qualification fédération'!S$5=0,'Temps qualification fédération'!S$4=0),"---",IF('Meilleurs temps'!T17=0,"",IF('Meilleurs temps'!T17&lt;='Temps qualification fédération'!S$9,'Temps qualification fédération'!$E$9,IF('Meilleurs temps'!T17&lt;='Temps qualification fédération'!S$7,'Temps qualification fédération'!$E$7,IF('Meilleurs temps'!T17&lt;='Temps qualification fédération'!S$8,'Temps qualification fédération'!$E$8,IF('Meilleurs temps'!T17&lt;='Temps qualification fédération'!S$6,'Temps qualification fédération'!$E$6,IF('Meilleurs temps'!T17&lt;='Temps qualification fédération'!S$5,'Temps qualification fédération'!$E$5,IF('Meilleurs temps'!T17&lt;='Temps qualification fédération'!S$4,'Temps qualification fédération'!$E$4,IF('Meilleurs temps'!T17&lt;='Temps qualification fédération'!S$3,'Temps qualification fédération'!$E$3,IF('Meilleurs temps'!T17&lt;='Temps qualification fédération'!S$2,'Temps qualification fédération'!$E$2,"PRÉ-LIGUE")))))))))),IF(AND('Temps qualification fédération'!S$22=0,'Temps qualification fédération'!S$18=0,'Temps qualification fédération'!S$17=0),"---",IF('Meilleurs temps'!T17=0,"",IF('Meilleurs temps'!T17&lt;='Temps qualification fédération'!S$22,'Temps qualification fédération'!$E$22,IF('Meilleurs temps'!T17&lt;='Temps qualification fédération'!S$20,'Temps qualification fédération'!$E$20,IF('Meilleurs temps'!T17&lt;='Temps qualification fédération'!S$21,'Temps qualification fédération'!$E$21,IF('Meilleurs temps'!T17&lt;='Temps qualification fédération'!S$19,'Temps qualification fédération'!$E$19,IF('Meilleurs temps'!T17&lt;='Temps qualification fédération'!S$18,'Temps qualification fédération'!$E$18,IF('Meilleurs temps'!T17&lt;='Temps qualification fédération'!S$17,'Temps qualification fédération'!$E$17,IF('Meilleurs temps'!T17&lt;='Temps qualification fédération'!S$16,'Temps qualification fédération'!$E$16,IF('Meilleurs temps'!T17&lt;='Temps qualification fédération'!S$15,'Temps qualification fédération'!$E$15,"PRÉ-LIGUE")))))))))))</f>
        <v/>
      </c>
      <c r="V17" s="52" t="str">
        <f>IF($D17="F",IF(AND('Temps qualification fédération'!T$9=0,'Temps qualification fédération'!T$5=0,'Temps qualification fédération'!T$4=0),"---",IF('Meilleurs temps'!U17=0,"",IF('Meilleurs temps'!U17&lt;='Temps qualification fédération'!T$9,'Temps qualification fédération'!$E$9,IF('Meilleurs temps'!U17&lt;='Temps qualification fédération'!T$7,'Temps qualification fédération'!$E$7,IF('Meilleurs temps'!U17&lt;='Temps qualification fédération'!T$8,'Temps qualification fédération'!$E$8,IF('Meilleurs temps'!U17&lt;='Temps qualification fédération'!T$6,'Temps qualification fédération'!$E$6,IF('Meilleurs temps'!U17&lt;='Temps qualification fédération'!T$5,'Temps qualification fédération'!$E$5,IF('Meilleurs temps'!U17&lt;='Temps qualification fédération'!T$4,'Temps qualification fédération'!$E$4,IF('Meilleurs temps'!U17&lt;='Temps qualification fédération'!T$3,'Temps qualification fédération'!$E$3,IF('Meilleurs temps'!U17&lt;='Temps qualification fédération'!T$2,'Temps qualification fédération'!$E$2,"PRÉ-LIGUE")))))))))),IF(AND('Temps qualification fédération'!T$22=0,'Temps qualification fédération'!T$18=0,'Temps qualification fédération'!T$17=0),"---",IF('Meilleurs temps'!U17=0,"",IF('Meilleurs temps'!U17&lt;='Temps qualification fédération'!T$22,'Temps qualification fédération'!$E$22,IF('Meilleurs temps'!U17&lt;='Temps qualification fédération'!T$20,'Temps qualification fédération'!$E$20,IF('Meilleurs temps'!U17&lt;='Temps qualification fédération'!T$21,'Temps qualification fédération'!$E$21,IF('Meilleurs temps'!U17&lt;='Temps qualification fédération'!T$19,'Temps qualification fédération'!$E$19,IF('Meilleurs temps'!U17&lt;='Temps qualification fédération'!T$18,'Temps qualification fédération'!$E$18,IF('Meilleurs temps'!U17&lt;='Temps qualification fédération'!T$17,'Temps qualification fédération'!$E$17,IF('Meilleurs temps'!U17&lt;='Temps qualification fédération'!T$16,'Temps qualification fédération'!$E$16,IF('Meilleurs temps'!U17&lt;='Temps qualification fédération'!T$15,'Temps qualification fédération'!$E$15,"PRÉ-LIGUE")))))))))))</f>
        <v/>
      </c>
      <c r="W17" s="52" t="str">
        <f>IF($D17="F",IF(AND('Temps qualification fédération'!U$9=0,'Temps qualification fédération'!U$5=0,'Temps qualification fédération'!U$4=0),"---",IF('Meilleurs temps'!V17=0,"",IF('Meilleurs temps'!V17&lt;='Temps qualification fédération'!U$9,'Temps qualification fédération'!$E$9,IF('Meilleurs temps'!V17&lt;='Temps qualification fédération'!U$7,'Temps qualification fédération'!$E$7,IF('Meilleurs temps'!V17&lt;='Temps qualification fédération'!U$8,'Temps qualification fédération'!$E$8,IF('Meilleurs temps'!V17&lt;='Temps qualification fédération'!U$6,'Temps qualification fédération'!$E$6,IF('Meilleurs temps'!V17&lt;='Temps qualification fédération'!U$5,'Temps qualification fédération'!$E$5,IF('Meilleurs temps'!V17&lt;='Temps qualification fédération'!U$4,'Temps qualification fédération'!$E$4,IF('Meilleurs temps'!V17&lt;='Temps qualification fédération'!U$3,'Temps qualification fédération'!$E$3,IF('Meilleurs temps'!V17&lt;='Temps qualification fédération'!U$2,'Temps qualification fédération'!$E$2,"PRÉ-LIGUE")))))))))),IF(AND('Temps qualification fédération'!U$22=0,'Temps qualification fédération'!U$18=0,'Temps qualification fédération'!U$17=0),"---",IF('Meilleurs temps'!V17=0,"",IF('Meilleurs temps'!V17&lt;='Temps qualification fédération'!U$22,'Temps qualification fédération'!$E$22,IF('Meilleurs temps'!V17&lt;='Temps qualification fédération'!U$20,'Temps qualification fédération'!$E$20,IF('Meilleurs temps'!V17&lt;='Temps qualification fédération'!U$21,'Temps qualification fédération'!$E$21,IF('Meilleurs temps'!V17&lt;='Temps qualification fédération'!U$19,'Temps qualification fédération'!$E$19,IF('Meilleurs temps'!V17&lt;='Temps qualification fédération'!U$18,'Temps qualification fédération'!$E$18,IF('Meilleurs temps'!V17&lt;='Temps qualification fédération'!U$17,'Temps qualification fédération'!$E$17,IF('Meilleurs temps'!V17&lt;='Temps qualification fédération'!U$16,'Temps qualification fédération'!$E$16,IF('Meilleurs temps'!V17&lt;='Temps qualification fédération'!U$15,'Temps qualification fédération'!$E$15,"PRÉ-LIGUE")))))))))))</f>
        <v/>
      </c>
      <c r="X17" s="52" t="str">
        <f>IF($D17="F",IF(AND('Temps qualification fédération'!V$9=0,'Temps qualification fédération'!V$5=0,'Temps qualification fédération'!V$4=0),"---",IF('Meilleurs temps'!W17=0,"",IF('Meilleurs temps'!W17&lt;='Temps qualification fédération'!V$9,'Temps qualification fédération'!$E$9,IF('Meilleurs temps'!W17&lt;='Temps qualification fédération'!V$7,'Temps qualification fédération'!$E$7,IF('Meilleurs temps'!W17&lt;='Temps qualification fédération'!V$8,'Temps qualification fédération'!$E$8,IF('Meilleurs temps'!W17&lt;='Temps qualification fédération'!V$6,'Temps qualification fédération'!$E$6,IF('Meilleurs temps'!W17&lt;='Temps qualification fédération'!V$5,'Temps qualification fédération'!$E$5,IF('Meilleurs temps'!W17&lt;='Temps qualification fédération'!V$4,'Temps qualification fédération'!$E$4,IF('Meilleurs temps'!W17&lt;='Temps qualification fédération'!V$3,'Temps qualification fédération'!$E$3,IF('Meilleurs temps'!W17&lt;='Temps qualification fédération'!V$2,'Temps qualification fédération'!$E$2,"PRÉ-LIGUE")))))))))),IF(AND('Temps qualification fédération'!V$22=0,'Temps qualification fédération'!V$18=0,'Temps qualification fédération'!V$17=0),"---",IF('Meilleurs temps'!W17=0,"",IF('Meilleurs temps'!W17&lt;='Temps qualification fédération'!V$22,'Temps qualification fédération'!$E$22,IF('Meilleurs temps'!W17&lt;='Temps qualification fédération'!V$20,'Temps qualification fédération'!$E$20,IF('Meilleurs temps'!W17&lt;='Temps qualification fédération'!V$21,'Temps qualification fédération'!$E$21,IF('Meilleurs temps'!W17&lt;='Temps qualification fédération'!V$19,'Temps qualification fédération'!$E$19,IF('Meilleurs temps'!W17&lt;='Temps qualification fédération'!V$18,'Temps qualification fédération'!$E$18,IF('Meilleurs temps'!W17&lt;='Temps qualification fédération'!V$17,'Temps qualification fédération'!$E$17,IF('Meilleurs temps'!W17&lt;='Temps qualification fédération'!V$16,'Temps qualification fédération'!$E$16,IF('Meilleurs temps'!W17&lt;='Temps qualification fédération'!V$15,'Temps qualification fédération'!$E$15,"PRÉ-LIGUE")))))))))))</f>
        <v/>
      </c>
      <c r="Y17" s="52" t="str">
        <f>IF($D17="F",IF(AND('Temps qualification fédération'!W$9=0,'Temps qualification fédération'!W$5=0,'Temps qualification fédération'!W$4=0),"---",IF('Meilleurs temps'!X17=0,"",IF('Meilleurs temps'!X17&lt;='Temps qualification fédération'!W$9,'Temps qualification fédération'!$E$9,IF('Meilleurs temps'!X17&lt;='Temps qualification fédération'!W$7,'Temps qualification fédération'!$E$7,IF('Meilleurs temps'!X17&lt;='Temps qualification fédération'!W$8,'Temps qualification fédération'!$E$8,IF('Meilleurs temps'!X17&lt;='Temps qualification fédération'!W$6,'Temps qualification fédération'!$E$6,IF('Meilleurs temps'!X17&lt;='Temps qualification fédération'!W$5,'Temps qualification fédération'!$E$5,IF('Meilleurs temps'!X17&lt;='Temps qualification fédération'!W$4,'Temps qualification fédération'!$E$4,IF('Meilleurs temps'!X17&lt;='Temps qualification fédération'!W$3,'Temps qualification fédération'!$E$3,IF('Meilleurs temps'!X17&lt;='Temps qualification fédération'!W$2,'Temps qualification fédération'!$E$2,"PRÉ-LIGUE")))))))))),IF(AND('Temps qualification fédération'!W$22=0,'Temps qualification fédération'!W$18=0,'Temps qualification fédération'!W$17=0),"---",IF('Meilleurs temps'!X17=0,"",IF('Meilleurs temps'!X17&lt;='Temps qualification fédération'!W$22,'Temps qualification fédération'!$E$22,IF('Meilleurs temps'!X17&lt;='Temps qualification fédération'!W$20,'Temps qualification fédération'!$E$20,IF('Meilleurs temps'!X17&lt;='Temps qualification fédération'!W$21,'Temps qualification fédération'!$E$21,IF('Meilleurs temps'!X17&lt;='Temps qualification fédération'!W$19,'Temps qualification fédération'!$E$19,IF('Meilleurs temps'!X17&lt;='Temps qualification fédération'!W$18,'Temps qualification fédération'!$E$18,IF('Meilleurs temps'!X17&lt;='Temps qualification fédération'!W$17,'Temps qualification fédération'!$E$17,IF('Meilleurs temps'!X17&lt;='Temps qualification fédération'!W$16,'Temps qualification fédération'!$E$16,IF('Meilleurs temps'!X17&lt;='Temps qualification fédération'!W$15,'Temps qualification fédération'!$E$15,"PRÉ-LIGUE")))))))))))</f>
        <v/>
      </c>
      <c r="AA17" s="34">
        <f t="shared" si="2"/>
        <v>0</v>
      </c>
      <c r="AB17" s="35">
        <f t="shared" si="3"/>
        <v>0</v>
      </c>
      <c r="AC17" s="80">
        <f t="shared" si="4"/>
        <v>0</v>
      </c>
      <c r="AD17" s="80">
        <f t="shared" si="5"/>
        <v>0</v>
      </c>
      <c r="AE17" s="80">
        <f t="shared" si="6"/>
        <v>0</v>
      </c>
      <c r="AF17" s="80">
        <f t="shared" si="7"/>
        <v>0</v>
      </c>
      <c r="AG17" s="80">
        <f t="shared" si="8"/>
        <v>0</v>
      </c>
      <c r="AH17" s="80">
        <f t="shared" si="9"/>
        <v>0</v>
      </c>
      <c r="AI17" s="36">
        <f t="shared" si="10"/>
        <v>0</v>
      </c>
      <c r="AJ17" s="35">
        <f t="shared" si="11"/>
        <v>0</v>
      </c>
      <c r="AK17" s="80">
        <f t="shared" si="12"/>
        <v>0</v>
      </c>
      <c r="AL17" s="80">
        <f t="shared" si="13"/>
        <v>0</v>
      </c>
      <c r="AM17" s="80">
        <f t="shared" si="14"/>
        <v>0</v>
      </c>
      <c r="AN17" s="80">
        <f t="shared" si="15"/>
        <v>0</v>
      </c>
      <c r="AO17" s="80">
        <f t="shared" si="16"/>
        <v>0</v>
      </c>
      <c r="AP17" s="80">
        <f t="shared" si="17"/>
        <v>0</v>
      </c>
      <c r="AQ17" s="36">
        <f t="shared" si="18"/>
        <v>0</v>
      </c>
      <c r="AR17" s="35">
        <f t="shared" si="19"/>
        <v>0</v>
      </c>
      <c r="AS17" s="80">
        <f t="shared" si="20"/>
        <v>0</v>
      </c>
      <c r="AT17" s="80">
        <f t="shared" si="21"/>
        <v>0</v>
      </c>
      <c r="AU17" s="80">
        <f t="shared" si="22"/>
        <v>0</v>
      </c>
      <c r="AV17" s="80">
        <f t="shared" si="23"/>
        <v>0</v>
      </c>
      <c r="AW17" s="80">
        <f t="shared" si="24"/>
        <v>0</v>
      </c>
      <c r="AX17" s="80">
        <f t="shared" si="25"/>
        <v>0</v>
      </c>
      <c r="AY17" s="36">
        <f t="shared" si="26"/>
        <v>0</v>
      </c>
      <c r="AZ17" s="35">
        <f t="shared" si="27"/>
        <v>0</v>
      </c>
      <c r="BA17" s="80">
        <f t="shared" si="28"/>
        <v>0</v>
      </c>
      <c r="BB17" s="80">
        <f t="shared" si="29"/>
        <v>0</v>
      </c>
      <c r="BC17" s="80">
        <f t="shared" si="30"/>
        <v>0</v>
      </c>
      <c r="BD17" s="80">
        <f t="shared" si="31"/>
        <v>0</v>
      </c>
      <c r="BE17" s="80">
        <f t="shared" si="32"/>
        <v>0</v>
      </c>
      <c r="BF17" s="80">
        <f t="shared" si="33"/>
        <v>0</v>
      </c>
      <c r="BG17" s="36">
        <f t="shared" si="34"/>
        <v>0</v>
      </c>
      <c r="BH17" s="35">
        <f t="shared" si="35"/>
        <v>0</v>
      </c>
      <c r="BI17" s="80">
        <f t="shared" si="36"/>
        <v>0</v>
      </c>
      <c r="BJ17" s="80">
        <f t="shared" si="37"/>
        <v>0</v>
      </c>
      <c r="BK17" s="80">
        <f t="shared" si="38"/>
        <v>0</v>
      </c>
      <c r="BL17" s="80">
        <f t="shared" si="39"/>
        <v>0</v>
      </c>
      <c r="BM17" s="80">
        <f t="shared" si="40"/>
        <v>0</v>
      </c>
      <c r="BN17" s="80">
        <f t="shared" si="41"/>
        <v>0</v>
      </c>
      <c r="BO17" s="36">
        <f t="shared" si="42"/>
        <v>0</v>
      </c>
    </row>
    <row r="18" spans="1:67" ht="15.75" thickBot="1">
      <c r="A18" s="47" t="s">
        <v>47</v>
      </c>
      <c r="B18" s="48" t="str">
        <f t="shared" si="0"/>
        <v>PROVINCIAL</v>
      </c>
      <c r="C18" s="50">
        <f t="shared" ca="1" si="1"/>
        <v>15</v>
      </c>
      <c r="D18" s="51" t="s">
        <v>40</v>
      </c>
      <c r="E18" s="37" t="s">
        <v>172</v>
      </c>
      <c r="F18" s="38" t="s">
        <v>189</v>
      </c>
      <c r="G18" s="49">
        <v>37123</v>
      </c>
      <c r="H18" s="52" t="str">
        <f>IF($D18="F",IF(AND('Temps qualification fédération'!F$9=0,'Temps qualification fédération'!F$5=0,'Temps qualification fédération'!F$4=0),"---",IF('Meilleurs temps'!G18=0,"",IF('Meilleurs temps'!G18&lt;='Temps qualification fédération'!F$9,'Temps qualification fédération'!$E$9,IF('Meilleurs temps'!G18&lt;='Temps qualification fédération'!F$7,'Temps qualification fédération'!$E$7,IF('Meilleurs temps'!G18&lt;='Temps qualification fédération'!F$8,'Temps qualification fédération'!$E$8,IF('Meilleurs temps'!G18&lt;='Temps qualification fédération'!F$6,'Temps qualification fédération'!$E$6,IF('Meilleurs temps'!G18&lt;='Temps qualification fédération'!F$5,'Temps qualification fédération'!$E$5,IF('Meilleurs temps'!G18&lt;='Temps qualification fédération'!F$4,'Temps qualification fédération'!$E$4,IF('Meilleurs temps'!G18&lt;='Temps qualification fédération'!F$3,'Temps qualification fédération'!$E$3,IF('Meilleurs temps'!G18&lt;='Temps qualification fédération'!F$2,'Temps qualification fédération'!$E$2,"PRÉ-LIGUE")))))))))),IF(AND('Temps qualification fédération'!F$22=0,'Temps qualification fédération'!F$18=0,'Temps qualification fédération'!F$17=0),"---",IF('Meilleurs temps'!G18=0,"",IF('Meilleurs temps'!G18&lt;='Temps qualification fédération'!F$22,'Temps qualification fédération'!$E$22,IF('Meilleurs temps'!G18&lt;='Temps qualification fédération'!F$20,'Temps qualification fédération'!$E$20,IF('Meilleurs temps'!G18&lt;='Temps qualification fédération'!F$21,'Temps qualification fédération'!$E$21,IF('Meilleurs temps'!G18&lt;='Temps qualification fédération'!F$19,'Temps qualification fédération'!$E$19,IF('Meilleurs temps'!G18&lt;='Temps qualification fédération'!F$18,'Temps qualification fédération'!$E$18,IF('Meilleurs temps'!G18&lt;='Temps qualification fédération'!F$17,'Temps qualification fédération'!$E$17,IF('Meilleurs temps'!G18&lt;='Temps qualification fédération'!F$16,'Temps qualification fédération'!$E$16,IF('Meilleurs temps'!G18&lt;='Temps qualification fédération'!F$15,'Temps qualification fédération'!$E$15,"PRÉ-LIGUE")))))))))))</f>
        <v>PROVINCIAL</v>
      </c>
      <c r="I18" s="52" t="str">
        <f>IF($D18="F",IF(AND('Temps qualification fédération'!G$9=0,'Temps qualification fédération'!G$5=0,'Temps qualification fédération'!G$4=0),"---",IF('Meilleurs temps'!H18=0,"",IF('Meilleurs temps'!H18&lt;='Temps qualification fédération'!G$9,'Temps qualification fédération'!$E$9,IF('Meilleurs temps'!H18&lt;='Temps qualification fédération'!G$7,'Temps qualification fédération'!$E$7,IF('Meilleurs temps'!H18&lt;='Temps qualification fédération'!G$8,'Temps qualification fédération'!$E$8,IF('Meilleurs temps'!H18&lt;='Temps qualification fédération'!G$6,'Temps qualification fédération'!$E$6,IF('Meilleurs temps'!H18&lt;='Temps qualification fédération'!G$5,'Temps qualification fédération'!$E$5,IF('Meilleurs temps'!H18&lt;='Temps qualification fédération'!G$4,'Temps qualification fédération'!$E$4,IF('Meilleurs temps'!H18&lt;='Temps qualification fédération'!G$3,'Temps qualification fédération'!$E$3,IF('Meilleurs temps'!H18&lt;='Temps qualification fédération'!G$2,'Temps qualification fédération'!$E$2,"PRÉ-LIGUE")))))))))),IF(AND('Temps qualification fédération'!G$22=0,'Temps qualification fédération'!G$18=0,'Temps qualification fédération'!G$17=0),"---",IF('Meilleurs temps'!H18=0,"",IF('Meilleurs temps'!H18&lt;='Temps qualification fédération'!G$22,'Temps qualification fédération'!$E$22,IF('Meilleurs temps'!H18&lt;='Temps qualification fédération'!G$20,'Temps qualification fédération'!$E$20,IF('Meilleurs temps'!H18&lt;='Temps qualification fédération'!G$21,'Temps qualification fédération'!$E$21,IF('Meilleurs temps'!H18&lt;='Temps qualification fédération'!G$19,'Temps qualification fédération'!$E$19,IF('Meilleurs temps'!H18&lt;='Temps qualification fédération'!G$18,'Temps qualification fédération'!$E$18,IF('Meilleurs temps'!H18&lt;='Temps qualification fédération'!G$17,'Temps qualification fédération'!$E$17,IF('Meilleurs temps'!H18&lt;='Temps qualification fédération'!G$16,'Temps qualification fédération'!$E$16,IF('Meilleurs temps'!H18&lt;='Temps qualification fédération'!G$15,'Temps qualification fédération'!$E$15,"PRÉ-LIGUE")))))))))))</f>
        <v>PROVINCIAL</v>
      </c>
      <c r="J18" s="52" t="str">
        <f>IF($D18="F",IF(AND('Temps qualification fédération'!H$9=0,'Temps qualification fédération'!H$5=0,'Temps qualification fédération'!H$4=0),"---",IF('Meilleurs temps'!I18=0,"",IF('Meilleurs temps'!I18&lt;='Temps qualification fédération'!H$9,'Temps qualification fédération'!$E$9,IF('Meilleurs temps'!I18&lt;='Temps qualification fédération'!H$7,'Temps qualification fédération'!$E$7,IF('Meilleurs temps'!I18&lt;='Temps qualification fédération'!H$8,'Temps qualification fédération'!$E$8,IF('Meilleurs temps'!I18&lt;='Temps qualification fédération'!H$6,'Temps qualification fédération'!$E$6,IF('Meilleurs temps'!I18&lt;='Temps qualification fédération'!H$5,'Temps qualification fédération'!$E$5,IF('Meilleurs temps'!I18&lt;='Temps qualification fédération'!H$4,'Temps qualification fédération'!$E$4,IF('Meilleurs temps'!I18&lt;='Temps qualification fédération'!H$3,'Temps qualification fédération'!$E$3,IF('Meilleurs temps'!I18&lt;='Temps qualification fédération'!H$2,'Temps qualification fédération'!$E$2,"PRÉ-LIGUE")))))))))),IF(AND('Temps qualification fédération'!H$22=0,'Temps qualification fédération'!H$18=0,'Temps qualification fédération'!H$17=0),"---",IF('Meilleurs temps'!I18=0,"",IF('Meilleurs temps'!I18&lt;='Temps qualification fédération'!H$22,'Temps qualification fédération'!$E$22,IF('Meilleurs temps'!I18&lt;='Temps qualification fédération'!H$20,'Temps qualification fédération'!$E$20,IF('Meilleurs temps'!I18&lt;='Temps qualification fédération'!H$21,'Temps qualification fédération'!$E$21,IF('Meilleurs temps'!I18&lt;='Temps qualification fédération'!H$19,'Temps qualification fédération'!$E$19,IF('Meilleurs temps'!I18&lt;='Temps qualification fédération'!H$18,'Temps qualification fédération'!$E$18,IF('Meilleurs temps'!I18&lt;='Temps qualification fédération'!H$17,'Temps qualification fédération'!$E$17,IF('Meilleurs temps'!I18&lt;='Temps qualification fédération'!H$16,'Temps qualification fédération'!$E$16,IF('Meilleurs temps'!I18&lt;='Temps qualification fédération'!H$15,'Temps qualification fédération'!$E$15,"PRÉ-LIGUE")))))))))))</f>
        <v>PROVINCIAL</v>
      </c>
      <c r="K18" s="52" t="str">
        <f>IF($D18="F",IF(AND('Temps qualification fédération'!I$9=0,'Temps qualification fédération'!I$5=0,'Temps qualification fédération'!I$4=0),"---",IF('Meilleurs temps'!J18=0,"",IF('Meilleurs temps'!J18&lt;='Temps qualification fédération'!I$9,'Temps qualification fédération'!$E$9,IF('Meilleurs temps'!J18&lt;='Temps qualification fédération'!I$7,'Temps qualification fédération'!$E$7,IF('Meilleurs temps'!J18&lt;='Temps qualification fédération'!I$8,'Temps qualification fédération'!$E$8,IF('Meilleurs temps'!J18&lt;='Temps qualification fédération'!I$6,'Temps qualification fédération'!$E$6,IF('Meilleurs temps'!J18&lt;='Temps qualification fédération'!I$5,'Temps qualification fédération'!$E$5,IF('Meilleurs temps'!J18&lt;='Temps qualification fédération'!I$4,'Temps qualification fédération'!$E$4,IF('Meilleurs temps'!J18&lt;='Temps qualification fédération'!I$3,'Temps qualification fédération'!$E$3,IF('Meilleurs temps'!J18&lt;='Temps qualification fédération'!I$2,'Temps qualification fédération'!$E$2,"PRÉ-LIGUE")))))))))),IF(AND('Temps qualification fédération'!I$22=0,'Temps qualification fédération'!I$18=0,'Temps qualification fédération'!I$17=0),"---",IF('Meilleurs temps'!J18=0,"",IF('Meilleurs temps'!J18&lt;='Temps qualification fédération'!I$22,'Temps qualification fédération'!$E$22,IF('Meilleurs temps'!J18&lt;='Temps qualification fédération'!I$20,'Temps qualification fédération'!$E$20,IF('Meilleurs temps'!J18&lt;='Temps qualification fédération'!I$21,'Temps qualification fédération'!$E$21,IF('Meilleurs temps'!J18&lt;='Temps qualification fédération'!I$19,'Temps qualification fédération'!$E$19,IF('Meilleurs temps'!J18&lt;='Temps qualification fédération'!I$18,'Temps qualification fédération'!$E$18,IF('Meilleurs temps'!J18&lt;='Temps qualification fédération'!I$17,'Temps qualification fédération'!$E$17,IF('Meilleurs temps'!J18&lt;='Temps qualification fédération'!I$16,'Temps qualification fédération'!$E$16,IF('Meilleurs temps'!J18&lt;='Temps qualification fédération'!I$15,'Temps qualification fédération'!$E$15,"PRÉ-LIGUE")))))))))))</f>
        <v>PROVINCIAL</v>
      </c>
      <c r="L18" s="52" t="str">
        <f>IF($D18="F",IF(AND('Temps qualification fédération'!J$9=0,'Temps qualification fédération'!J$5=0,'Temps qualification fédération'!J$4=0),"---",IF('Meilleurs temps'!K18=0,"",IF('Meilleurs temps'!K18&lt;='Temps qualification fédération'!J$9,'Temps qualification fédération'!$E$9,IF('Meilleurs temps'!K18&lt;='Temps qualification fédération'!J$7,'Temps qualification fédération'!$E$7,IF('Meilleurs temps'!K18&lt;='Temps qualification fédération'!J$8,'Temps qualification fédération'!$E$8,IF('Meilleurs temps'!K18&lt;='Temps qualification fédération'!J$6,'Temps qualification fédération'!$E$6,IF('Meilleurs temps'!K18&lt;='Temps qualification fédération'!J$5,'Temps qualification fédération'!$E$5,IF('Meilleurs temps'!K18&lt;='Temps qualification fédération'!J$4,'Temps qualification fédération'!$E$4,IF('Meilleurs temps'!K18&lt;='Temps qualification fédération'!J$3,'Temps qualification fédération'!$E$3,IF('Meilleurs temps'!K18&lt;='Temps qualification fédération'!J$2,'Temps qualification fédération'!$E$2,"PRÉ-LIGUE")))))))))),IF(AND('Temps qualification fédération'!J$22=0,'Temps qualification fédération'!J$18=0,'Temps qualification fédération'!J$17=0),"---",IF('Meilleurs temps'!K18=0,"",IF('Meilleurs temps'!K18&lt;='Temps qualification fédération'!J$22,'Temps qualification fédération'!$E$22,IF('Meilleurs temps'!K18&lt;='Temps qualification fédération'!J$20,'Temps qualification fédération'!$E$20,IF('Meilleurs temps'!K18&lt;='Temps qualification fédération'!J$21,'Temps qualification fédération'!$E$21,IF('Meilleurs temps'!K18&lt;='Temps qualification fédération'!J$19,'Temps qualification fédération'!$E$19,IF('Meilleurs temps'!K18&lt;='Temps qualification fédération'!J$18,'Temps qualification fédération'!$E$18,IF('Meilleurs temps'!K18&lt;='Temps qualification fédération'!J$17,'Temps qualification fédération'!$E$17,IF('Meilleurs temps'!K18&lt;='Temps qualification fédération'!J$16,'Temps qualification fédération'!$E$16,IF('Meilleurs temps'!K18&lt;='Temps qualification fédération'!J$15,'Temps qualification fédération'!$E$15,"PRÉ-LIGUE")))))))))))</f>
        <v>AA 15-16</v>
      </c>
      <c r="M18" s="52" t="str">
        <f>IF($D18="F",IF(AND('Temps qualification fédération'!K$9=0,'Temps qualification fédération'!K$5=0,'Temps qualification fédération'!K$4=0),"---",IF('Meilleurs temps'!L18=0,"",IF('Meilleurs temps'!L18&lt;='Temps qualification fédération'!K$9,'Temps qualification fédération'!$E$9,IF('Meilleurs temps'!L18&lt;='Temps qualification fédération'!K$7,'Temps qualification fédération'!$E$7,IF('Meilleurs temps'!L18&lt;='Temps qualification fédération'!K$8,'Temps qualification fédération'!$E$8,IF('Meilleurs temps'!L18&lt;='Temps qualification fédération'!K$6,'Temps qualification fédération'!$E$6,IF('Meilleurs temps'!L18&lt;='Temps qualification fédération'!K$5,'Temps qualification fédération'!$E$5,IF('Meilleurs temps'!L18&lt;='Temps qualification fédération'!K$4,'Temps qualification fédération'!$E$4,IF('Meilleurs temps'!L18&lt;='Temps qualification fédération'!K$3,'Temps qualification fédération'!$E$3,IF('Meilleurs temps'!L18&lt;='Temps qualification fédération'!K$2,'Temps qualification fédération'!$E$2,"PRÉ-LIGUE")))))))))),IF(AND('Temps qualification fédération'!K$22=0,'Temps qualification fédération'!K$18=0,'Temps qualification fédération'!K$17=0),"---",IF('Meilleurs temps'!L18=0,"",IF('Meilleurs temps'!L18&lt;='Temps qualification fédération'!K$22,'Temps qualification fédération'!$E$22,IF('Meilleurs temps'!L18&lt;='Temps qualification fédération'!K$20,'Temps qualification fédération'!$E$20,IF('Meilleurs temps'!L18&lt;='Temps qualification fédération'!K$21,'Temps qualification fédération'!$E$21,IF('Meilleurs temps'!L18&lt;='Temps qualification fédération'!K$19,'Temps qualification fédération'!$E$19,IF('Meilleurs temps'!L18&lt;='Temps qualification fédération'!K$18,'Temps qualification fédération'!$E$18,IF('Meilleurs temps'!L18&lt;='Temps qualification fédération'!K$17,'Temps qualification fédération'!$E$17,IF('Meilleurs temps'!L18&lt;='Temps qualification fédération'!K$16,'Temps qualification fédération'!$E$16,IF('Meilleurs temps'!L18&lt;='Temps qualification fédération'!K$15,'Temps qualification fédération'!$E$15,"PRÉ-LIGUE")))))))))))</f>
        <v>---</v>
      </c>
      <c r="N18" s="52" t="str">
        <f>IF($D18="F",IF(AND('Temps qualification fédération'!L$9=0,'Temps qualification fédération'!L$5=0,'Temps qualification fédération'!L$4=0),"---",IF('Meilleurs temps'!M18=0,"",IF('Meilleurs temps'!M18&lt;='Temps qualification fédération'!L$9,'Temps qualification fédération'!$E$9,IF('Meilleurs temps'!M18&lt;='Temps qualification fédération'!L$7,'Temps qualification fédération'!$E$7,IF('Meilleurs temps'!M18&lt;='Temps qualification fédération'!L$8,'Temps qualification fédération'!$E$8,IF('Meilleurs temps'!M18&lt;='Temps qualification fédération'!L$6,'Temps qualification fédération'!$E$6,IF('Meilleurs temps'!M18&lt;='Temps qualification fédération'!L$5,'Temps qualification fédération'!$E$5,IF('Meilleurs temps'!M18&lt;='Temps qualification fédération'!L$4,'Temps qualification fédération'!$E$4,IF('Meilleurs temps'!M18&lt;='Temps qualification fédération'!L$3,'Temps qualification fédération'!$E$3,IF('Meilleurs temps'!M18&lt;='Temps qualification fédération'!L$2,'Temps qualification fédération'!$E$2,"PRÉ-LIGUE")))))))))),IF(AND('Temps qualification fédération'!L$22=0,'Temps qualification fédération'!L$18=0,'Temps qualification fédération'!L$17=0),"---",IF('Meilleurs temps'!M18=0,"",IF('Meilleurs temps'!M18&lt;='Temps qualification fédération'!L$22,'Temps qualification fédération'!$E$22,IF('Meilleurs temps'!M18&lt;='Temps qualification fédération'!L$20,'Temps qualification fédération'!$E$20,IF('Meilleurs temps'!M18&lt;='Temps qualification fédération'!L$21,'Temps qualification fédération'!$E$21,IF('Meilleurs temps'!M18&lt;='Temps qualification fédération'!L$19,'Temps qualification fédération'!$E$19,IF('Meilleurs temps'!M18&lt;='Temps qualification fédération'!L$18,'Temps qualification fédération'!$E$18,IF('Meilleurs temps'!M18&lt;='Temps qualification fédération'!L$17,'Temps qualification fédération'!$E$17,IF('Meilleurs temps'!M18&lt;='Temps qualification fédération'!L$16,'Temps qualification fédération'!$E$16,IF('Meilleurs temps'!M18&lt;='Temps qualification fédération'!L$15,'Temps qualification fédération'!$E$15,"PRÉ-LIGUE")))))))))))</f>
        <v>DEV 11-12</v>
      </c>
      <c r="O18" s="52" t="str">
        <f>IF($D18="F",IF(AND('Temps qualification fédération'!M$9=0,'Temps qualification fédération'!M$5=0,'Temps qualification fédération'!M$4=0),"---",IF('Meilleurs temps'!N18=0,"",IF('Meilleurs temps'!N18&lt;='Temps qualification fédération'!M$9,'Temps qualification fédération'!$E$9,IF('Meilleurs temps'!N18&lt;='Temps qualification fédération'!M$7,'Temps qualification fédération'!$E$7,IF('Meilleurs temps'!N18&lt;='Temps qualification fédération'!M$8,'Temps qualification fédération'!$E$8,IF('Meilleurs temps'!N18&lt;='Temps qualification fédération'!M$6,'Temps qualification fédération'!$E$6,IF('Meilleurs temps'!N18&lt;='Temps qualification fédération'!M$5,'Temps qualification fédération'!$E$5,IF('Meilleurs temps'!N18&lt;='Temps qualification fédération'!M$4,'Temps qualification fédération'!$E$4,IF('Meilleurs temps'!N18&lt;='Temps qualification fédération'!M$3,'Temps qualification fédération'!$E$3,IF('Meilleurs temps'!N18&lt;='Temps qualification fédération'!M$2,'Temps qualification fédération'!$E$2,"PRÉ-LIGUE")))))))))),IF(AND('Temps qualification fédération'!M$22=0,'Temps qualification fédération'!M$18=0,'Temps qualification fédération'!M$17=0),"---",IF('Meilleurs temps'!N18=0,"",IF('Meilleurs temps'!N18&lt;='Temps qualification fédération'!M$22,'Temps qualification fédération'!$E$22,IF('Meilleurs temps'!N18&lt;='Temps qualification fédération'!M$20,'Temps qualification fédération'!$E$20,IF('Meilleurs temps'!N18&lt;='Temps qualification fédération'!M$21,'Temps qualification fédération'!$E$21,IF('Meilleurs temps'!N18&lt;='Temps qualification fédération'!M$19,'Temps qualification fédération'!$E$19,IF('Meilleurs temps'!N18&lt;='Temps qualification fédération'!M$18,'Temps qualification fédération'!$E$18,IF('Meilleurs temps'!N18&lt;='Temps qualification fédération'!M$17,'Temps qualification fédération'!$E$17,IF('Meilleurs temps'!N18&lt;='Temps qualification fédération'!M$16,'Temps qualification fédération'!$E$16,IF('Meilleurs temps'!N18&lt;='Temps qualification fédération'!M$15,'Temps qualification fédération'!$E$15,"PRÉ-LIGUE")))))))))))</f>
        <v>PROVINCIAL</v>
      </c>
      <c r="P18" s="52" t="str">
        <f>IF($D18="F",IF(AND('Temps qualification fédération'!N$9=0,'Temps qualification fédération'!N$5=0,'Temps qualification fédération'!N$4=0),"---",IF('Meilleurs temps'!O18=0,"",IF('Meilleurs temps'!O18&lt;='Temps qualification fédération'!N$9,'Temps qualification fédération'!$E$9,IF('Meilleurs temps'!O18&lt;='Temps qualification fédération'!N$7,'Temps qualification fédération'!$E$7,IF('Meilleurs temps'!O18&lt;='Temps qualification fédération'!N$8,'Temps qualification fédération'!$E$8,IF('Meilleurs temps'!O18&lt;='Temps qualification fédération'!N$6,'Temps qualification fédération'!$E$6,IF('Meilleurs temps'!O18&lt;='Temps qualification fédération'!N$5,'Temps qualification fédération'!$E$5,IF('Meilleurs temps'!O18&lt;='Temps qualification fédération'!N$4,'Temps qualification fédération'!$E$4,IF('Meilleurs temps'!O18&lt;='Temps qualification fédération'!N$3,'Temps qualification fédération'!$E$3,IF('Meilleurs temps'!O18&lt;='Temps qualification fédération'!N$2,'Temps qualification fédération'!$E$2,"PRÉ-LIGUE")))))))))),IF(AND('Temps qualification fédération'!N$22=0,'Temps qualification fédération'!N$18=0,'Temps qualification fédération'!N$17=0),"---",IF('Meilleurs temps'!O18=0,"",IF('Meilleurs temps'!O18&lt;='Temps qualification fédération'!N$22,'Temps qualification fédération'!$E$22,IF('Meilleurs temps'!O18&lt;='Temps qualification fédération'!N$20,'Temps qualification fédération'!$E$20,IF('Meilleurs temps'!O18&lt;='Temps qualification fédération'!N$21,'Temps qualification fédération'!$E$21,IF('Meilleurs temps'!O18&lt;='Temps qualification fédération'!N$19,'Temps qualification fédération'!$E$19,IF('Meilleurs temps'!O18&lt;='Temps qualification fédération'!N$18,'Temps qualification fédération'!$E$18,IF('Meilleurs temps'!O18&lt;='Temps qualification fédération'!N$17,'Temps qualification fédération'!$E$17,IF('Meilleurs temps'!O18&lt;='Temps qualification fédération'!N$16,'Temps qualification fédération'!$E$16,IF('Meilleurs temps'!O18&lt;='Temps qualification fédération'!N$15,'Temps qualification fédération'!$E$15,"PRÉ-LIGUE")))))))))))</f>
        <v>PROVINCIAL</v>
      </c>
      <c r="Q18" s="52" t="str">
        <f>IF($D18="F",IF(AND('Temps qualification fédération'!O$9=0,'Temps qualification fédération'!O$5=0,'Temps qualification fédération'!O$4=0),"---",IF('Meilleurs temps'!P18=0,"",IF('Meilleurs temps'!P18&lt;='Temps qualification fédération'!O$9,'Temps qualification fédération'!$E$9,IF('Meilleurs temps'!P18&lt;='Temps qualification fédération'!O$7,'Temps qualification fédération'!$E$7,IF('Meilleurs temps'!P18&lt;='Temps qualification fédération'!O$8,'Temps qualification fédération'!$E$8,IF('Meilleurs temps'!P18&lt;='Temps qualification fédération'!O$6,'Temps qualification fédération'!$E$6,IF('Meilleurs temps'!P18&lt;='Temps qualification fédération'!O$5,'Temps qualification fédération'!$E$5,IF('Meilleurs temps'!P18&lt;='Temps qualification fédération'!O$4,'Temps qualification fédération'!$E$4,IF('Meilleurs temps'!P18&lt;='Temps qualification fédération'!O$3,'Temps qualification fédération'!$E$3,IF('Meilleurs temps'!P18&lt;='Temps qualification fédération'!O$2,'Temps qualification fédération'!$E$2,"PRÉ-LIGUE")))))))))),IF(AND('Temps qualification fédération'!O$22=0,'Temps qualification fédération'!O$18=0,'Temps qualification fédération'!O$17=0),"---",IF('Meilleurs temps'!P18=0,"",IF('Meilleurs temps'!P18&lt;='Temps qualification fédération'!O$22,'Temps qualification fédération'!$E$22,IF('Meilleurs temps'!P18&lt;='Temps qualification fédération'!O$20,'Temps qualification fédération'!$E$20,IF('Meilleurs temps'!P18&lt;='Temps qualification fédération'!O$21,'Temps qualification fédération'!$E$21,IF('Meilleurs temps'!P18&lt;='Temps qualification fédération'!O$19,'Temps qualification fédération'!$E$19,IF('Meilleurs temps'!P18&lt;='Temps qualification fédération'!O$18,'Temps qualification fédération'!$E$18,IF('Meilleurs temps'!P18&lt;='Temps qualification fédération'!O$17,'Temps qualification fédération'!$E$17,IF('Meilleurs temps'!P18&lt;='Temps qualification fédération'!O$16,'Temps qualification fédération'!$E$16,IF('Meilleurs temps'!P18&lt;='Temps qualification fédération'!O$15,'Temps qualification fédération'!$E$15,"PRÉ-LIGUE")))))))))))</f>
        <v>DEV 11-12</v>
      </c>
      <c r="R18" s="52" t="str">
        <f>IF($D18="F",IF(AND('Temps qualification fédération'!P$9=0,'Temps qualification fédération'!P$5=0,'Temps qualification fédération'!P$4=0),"---",IF('Meilleurs temps'!Q18=0,"",IF('Meilleurs temps'!Q18&lt;='Temps qualification fédération'!P$9,'Temps qualification fédération'!$E$9,IF('Meilleurs temps'!Q18&lt;='Temps qualification fédération'!P$7,'Temps qualification fédération'!$E$7,IF('Meilleurs temps'!Q18&lt;='Temps qualification fédération'!P$8,'Temps qualification fédération'!$E$8,IF('Meilleurs temps'!Q18&lt;='Temps qualification fédération'!P$6,'Temps qualification fédération'!$E$6,IF('Meilleurs temps'!Q18&lt;='Temps qualification fédération'!P$5,'Temps qualification fédération'!$E$5,IF('Meilleurs temps'!Q18&lt;='Temps qualification fédération'!P$4,'Temps qualification fédération'!$E$4,IF('Meilleurs temps'!Q18&lt;='Temps qualification fédération'!P$3,'Temps qualification fédération'!$E$3,IF('Meilleurs temps'!Q18&lt;='Temps qualification fédération'!P$2,'Temps qualification fédération'!$E$2,"PRÉ-LIGUE")))))))))),IF(AND('Temps qualification fédération'!P$22=0,'Temps qualification fédération'!P$18=0,'Temps qualification fédération'!P$17=0),"---",IF('Meilleurs temps'!Q18=0,"",IF('Meilleurs temps'!Q18&lt;='Temps qualification fédération'!P$22,'Temps qualification fédération'!$E$22,IF('Meilleurs temps'!Q18&lt;='Temps qualification fédération'!P$20,'Temps qualification fédération'!$E$20,IF('Meilleurs temps'!Q18&lt;='Temps qualification fédération'!P$21,'Temps qualification fédération'!$E$21,IF('Meilleurs temps'!Q18&lt;='Temps qualification fédération'!P$19,'Temps qualification fédération'!$E$19,IF('Meilleurs temps'!Q18&lt;='Temps qualification fédération'!P$18,'Temps qualification fédération'!$E$18,IF('Meilleurs temps'!Q18&lt;='Temps qualification fédération'!P$17,'Temps qualification fédération'!$E$17,IF('Meilleurs temps'!Q18&lt;='Temps qualification fédération'!P$16,'Temps qualification fédération'!$E$16,IF('Meilleurs temps'!Q18&lt;='Temps qualification fédération'!P$15,'Temps qualification fédération'!$E$15,"PRÉ-LIGUE")))))))))))</f>
        <v>DEV 11-12</v>
      </c>
      <c r="S18" s="52" t="str">
        <f>IF($D18="F",IF(AND('Temps qualification fédération'!Q$9=0,'Temps qualification fédération'!Q$5=0,'Temps qualification fédération'!Q$4=0),"---",IF('Meilleurs temps'!R18=0,"",IF('Meilleurs temps'!R18&lt;='Temps qualification fédération'!Q$9,'Temps qualification fédération'!$E$9,IF('Meilleurs temps'!R18&lt;='Temps qualification fédération'!Q$7,'Temps qualification fédération'!$E$7,IF('Meilleurs temps'!R18&lt;='Temps qualification fédération'!Q$8,'Temps qualification fédération'!$E$8,IF('Meilleurs temps'!R18&lt;='Temps qualification fédération'!Q$6,'Temps qualification fédération'!$E$6,IF('Meilleurs temps'!R18&lt;='Temps qualification fédération'!Q$5,'Temps qualification fédération'!$E$5,IF('Meilleurs temps'!R18&lt;='Temps qualification fédération'!Q$4,'Temps qualification fédération'!$E$4,IF('Meilleurs temps'!R18&lt;='Temps qualification fédération'!Q$3,'Temps qualification fédération'!$E$3,IF('Meilleurs temps'!R18&lt;='Temps qualification fédération'!Q$2,'Temps qualification fédération'!$E$2,"PRÉ-LIGUE")))))))))),IF(AND('Temps qualification fédération'!Q$22=0,'Temps qualification fédération'!Q$18=0,'Temps qualification fédération'!Q$17=0),"---",IF('Meilleurs temps'!R18=0,"",IF('Meilleurs temps'!R18&lt;='Temps qualification fédération'!Q$22,'Temps qualification fédération'!$E$22,IF('Meilleurs temps'!R18&lt;='Temps qualification fédération'!Q$20,'Temps qualification fédération'!$E$20,IF('Meilleurs temps'!R18&lt;='Temps qualification fédération'!Q$21,'Temps qualification fédération'!$E$21,IF('Meilleurs temps'!R18&lt;='Temps qualification fédération'!Q$19,'Temps qualification fédération'!$E$19,IF('Meilleurs temps'!R18&lt;='Temps qualification fédération'!Q$18,'Temps qualification fédération'!$E$18,IF('Meilleurs temps'!R18&lt;='Temps qualification fédération'!Q$17,'Temps qualification fédération'!$E$17,IF('Meilleurs temps'!R18&lt;='Temps qualification fédération'!Q$16,'Temps qualification fédération'!$E$16,IF('Meilleurs temps'!R18&lt;='Temps qualification fédération'!Q$15,'Temps qualification fédération'!$E$15,"PRÉ-LIGUE")))))))))))</f>
        <v>DEV 11-12</v>
      </c>
      <c r="T18" s="52" t="str">
        <f>IF($D18="F",IF(AND('Temps qualification fédération'!R$9=0,'Temps qualification fédération'!R$5=0,'Temps qualification fédération'!R$4=0),"---",IF('Meilleurs temps'!S18=0,"",IF('Meilleurs temps'!S18&lt;='Temps qualification fédération'!R$9,'Temps qualification fédération'!$E$9,IF('Meilleurs temps'!S18&lt;='Temps qualification fédération'!R$7,'Temps qualification fédération'!$E$7,IF('Meilleurs temps'!S18&lt;='Temps qualification fédération'!R$8,'Temps qualification fédération'!$E$8,IF('Meilleurs temps'!S18&lt;='Temps qualification fédération'!R$6,'Temps qualification fédération'!$E$6,IF('Meilleurs temps'!S18&lt;='Temps qualification fédération'!R$5,'Temps qualification fédération'!$E$5,IF('Meilleurs temps'!S18&lt;='Temps qualification fédération'!R$4,'Temps qualification fédération'!$E$4,IF('Meilleurs temps'!S18&lt;='Temps qualification fédération'!R$3,'Temps qualification fédération'!$E$3,IF('Meilleurs temps'!S18&lt;='Temps qualification fédération'!R$2,'Temps qualification fédération'!$E$2,"PRÉ-LIGUE")))))))))),IF(AND('Temps qualification fédération'!R$22=0,'Temps qualification fédération'!R$18=0,'Temps qualification fédération'!R$17=0),"---",IF('Meilleurs temps'!S18=0,"",IF('Meilleurs temps'!S18&lt;='Temps qualification fédération'!R$22,'Temps qualification fédération'!$E$22,IF('Meilleurs temps'!S18&lt;='Temps qualification fédération'!R$20,'Temps qualification fédération'!$E$20,IF('Meilleurs temps'!S18&lt;='Temps qualification fédération'!R$21,'Temps qualification fédération'!$E$21,IF('Meilleurs temps'!S18&lt;='Temps qualification fédération'!R$19,'Temps qualification fédération'!$E$19,IF('Meilleurs temps'!S18&lt;='Temps qualification fédération'!R$18,'Temps qualification fédération'!$E$18,IF('Meilleurs temps'!S18&lt;='Temps qualification fédération'!R$17,'Temps qualification fédération'!$E$17,IF('Meilleurs temps'!S18&lt;='Temps qualification fédération'!R$16,'Temps qualification fédération'!$E$16,IF('Meilleurs temps'!S18&lt;='Temps qualification fédération'!R$15,'Temps qualification fédération'!$E$15,"PRÉ-LIGUE")))))))))))</f>
        <v>DEV 11-12</v>
      </c>
      <c r="U18" s="52" t="str">
        <f>IF($D18="F",IF(AND('Temps qualification fédération'!S$9=0,'Temps qualification fédération'!S$5=0,'Temps qualification fédération'!S$4=0),"---",IF('Meilleurs temps'!T18=0,"",IF('Meilleurs temps'!T18&lt;='Temps qualification fédération'!S$9,'Temps qualification fédération'!$E$9,IF('Meilleurs temps'!T18&lt;='Temps qualification fédération'!S$7,'Temps qualification fédération'!$E$7,IF('Meilleurs temps'!T18&lt;='Temps qualification fédération'!S$8,'Temps qualification fédération'!$E$8,IF('Meilleurs temps'!T18&lt;='Temps qualification fédération'!S$6,'Temps qualification fédération'!$E$6,IF('Meilleurs temps'!T18&lt;='Temps qualification fédération'!S$5,'Temps qualification fédération'!$E$5,IF('Meilleurs temps'!T18&lt;='Temps qualification fédération'!S$4,'Temps qualification fédération'!$E$4,IF('Meilleurs temps'!T18&lt;='Temps qualification fédération'!S$3,'Temps qualification fédération'!$E$3,IF('Meilleurs temps'!T18&lt;='Temps qualification fédération'!S$2,'Temps qualification fédération'!$E$2,"PRÉ-LIGUE")))))))))),IF(AND('Temps qualification fédération'!S$22=0,'Temps qualification fédération'!S$18=0,'Temps qualification fédération'!S$17=0),"---",IF('Meilleurs temps'!T18=0,"",IF('Meilleurs temps'!T18&lt;='Temps qualification fédération'!S$22,'Temps qualification fédération'!$E$22,IF('Meilleurs temps'!T18&lt;='Temps qualification fédération'!S$20,'Temps qualification fédération'!$E$20,IF('Meilleurs temps'!T18&lt;='Temps qualification fédération'!S$21,'Temps qualification fédération'!$E$21,IF('Meilleurs temps'!T18&lt;='Temps qualification fédération'!S$19,'Temps qualification fédération'!$E$19,IF('Meilleurs temps'!T18&lt;='Temps qualification fédération'!S$18,'Temps qualification fédération'!$E$18,IF('Meilleurs temps'!T18&lt;='Temps qualification fédération'!S$17,'Temps qualification fédération'!$E$17,IF('Meilleurs temps'!T18&lt;='Temps qualification fédération'!S$16,'Temps qualification fédération'!$E$16,IF('Meilleurs temps'!T18&lt;='Temps qualification fédération'!S$15,'Temps qualification fédération'!$E$15,"PRÉ-LIGUE")))))))))))</f>
        <v>DEV 11-12</v>
      </c>
      <c r="V18" s="52" t="str">
        <f>IF($D18="F",IF(AND('Temps qualification fédération'!T$9=0,'Temps qualification fédération'!T$5=0,'Temps qualification fédération'!T$4=0),"---",IF('Meilleurs temps'!U18=0,"",IF('Meilleurs temps'!U18&lt;='Temps qualification fédération'!T$9,'Temps qualification fédération'!$E$9,IF('Meilleurs temps'!U18&lt;='Temps qualification fédération'!T$7,'Temps qualification fédération'!$E$7,IF('Meilleurs temps'!U18&lt;='Temps qualification fédération'!T$8,'Temps qualification fédération'!$E$8,IF('Meilleurs temps'!U18&lt;='Temps qualification fédération'!T$6,'Temps qualification fédération'!$E$6,IF('Meilleurs temps'!U18&lt;='Temps qualification fédération'!T$5,'Temps qualification fédération'!$E$5,IF('Meilleurs temps'!U18&lt;='Temps qualification fédération'!T$4,'Temps qualification fédération'!$E$4,IF('Meilleurs temps'!U18&lt;='Temps qualification fédération'!T$3,'Temps qualification fédération'!$E$3,IF('Meilleurs temps'!U18&lt;='Temps qualification fédération'!T$2,'Temps qualification fédération'!$E$2,"PRÉ-LIGUE")))))))))),IF(AND('Temps qualification fédération'!T$22=0,'Temps qualification fédération'!T$18=0,'Temps qualification fédération'!T$17=0),"---",IF('Meilleurs temps'!U18=0,"",IF('Meilleurs temps'!U18&lt;='Temps qualification fédération'!T$22,'Temps qualification fédération'!$E$22,IF('Meilleurs temps'!U18&lt;='Temps qualification fédération'!T$20,'Temps qualification fédération'!$E$20,IF('Meilleurs temps'!U18&lt;='Temps qualification fédération'!T$21,'Temps qualification fédération'!$E$21,IF('Meilleurs temps'!U18&lt;='Temps qualification fédération'!T$19,'Temps qualification fédération'!$E$19,IF('Meilleurs temps'!U18&lt;='Temps qualification fédération'!T$18,'Temps qualification fédération'!$E$18,IF('Meilleurs temps'!U18&lt;='Temps qualification fédération'!T$17,'Temps qualification fédération'!$E$17,IF('Meilleurs temps'!U18&lt;='Temps qualification fédération'!T$16,'Temps qualification fédération'!$E$16,IF('Meilleurs temps'!U18&lt;='Temps qualification fédération'!T$15,'Temps qualification fédération'!$E$15,"PRÉ-LIGUE")))))))))))</f>
        <v/>
      </c>
      <c r="W18" s="52" t="str">
        <f>IF($D18="F",IF(AND('Temps qualification fédération'!U$9=0,'Temps qualification fédération'!U$5=0,'Temps qualification fédération'!U$4=0),"---",IF('Meilleurs temps'!V18=0,"",IF('Meilleurs temps'!V18&lt;='Temps qualification fédération'!U$9,'Temps qualification fédération'!$E$9,IF('Meilleurs temps'!V18&lt;='Temps qualification fédération'!U$7,'Temps qualification fédération'!$E$7,IF('Meilleurs temps'!V18&lt;='Temps qualification fédération'!U$8,'Temps qualification fédération'!$E$8,IF('Meilleurs temps'!V18&lt;='Temps qualification fédération'!U$6,'Temps qualification fédération'!$E$6,IF('Meilleurs temps'!V18&lt;='Temps qualification fédération'!U$5,'Temps qualification fédération'!$E$5,IF('Meilleurs temps'!V18&lt;='Temps qualification fédération'!U$4,'Temps qualification fédération'!$E$4,IF('Meilleurs temps'!V18&lt;='Temps qualification fédération'!U$3,'Temps qualification fédération'!$E$3,IF('Meilleurs temps'!V18&lt;='Temps qualification fédération'!U$2,'Temps qualification fédération'!$E$2,"PRÉ-LIGUE")))))))))),IF(AND('Temps qualification fédération'!U$22=0,'Temps qualification fédération'!U$18=0,'Temps qualification fédération'!U$17=0),"---",IF('Meilleurs temps'!V18=0,"",IF('Meilleurs temps'!V18&lt;='Temps qualification fédération'!U$22,'Temps qualification fédération'!$E$22,IF('Meilleurs temps'!V18&lt;='Temps qualification fédération'!U$20,'Temps qualification fédération'!$E$20,IF('Meilleurs temps'!V18&lt;='Temps qualification fédération'!U$21,'Temps qualification fédération'!$E$21,IF('Meilleurs temps'!V18&lt;='Temps qualification fédération'!U$19,'Temps qualification fédération'!$E$19,IF('Meilleurs temps'!V18&lt;='Temps qualification fédération'!U$18,'Temps qualification fédération'!$E$18,IF('Meilleurs temps'!V18&lt;='Temps qualification fédération'!U$17,'Temps qualification fédération'!$E$17,IF('Meilleurs temps'!V18&lt;='Temps qualification fédération'!U$16,'Temps qualification fédération'!$E$16,IF('Meilleurs temps'!V18&lt;='Temps qualification fédération'!U$15,'Temps qualification fédération'!$E$15,"PRÉ-LIGUE")))))))))))</f>
        <v>DEV 11-12</v>
      </c>
      <c r="X18" s="52" t="str">
        <f>IF($D18="F",IF(AND('Temps qualification fédération'!V$9=0,'Temps qualification fédération'!V$5=0,'Temps qualification fédération'!V$4=0),"---",IF('Meilleurs temps'!W18=0,"",IF('Meilleurs temps'!W18&lt;='Temps qualification fédération'!V$9,'Temps qualification fédération'!$E$9,IF('Meilleurs temps'!W18&lt;='Temps qualification fédération'!V$7,'Temps qualification fédération'!$E$7,IF('Meilleurs temps'!W18&lt;='Temps qualification fédération'!V$8,'Temps qualification fédération'!$E$8,IF('Meilleurs temps'!W18&lt;='Temps qualification fédération'!V$6,'Temps qualification fédération'!$E$6,IF('Meilleurs temps'!W18&lt;='Temps qualification fédération'!V$5,'Temps qualification fédération'!$E$5,IF('Meilleurs temps'!W18&lt;='Temps qualification fédération'!V$4,'Temps qualification fédération'!$E$4,IF('Meilleurs temps'!W18&lt;='Temps qualification fédération'!V$3,'Temps qualification fédération'!$E$3,IF('Meilleurs temps'!W18&lt;='Temps qualification fédération'!V$2,'Temps qualification fédération'!$E$2,"PRÉ-LIGUE")))))))))),IF(AND('Temps qualification fédération'!V$22=0,'Temps qualification fédération'!V$18=0,'Temps qualification fédération'!V$17=0),"---",IF('Meilleurs temps'!W18=0,"",IF('Meilleurs temps'!W18&lt;='Temps qualification fédération'!V$22,'Temps qualification fédération'!$E$22,IF('Meilleurs temps'!W18&lt;='Temps qualification fédération'!V$20,'Temps qualification fédération'!$E$20,IF('Meilleurs temps'!W18&lt;='Temps qualification fédération'!V$21,'Temps qualification fédération'!$E$21,IF('Meilleurs temps'!W18&lt;='Temps qualification fédération'!V$19,'Temps qualification fédération'!$E$19,IF('Meilleurs temps'!W18&lt;='Temps qualification fédération'!V$18,'Temps qualification fédération'!$E$18,IF('Meilleurs temps'!W18&lt;='Temps qualification fédération'!V$17,'Temps qualification fédération'!$E$17,IF('Meilleurs temps'!W18&lt;='Temps qualification fédération'!V$16,'Temps qualification fédération'!$E$16,IF('Meilleurs temps'!W18&lt;='Temps qualification fédération'!V$15,'Temps qualification fédération'!$E$15,"PRÉ-LIGUE")))))))))))</f>
        <v>DEV 11-12</v>
      </c>
      <c r="Y18" s="52" t="str">
        <f>IF($D18="F",IF(AND('Temps qualification fédération'!W$9=0,'Temps qualification fédération'!W$5=0,'Temps qualification fédération'!W$4=0),"---",IF('Meilleurs temps'!X18=0,"",IF('Meilleurs temps'!X18&lt;='Temps qualification fédération'!W$9,'Temps qualification fédération'!$E$9,IF('Meilleurs temps'!X18&lt;='Temps qualification fédération'!W$7,'Temps qualification fédération'!$E$7,IF('Meilleurs temps'!X18&lt;='Temps qualification fédération'!W$8,'Temps qualification fédération'!$E$8,IF('Meilleurs temps'!X18&lt;='Temps qualification fédération'!W$6,'Temps qualification fédération'!$E$6,IF('Meilleurs temps'!X18&lt;='Temps qualification fédération'!W$5,'Temps qualification fédération'!$E$5,IF('Meilleurs temps'!X18&lt;='Temps qualification fédération'!W$4,'Temps qualification fédération'!$E$4,IF('Meilleurs temps'!X18&lt;='Temps qualification fédération'!W$3,'Temps qualification fédération'!$E$3,IF('Meilleurs temps'!X18&lt;='Temps qualification fédération'!W$2,'Temps qualification fédération'!$E$2,"PRÉ-LIGUE")))))))))),IF(AND('Temps qualification fédération'!W$22=0,'Temps qualification fédération'!W$18=0,'Temps qualification fédération'!W$17=0),"---",IF('Meilleurs temps'!X18=0,"",IF('Meilleurs temps'!X18&lt;='Temps qualification fédération'!W$22,'Temps qualification fédération'!$E$22,IF('Meilleurs temps'!X18&lt;='Temps qualification fédération'!W$20,'Temps qualification fédération'!$E$20,IF('Meilleurs temps'!X18&lt;='Temps qualification fédération'!W$21,'Temps qualification fédération'!$E$21,IF('Meilleurs temps'!X18&lt;='Temps qualification fédération'!W$19,'Temps qualification fédération'!$E$19,IF('Meilleurs temps'!X18&lt;='Temps qualification fédération'!W$18,'Temps qualification fédération'!$E$18,IF('Meilleurs temps'!X18&lt;='Temps qualification fédération'!W$17,'Temps qualification fédération'!$E$17,IF('Meilleurs temps'!X18&lt;='Temps qualification fédération'!W$16,'Temps qualification fédération'!$E$16,IF('Meilleurs temps'!X18&lt;='Temps qualification fédération'!W$15,'Temps qualification fédération'!$E$15,"PRÉ-LIGUE")))))))))))</f>
        <v/>
      </c>
      <c r="AA18" s="34">
        <f t="shared" si="2"/>
        <v>15</v>
      </c>
      <c r="AB18" s="35">
        <f t="shared" si="3"/>
        <v>0</v>
      </c>
      <c r="AC18" s="80">
        <f t="shared" si="4"/>
        <v>0</v>
      </c>
      <c r="AD18" s="80">
        <f t="shared" si="5"/>
        <v>0</v>
      </c>
      <c r="AE18" s="80">
        <f t="shared" si="6"/>
        <v>4</v>
      </c>
      <c r="AF18" s="80">
        <f t="shared" si="7"/>
        <v>0</v>
      </c>
      <c r="AG18" s="80">
        <f t="shared" si="8"/>
        <v>1</v>
      </c>
      <c r="AH18" s="80">
        <f t="shared" si="9"/>
        <v>0</v>
      </c>
      <c r="AI18" s="36">
        <f t="shared" si="10"/>
        <v>0</v>
      </c>
      <c r="AJ18" s="35">
        <f t="shared" si="11"/>
        <v>0</v>
      </c>
      <c r="AK18" s="80">
        <f t="shared" si="12"/>
        <v>0</v>
      </c>
      <c r="AL18" s="80">
        <f t="shared" si="13"/>
        <v>1</v>
      </c>
      <c r="AM18" s="80">
        <f t="shared" si="14"/>
        <v>2</v>
      </c>
      <c r="AN18" s="80">
        <f t="shared" si="15"/>
        <v>0</v>
      </c>
      <c r="AO18" s="80">
        <f t="shared" si="16"/>
        <v>0</v>
      </c>
      <c r="AP18" s="80">
        <f t="shared" si="17"/>
        <v>0</v>
      </c>
      <c r="AQ18" s="36">
        <f t="shared" si="18"/>
        <v>0</v>
      </c>
      <c r="AR18" s="35">
        <f t="shared" si="19"/>
        <v>0</v>
      </c>
      <c r="AS18" s="80">
        <f t="shared" si="20"/>
        <v>0</v>
      </c>
      <c r="AT18" s="80">
        <f t="shared" si="21"/>
        <v>3</v>
      </c>
      <c r="AU18" s="80">
        <f t="shared" si="22"/>
        <v>0</v>
      </c>
      <c r="AV18" s="80">
        <f t="shared" si="23"/>
        <v>0</v>
      </c>
      <c r="AW18" s="80">
        <f t="shared" si="24"/>
        <v>0</v>
      </c>
      <c r="AX18" s="80">
        <f t="shared" si="25"/>
        <v>0</v>
      </c>
      <c r="AY18" s="36">
        <f t="shared" si="26"/>
        <v>0</v>
      </c>
      <c r="AZ18" s="35">
        <f t="shared" si="27"/>
        <v>0</v>
      </c>
      <c r="BA18" s="80">
        <f t="shared" si="28"/>
        <v>0</v>
      </c>
      <c r="BB18" s="80">
        <f t="shared" si="29"/>
        <v>2</v>
      </c>
      <c r="BC18" s="80">
        <f t="shared" si="30"/>
        <v>0</v>
      </c>
      <c r="BD18" s="80">
        <f t="shared" si="31"/>
        <v>0</v>
      </c>
      <c r="BE18" s="80">
        <f t="shared" si="32"/>
        <v>0</v>
      </c>
      <c r="BF18" s="80">
        <f t="shared" si="33"/>
        <v>0</v>
      </c>
      <c r="BG18" s="36">
        <f t="shared" si="34"/>
        <v>0</v>
      </c>
      <c r="BH18" s="35">
        <f t="shared" si="35"/>
        <v>0</v>
      </c>
      <c r="BI18" s="80">
        <f t="shared" si="36"/>
        <v>0</v>
      </c>
      <c r="BJ18" s="80">
        <f t="shared" si="37"/>
        <v>2</v>
      </c>
      <c r="BK18" s="80">
        <f t="shared" si="38"/>
        <v>0</v>
      </c>
      <c r="BL18" s="80">
        <f t="shared" si="39"/>
        <v>0</v>
      </c>
      <c r="BM18" s="80">
        <f t="shared" si="40"/>
        <v>0</v>
      </c>
      <c r="BN18" s="80">
        <f t="shared" si="41"/>
        <v>0</v>
      </c>
      <c r="BO18" s="36">
        <f t="shared" si="42"/>
        <v>0</v>
      </c>
    </row>
    <row r="19" spans="1:67" ht="15.75" thickBot="1">
      <c r="A19" s="47" t="s">
        <v>47</v>
      </c>
      <c r="B19" s="48" t="str">
        <f t="shared" si="0"/>
        <v>PRÉ-LIGUE</v>
      </c>
      <c r="C19" s="54">
        <f t="shared" ca="1" si="1"/>
        <v>7</v>
      </c>
      <c r="D19" s="55" t="s">
        <v>40</v>
      </c>
      <c r="E19" s="21" t="s">
        <v>164</v>
      </c>
      <c r="F19" s="3" t="s">
        <v>67</v>
      </c>
      <c r="G19" s="53">
        <v>39762</v>
      </c>
      <c r="H19" s="52" t="str">
        <f>IF($D19="F",IF(AND('Temps qualification fédération'!F$9=0,'Temps qualification fédération'!F$5=0,'Temps qualification fédération'!F$4=0),"---",IF('Meilleurs temps'!G19=0,"",IF('Meilleurs temps'!G19&lt;='Temps qualification fédération'!F$9,'Temps qualification fédération'!$E$9,IF('Meilleurs temps'!G19&lt;='Temps qualification fédération'!F$7,'Temps qualification fédération'!$E$7,IF('Meilleurs temps'!G19&lt;='Temps qualification fédération'!F$8,'Temps qualification fédération'!$E$8,IF('Meilleurs temps'!G19&lt;='Temps qualification fédération'!F$6,'Temps qualification fédération'!$E$6,IF('Meilleurs temps'!G19&lt;='Temps qualification fédération'!F$5,'Temps qualification fédération'!$E$5,IF('Meilleurs temps'!G19&lt;='Temps qualification fédération'!F$4,'Temps qualification fédération'!$E$4,IF('Meilleurs temps'!G19&lt;='Temps qualification fédération'!F$3,'Temps qualification fédération'!$E$3,IF('Meilleurs temps'!G19&lt;='Temps qualification fédération'!F$2,'Temps qualification fédération'!$E$2,"PRÉ-LIGUE")))))))))),IF(AND('Temps qualification fédération'!F$22=0,'Temps qualification fédération'!F$18=0,'Temps qualification fédération'!F$17=0),"---",IF('Meilleurs temps'!G19=0,"",IF('Meilleurs temps'!G19&lt;='Temps qualification fédération'!F$22,'Temps qualification fédération'!$E$22,IF('Meilleurs temps'!G19&lt;='Temps qualification fédération'!F$20,'Temps qualification fédération'!$E$20,IF('Meilleurs temps'!G19&lt;='Temps qualification fédération'!F$21,'Temps qualification fédération'!$E$21,IF('Meilleurs temps'!G19&lt;='Temps qualification fédération'!F$19,'Temps qualification fédération'!$E$19,IF('Meilleurs temps'!G19&lt;='Temps qualification fédération'!F$18,'Temps qualification fédération'!$E$18,IF('Meilleurs temps'!G19&lt;='Temps qualification fédération'!F$17,'Temps qualification fédération'!$E$17,IF('Meilleurs temps'!G19&lt;='Temps qualification fédération'!F$16,'Temps qualification fédération'!$E$16,IF('Meilleurs temps'!G19&lt;='Temps qualification fédération'!F$15,'Temps qualification fédération'!$E$15,"PRÉ-LIGUE")))))))))))</f>
        <v/>
      </c>
      <c r="I19" s="52" t="str">
        <f>IF($D19="F",IF(AND('Temps qualification fédération'!G$9=0,'Temps qualification fédération'!G$5=0,'Temps qualification fédération'!G$4=0),"---",IF('Meilleurs temps'!H19=0,"",IF('Meilleurs temps'!H19&lt;='Temps qualification fédération'!G$9,'Temps qualification fédération'!$E$9,IF('Meilleurs temps'!H19&lt;='Temps qualification fédération'!G$7,'Temps qualification fédération'!$E$7,IF('Meilleurs temps'!H19&lt;='Temps qualification fédération'!G$8,'Temps qualification fédération'!$E$8,IF('Meilleurs temps'!H19&lt;='Temps qualification fédération'!G$6,'Temps qualification fédération'!$E$6,IF('Meilleurs temps'!H19&lt;='Temps qualification fédération'!G$5,'Temps qualification fédération'!$E$5,IF('Meilleurs temps'!H19&lt;='Temps qualification fédération'!G$4,'Temps qualification fédération'!$E$4,IF('Meilleurs temps'!H19&lt;='Temps qualification fédération'!G$3,'Temps qualification fédération'!$E$3,IF('Meilleurs temps'!H19&lt;='Temps qualification fédération'!G$2,'Temps qualification fédération'!$E$2,"PRÉ-LIGUE")))))))))),IF(AND('Temps qualification fédération'!G$22=0,'Temps qualification fédération'!G$18=0,'Temps qualification fédération'!G$17=0),"---",IF('Meilleurs temps'!H19=0,"",IF('Meilleurs temps'!H19&lt;='Temps qualification fédération'!G$22,'Temps qualification fédération'!$E$22,IF('Meilleurs temps'!H19&lt;='Temps qualification fédération'!G$20,'Temps qualification fédération'!$E$20,IF('Meilleurs temps'!H19&lt;='Temps qualification fédération'!G$21,'Temps qualification fédération'!$E$21,IF('Meilleurs temps'!H19&lt;='Temps qualification fédération'!G$19,'Temps qualification fédération'!$E$19,IF('Meilleurs temps'!H19&lt;='Temps qualification fédération'!G$18,'Temps qualification fédération'!$E$18,IF('Meilleurs temps'!H19&lt;='Temps qualification fédération'!G$17,'Temps qualification fédération'!$E$17,IF('Meilleurs temps'!H19&lt;='Temps qualification fédération'!G$16,'Temps qualification fédération'!$E$16,IF('Meilleurs temps'!H19&lt;='Temps qualification fédération'!G$15,'Temps qualification fédération'!$E$15,"PRÉ-LIGUE")))))))))))</f>
        <v/>
      </c>
      <c r="J19" s="52" t="str">
        <f>IF($D19="F",IF(AND('Temps qualification fédération'!H$9=0,'Temps qualification fédération'!H$5=0,'Temps qualification fédération'!H$4=0),"---",IF('Meilleurs temps'!I19=0,"",IF('Meilleurs temps'!I19&lt;='Temps qualification fédération'!H$9,'Temps qualification fédération'!$E$9,IF('Meilleurs temps'!I19&lt;='Temps qualification fédération'!H$7,'Temps qualification fédération'!$E$7,IF('Meilleurs temps'!I19&lt;='Temps qualification fédération'!H$8,'Temps qualification fédération'!$E$8,IF('Meilleurs temps'!I19&lt;='Temps qualification fédération'!H$6,'Temps qualification fédération'!$E$6,IF('Meilleurs temps'!I19&lt;='Temps qualification fédération'!H$5,'Temps qualification fédération'!$E$5,IF('Meilleurs temps'!I19&lt;='Temps qualification fédération'!H$4,'Temps qualification fédération'!$E$4,IF('Meilleurs temps'!I19&lt;='Temps qualification fédération'!H$3,'Temps qualification fédération'!$E$3,IF('Meilleurs temps'!I19&lt;='Temps qualification fédération'!H$2,'Temps qualification fédération'!$E$2,"PRÉ-LIGUE")))))))))),IF(AND('Temps qualification fédération'!H$22=0,'Temps qualification fédération'!H$18=0,'Temps qualification fédération'!H$17=0),"---",IF('Meilleurs temps'!I19=0,"",IF('Meilleurs temps'!I19&lt;='Temps qualification fédération'!H$22,'Temps qualification fédération'!$E$22,IF('Meilleurs temps'!I19&lt;='Temps qualification fédération'!H$20,'Temps qualification fédération'!$E$20,IF('Meilleurs temps'!I19&lt;='Temps qualification fédération'!H$21,'Temps qualification fédération'!$E$21,IF('Meilleurs temps'!I19&lt;='Temps qualification fédération'!H$19,'Temps qualification fédération'!$E$19,IF('Meilleurs temps'!I19&lt;='Temps qualification fédération'!H$18,'Temps qualification fédération'!$E$18,IF('Meilleurs temps'!I19&lt;='Temps qualification fédération'!H$17,'Temps qualification fédération'!$E$17,IF('Meilleurs temps'!I19&lt;='Temps qualification fédération'!H$16,'Temps qualification fédération'!$E$16,IF('Meilleurs temps'!I19&lt;='Temps qualification fédération'!H$15,'Temps qualification fédération'!$E$15,"PRÉ-LIGUE")))))))))))</f>
        <v/>
      </c>
      <c r="K19" s="52" t="str">
        <f>IF($D19="F",IF(AND('Temps qualification fédération'!I$9=0,'Temps qualification fédération'!I$5=0,'Temps qualification fédération'!I$4=0),"---",IF('Meilleurs temps'!J19=0,"",IF('Meilleurs temps'!J19&lt;='Temps qualification fédération'!I$9,'Temps qualification fédération'!$E$9,IF('Meilleurs temps'!J19&lt;='Temps qualification fédération'!I$7,'Temps qualification fédération'!$E$7,IF('Meilleurs temps'!J19&lt;='Temps qualification fédération'!I$8,'Temps qualification fédération'!$E$8,IF('Meilleurs temps'!J19&lt;='Temps qualification fédération'!I$6,'Temps qualification fédération'!$E$6,IF('Meilleurs temps'!J19&lt;='Temps qualification fédération'!I$5,'Temps qualification fédération'!$E$5,IF('Meilleurs temps'!J19&lt;='Temps qualification fédération'!I$4,'Temps qualification fédération'!$E$4,IF('Meilleurs temps'!J19&lt;='Temps qualification fédération'!I$3,'Temps qualification fédération'!$E$3,IF('Meilleurs temps'!J19&lt;='Temps qualification fédération'!I$2,'Temps qualification fédération'!$E$2,"PRÉ-LIGUE")))))))))),IF(AND('Temps qualification fédération'!I$22=0,'Temps qualification fédération'!I$18=0,'Temps qualification fédération'!I$17=0),"---",IF('Meilleurs temps'!J19=0,"",IF('Meilleurs temps'!J19&lt;='Temps qualification fédération'!I$22,'Temps qualification fédération'!$E$22,IF('Meilleurs temps'!J19&lt;='Temps qualification fédération'!I$20,'Temps qualification fédération'!$E$20,IF('Meilleurs temps'!J19&lt;='Temps qualification fédération'!I$21,'Temps qualification fédération'!$E$21,IF('Meilleurs temps'!J19&lt;='Temps qualification fédération'!I$19,'Temps qualification fédération'!$E$19,IF('Meilleurs temps'!J19&lt;='Temps qualification fédération'!I$18,'Temps qualification fédération'!$E$18,IF('Meilleurs temps'!J19&lt;='Temps qualification fédération'!I$17,'Temps qualification fédération'!$E$17,IF('Meilleurs temps'!J19&lt;='Temps qualification fédération'!I$16,'Temps qualification fédération'!$E$16,IF('Meilleurs temps'!J19&lt;='Temps qualification fédération'!I$15,'Temps qualification fédération'!$E$15,"PRÉ-LIGUE")))))))))))</f>
        <v/>
      </c>
      <c r="L19" s="52" t="str">
        <f>IF($D19="F",IF(AND('Temps qualification fédération'!J$9=0,'Temps qualification fédération'!J$5=0,'Temps qualification fédération'!J$4=0),"---",IF('Meilleurs temps'!K19=0,"",IF('Meilleurs temps'!K19&lt;='Temps qualification fédération'!J$9,'Temps qualification fédération'!$E$9,IF('Meilleurs temps'!K19&lt;='Temps qualification fédération'!J$7,'Temps qualification fédération'!$E$7,IF('Meilleurs temps'!K19&lt;='Temps qualification fédération'!J$8,'Temps qualification fédération'!$E$8,IF('Meilleurs temps'!K19&lt;='Temps qualification fédération'!J$6,'Temps qualification fédération'!$E$6,IF('Meilleurs temps'!K19&lt;='Temps qualification fédération'!J$5,'Temps qualification fédération'!$E$5,IF('Meilleurs temps'!K19&lt;='Temps qualification fédération'!J$4,'Temps qualification fédération'!$E$4,IF('Meilleurs temps'!K19&lt;='Temps qualification fédération'!J$3,'Temps qualification fédération'!$E$3,IF('Meilleurs temps'!K19&lt;='Temps qualification fédération'!J$2,'Temps qualification fédération'!$E$2,"PRÉ-LIGUE")))))))))),IF(AND('Temps qualification fédération'!J$22=0,'Temps qualification fédération'!J$18=0,'Temps qualification fédération'!J$17=0),"---",IF('Meilleurs temps'!K19=0,"",IF('Meilleurs temps'!K19&lt;='Temps qualification fédération'!J$22,'Temps qualification fédération'!$E$22,IF('Meilleurs temps'!K19&lt;='Temps qualification fédération'!J$20,'Temps qualification fédération'!$E$20,IF('Meilleurs temps'!K19&lt;='Temps qualification fédération'!J$21,'Temps qualification fédération'!$E$21,IF('Meilleurs temps'!K19&lt;='Temps qualification fédération'!J$19,'Temps qualification fédération'!$E$19,IF('Meilleurs temps'!K19&lt;='Temps qualification fédération'!J$18,'Temps qualification fédération'!$E$18,IF('Meilleurs temps'!K19&lt;='Temps qualification fédération'!J$17,'Temps qualification fédération'!$E$17,IF('Meilleurs temps'!K19&lt;='Temps qualification fédération'!J$16,'Temps qualification fédération'!$E$16,IF('Meilleurs temps'!K19&lt;='Temps qualification fédération'!J$15,'Temps qualification fédération'!$E$15,"PRÉ-LIGUE")))))))))))</f>
        <v/>
      </c>
      <c r="M19" s="52" t="str">
        <f>IF($D19="F",IF(AND('Temps qualification fédération'!K$9=0,'Temps qualification fédération'!K$5=0,'Temps qualification fédération'!K$4=0),"---",IF('Meilleurs temps'!L19=0,"",IF('Meilleurs temps'!L19&lt;='Temps qualification fédération'!K$9,'Temps qualification fédération'!$E$9,IF('Meilleurs temps'!L19&lt;='Temps qualification fédération'!K$7,'Temps qualification fédération'!$E$7,IF('Meilleurs temps'!L19&lt;='Temps qualification fédération'!K$8,'Temps qualification fédération'!$E$8,IF('Meilleurs temps'!L19&lt;='Temps qualification fédération'!K$6,'Temps qualification fédération'!$E$6,IF('Meilleurs temps'!L19&lt;='Temps qualification fédération'!K$5,'Temps qualification fédération'!$E$5,IF('Meilleurs temps'!L19&lt;='Temps qualification fédération'!K$4,'Temps qualification fédération'!$E$4,IF('Meilleurs temps'!L19&lt;='Temps qualification fédération'!K$3,'Temps qualification fédération'!$E$3,IF('Meilleurs temps'!L19&lt;='Temps qualification fédération'!K$2,'Temps qualification fédération'!$E$2,"PRÉ-LIGUE")))))))))),IF(AND('Temps qualification fédération'!K$22=0,'Temps qualification fédération'!K$18=0,'Temps qualification fédération'!K$17=0),"---",IF('Meilleurs temps'!L19=0,"",IF('Meilleurs temps'!L19&lt;='Temps qualification fédération'!K$22,'Temps qualification fédération'!$E$22,IF('Meilleurs temps'!L19&lt;='Temps qualification fédération'!K$20,'Temps qualification fédération'!$E$20,IF('Meilleurs temps'!L19&lt;='Temps qualification fédération'!K$21,'Temps qualification fédération'!$E$21,IF('Meilleurs temps'!L19&lt;='Temps qualification fédération'!K$19,'Temps qualification fédération'!$E$19,IF('Meilleurs temps'!L19&lt;='Temps qualification fédération'!K$18,'Temps qualification fédération'!$E$18,IF('Meilleurs temps'!L19&lt;='Temps qualification fédération'!K$17,'Temps qualification fédération'!$E$17,IF('Meilleurs temps'!L19&lt;='Temps qualification fédération'!K$16,'Temps qualification fédération'!$E$16,IF('Meilleurs temps'!L19&lt;='Temps qualification fédération'!K$15,'Temps qualification fédération'!$E$15,"PRÉ-LIGUE")))))))))))</f>
        <v>---</v>
      </c>
      <c r="N19" s="52" t="str">
        <f>IF($D19="F",IF(AND('Temps qualification fédération'!L$9=0,'Temps qualification fédération'!L$5=0,'Temps qualification fédération'!L$4=0),"---",IF('Meilleurs temps'!M19=0,"",IF('Meilleurs temps'!M19&lt;='Temps qualification fédération'!L$9,'Temps qualification fédération'!$E$9,IF('Meilleurs temps'!M19&lt;='Temps qualification fédération'!L$7,'Temps qualification fédération'!$E$7,IF('Meilleurs temps'!M19&lt;='Temps qualification fédération'!L$8,'Temps qualification fédération'!$E$8,IF('Meilleurs temps'!M19&lt;='Temps qualification fédération'!L$6,'Temps qualification fédération'!$E$6,IF('Meilleurs temps'!M19&lt;='Temps qualification fédération'!L$5,'Temps qualification fédération'!$E$5,IF('Meilleurs temps'!M19&lt;='Temps qualification fédération'!L$4,'Temps qualification fédération'!$E$4,IF('Meilleurs temps'!M19&lt;='Temps qualification fédération'!L$3,'Temps qualification fédération'!$E$3,IF('Meilleurs temps'!M19&lt;='Temps qualification fédération'!L$2,'Temps qualification fédération'!$E$2,"PRÉ-LIGUE")))))))))),IF(AND('Temps qualification fédération'!L$22=0,'Temps qualification fédération'!L$18=0,'Temps qualification fédération'!L$17=0),"---",IF('Meilleurs temps'!M19=0,"",IF('Meilleurs temps'!M19&lt;='Temps qualification fédération'!L$22,'Temps qualification fédération'!$E$22,IF('Meilleurs temps'!M19&lt;='Temps qualification fédération'!L$20,'Temps qualification fédération'!$E$20,IF('Meilleurs temps'!M19&lt;='Temps qualification fédération'!L$21,'Temps qualification fédération'!$E$21,IF('Meilleurs temps'!M19&lt;='Temps qualification fédération'!L$19,'Temps qualification fédération'!$E$19,IF('Meilleurs temps'!M19&lt;='Temps qualification fédération'!L$18,'Temps qualification fédération'!$E$18,IF('Meilleurs temps'!M19&lt;='Temps qualification fédération'!L$17,'Temps qualification fédération'!$E$17,IF('Meilleurs temps'!M19&lt;='Temps qualification fédération'!L$16,'Temps qualification fédération'!$E$16,IF('Meilleurs temps'!M19&lt;='Temps qualification fédération'!L$15,'Temps qualification fédération'!$E$15,"PRÉ-LIGUE")))))))))))</f>
        <v/>
      </c>
      <c r="O19" s="52" t="str">
        <f>IF($D19="F",IF(AND('Temps qualification fédération'!M$9=0,'Temps qualification fédération'!M$5=0,'Temps qualification fédération'!M$4=0),"---",IF('Meilleurs temps'!N19=0,"",IF('Meilleurs temps'!N19&lt;='Temps qualification fédération'!M$9,'Temps qualification fédération'!$E$9,IF('Meilleurs temps'!N19&lt;='Temps qualification fédération'!M$7,'Temps qualification fédération'!$E$7,IF('Meilleurs temps'!N19&lt;='Temps qualification fédération'!M$8,'Temps qualification fédération'!$E$8,IF('Meilleurs temps'!N19&lt;='Temps qualification fédération'!M$6,'Temps qualification fédération'!$E$6,IF('Meilleurs temps'!N19&lt;='Temps qualification fédération'!M$5,'Temps qualification fédération'!$E$5,IF('Meilleurs temps'!N19&lt;='Temps qualification fédération'!M$4,'Temps qualification fédération'!$E$4,IF('Meilleurs temps'!N19&lt;='Temps qualification fédération'!M$3,'Temps qualification fédération'!$E$3,IF('Meilleurs temps'!N19&lt;='Temps qualification fédération'!M$2,'Temps qualification fédération'!$E$2,"PRÉ-LIGUE")))))))))),IF(AND('Temps qualification fédération'!M$22=0,'Temps qualification fédération'!M$18=0,'Temps qualification fédération'!M$17=0),"---",IF('Meilleurs temps'!N19=0,"",IF('Meilleurs temps'!N19&lt;='Temps qualification fédération'!M$22,'Temps qualification fédération'!$E$22,IF('Meilleurs temps'!N19&lt;='Temps qualification fédération'!M$20,'Temps qualification fédération'!$E$20,IF('Meilleurs temps'!N19&lt;='Temps qualification fédération'!M$21,'Temps qualification fédération'!$E$21,IF('Meilleurs temps'!N19&lt;='Temps qualification fédération'!M$19,'Temps qualification fédération'!$E$19,IF('Meilleurs temps'!N19&lt;='Temps qualification fédération'!M$18,'Temps qualification fédération'!$E$18,IF('Meilleurs temps'!N19&lt;='Temps qualification fédération'!M$17,'Temps qualification fédération'!$E$17,IF('Meilleurs temps'!N19&lt;='Temps qualification fédération'!M$16,'Temps qualification fédération'!$E$16,IF('Meilleurs temps'!N19&lt;='Temps qualification fédération'!M$15,'Temps qualification fédération'!$E$15,"PRÉ-LIGUE")))))))))))</f>
        <v/>
      </c>
      <c r="P19" s="52" t="str">
        <f>IF($D19="F",IF(AND('Temps qualification fédération'!N$9=0,'Temps qualification fédération'!N$5=0,'Temps qualification fédération'!N$4=0),"---",IF('Meilleurs temps'!O19=0,"",IF('Meilleurs temps'!O19&lt;='Temps qualification fédération'!N$9,'Temps qualification fédération'!$E$9,IF('Meilleurs temps'!O19&lt;='Temps qualification fédération'!N$7,'Temps qualification fédération'!$E$7,IF('Meilleurs temps'!O19&lt;='Temps qualification fédération'!N$8,'Temps qualification fédération'!$E$8,IF('Meilleurs temps'!O19&lt;='Temps qualification fédération'!N$6,'Temps qualification fédération'!$E$6,IF('Meilleurs temps'!O19&lt;='Temps qualification fédération'!N$5,'Temps qualification fédération'!$E$5,IF('Meilleurs temps'!O19&lt;='Temps qualification fédération'!N$4,'Temps qualification fédération'!$E$4,IF('Meilleurs temps'!O19&lt;='Temps qualification fédération'!N$3,'Temps qualification fédération'!$E$3,IF('Meilleurs temps'!O19&lt;='Temps qualification fédération'!N$2,'Temps qualification fédération'!$E$2,"PRÉ-LIGUE")))))))))),IF(AND('Temps qualification fédération'!N$22=0,'Temps qualification fédération'!N$18=0,'Temps qualification fédération'!N$17=0),"---",IF('Meilleurs temps'!O19=0,"",IF('Meilleurs temps'!O19&lt;='Temps qualification fédération'!N$22,'Temps qualification fédération'!$E$22,IF('Meilleurs temps'!O19&lt;='Temps qualification fédération'!N$20,'Temps qualification fédération'!$E$20,IF('Meilleurs temps'!O19&lt;='Temps qualification fédération'!N$21,'Temps qualification fédération'!$E$21,IF('Meilleurs temps'!O19&lt;='Temps qualification fédération'!N$19,'Temps qualification fédération'!$E$19,IF('Meilleurs temps'!O19&lt;='Temps qualification fédération'!N$18,'Temps qualification fédération'!$E$18,IF('Meilleurs temps'!O19&lt;='Temps qualification fédération'!N$17,'Temps qualification fédération'!$E$17,IF('Meilleurs temps'!O19&lt;='Temps qualification fédération'!N$16,'Temps qualification fédération'!$E$16,IF('Meilleurs temps'!O19&lt;='Temps qualification fédération'!N$15,'Temps qualification fédération'!$E$15,"PRÉ-LIGUE")))))))))))</f>
        <v/>
      </c>
      <c r="Q19" s="52" t="str">
        <f>IF($D19="F",IF(AND('Temps qualification fédération'!O$9=0,'Temps qualification fédération'!O$5=0,'Temps qualification fédération'!O$4=0),"---",IF('Meilleurs temps'!P19=0,"",IF('Meilleurs temps'!P19&lt;='Temps qualification fédération'!O$9,'Temps qualification fédération'!$E$9,IF('Meilleurs temps'!P19&lt;='Temps qualification fédération'!O$7,'Temps qualification fédération'!$E$7,IF('Meilleurs temps'!P19&lt;='Temps qualification fédération'!O$8,'Temps qualification fédération'!$E$8,IF('Meilleurs temps'!P19&lt;='Temps qualification fédération'!O$6,'Temps qualification fédération'!$E$6,IF('Meilleurs temps'!P19&lt;='Temps qualification fédération'!O$5,'Temps qualification fédération'!$E$5,IF('Meilleurs temps'!P19&lt;='Temps qualification fédération'!O$4,'Temps qualification fédération'!$E$4,IF('Meilleurs temps'!P19&lt;='Temps qualification fédération'!O$3,'Temps qualification fédération'!$E$3,IF('Meilleurs temps'!P19&lt;='Temps qualification fédération'!O$2,'Temps qualification fédération'!$E$2,"PRÉ-LIGUE")))))))))),IF(AND('Temps qualification fédération'!O$22=0,'Temps qualification fédération'!O$18=0,'Temps qualification fédération'!O$17=0),"---",IF('Meilleurs temps'!P19=0,"",IF('Meilleurs temps'!P19&lt;='Temps qualification fédération'!O$22,'Temps qualification fédération'!$E$22,IF('Meilleurs temps'!P19&lt;='Temps qualification fédération'!O$20,'Temps qualification fédération'!$E$20,IF('Meilleurs temps'!P19&lt;='Temps qualification fédération'!O$21,'Temps qualification fédération'!$E$21,IF('Meilleurs temps'!P19&lt;='Temps qualification fédération'!O$19,'Temps qualification fédération'!$E$19,IF('Meilleurs temps'!P19&lt;='Temps qualification fédération'!O$18,'Temps qualification fédération'!$E$18,IF('Meilleurs temps'!P19&lt;='Temps qualification fédération'!O$17,'Temps qualification fédération'!$E$17,IF('Meilleurs temps'!P19&lt;='Temps qualification fédération'!O$16,'Temps qualification fédération'!$E$16,IF('Meilleurs temps'!P19&lt;='Temps qualification fédération'!O$15,'Temps qualification fédération'!$E$15,"PRÉ-LIGUE")))))))))))</f>
        <v/>
      </c>
      <c r="R19" s="52" t="str">
        <f>IF($D19="F",IF(AND('Temps qualification fédération'!P$9=0,'Temps qualification fédération'!P$5=0,'Temps qualification fédération'!P$4=0),"---",IF('Meilleurs temps'!Q19=0,"",IF('Meilleurs temps'!Q19&lt;='Temps qualification fédération'!P$9,'Temps qualification fédération'!$E$9,IF('Meilleurs temps'!Q19&lt;='Temps qualification fédération'!P$7,'Temps qualification fédération'!$E$7,IF('Meilleurs temps'!Q19&lt;='Temps qualification fédération'!P$8,'Temps qualification fédération'!$E$8,IF('Meilleurs temps'!Q19&lt;='Temps qualification fédération'!P$6,'Temps qualification fédération'!$E$6,IF('Meilleurs temps'!Q19&lt;='Temps qualification fédération'!P$5,'Temps qualification fédération'!$E$5,IF('Meilleurs temps'!Q19&lt;='Temps qualification fédération'!P$4,'Temps qualification fédération'!$E$4,IF('Meilleurs temps'!Q19&lt;='Temps qualification fédération'!P$3,'Temps qualification fédération'!$E$3,IF('Meilleurs temps'!Q19&lt;='Temps qualification fédération'!P$2,'Temps qualification fédération'!$E$2,"PRÉ-LIGUE")))))))))),IF(AND('Temps qualification fédération'!P$22=0,'Temps qualification fédération'!P$18=0,'Temps qualification fédération'!P$17=0),"---",IF('Meilleurs temps'!Q19=0,"",IF('Meilleurs temps'!Q19&lt;='Temps qualification fédération'!P$22,'Temps qualification fédération'!$E$22,IF('Meilleurs temps'!Q19&lt;='Temps qualification fédération'!P$20,'Temps qualification fédération'!$E$20,IF('Meilleurs temps'!Q19&lt;='Temps qualification fédération'!P$21,'Temps qualification fédération'!$E$21,IF('Meilleurs temps'!Q19&lt;='Temps qualification fédération'!P$19,'Temps qualification fédération'!$E$19,IF('Meilleurs temps'!Q19&lt;='Temps qualification fédération'!P$18,'Temps qualification fédération'!$E$18,IF('Meilleurs temps'!Q19&lt;='Temps qualification fédération'!P$17,'Temps qualification fédération'!$E$17,IF('Meilleurs temps'!Q19&lt;='Temps qualification fédération'!P$16,'Temps qualification fédération'!$E$16,IF('Meilleurs temps'!Q19&lt;='Temps qualification fédération'!P$15,'Temps qualification fédération'!$E$15,"PRÉ-LIGUE")))))))))))</f>
        <v/>
      </c>
      <c r="S19" s="52" t="str">
        <f>IF($D19="F",IF(AND('Temps qualification fédération'!Q$9=0,'Temps qualification fédération'!Q$5=0,'Temps qualification fédération'!Q$4=0),"---",IF('Meilleurs temps'!R19=0,"",IF('Meilleurs temps'!R19&lt;='Temps qualification fédération'!Q$9,'Temps qualification fédération'!$E$9,IF('Meilleurs temps'!R19&lt;='Temps qualification fédération'!Q$7,'Temps qualification fédération'!$E$7,IF('Meilleurs temps'!R19&lt;='Temps qualification fédération'!Q$8,'Temps qualification fédération'!$E$8,IF('Meilleurs temps'!R19&lt;='Temps qualification fédération'!Q$6,'Temps qualification fédération'!$E$6,IF('Meilleurs temps'!R19&lt;='Temps qualification fédération'!Q$5,'Temps qualification fédération'!$E$5,IF('Meilleurs temps'!R19&lt;='Temps qualification fédération'!Q$4,'Temps qualification fédération'!$E$4,IF('Meilleurs temps'!R19&lt;='Temps qualification fédération'!Q$3,'Temps qualification fédération'!$E$3,IF('Meilleurs temps'!R19&lt;='Temps qualification fédération'!Q$2,'Temps qualification fédération'!$E$2,"PRÉ-LIGUE")))))))))),IF(AND('Temps qualification fédération'!Q$22=0,'Temps qualification fédération'!Q$18=0,'Temps qualification fédération'!Q$17=0),"---",IF('Meilleurs temps'!R19=0,"",IF('Meilleurs temps'!R19&lt;='Temps qualification fédération'!Q$22,'Temps qualification fédération'!$E$22,IF('Meilleurs temps'!R19&lt;='Temps qualification fédération'!Q$20,'Temps qualification fédération'!$E$20,IF('Meilleurs temps'!R19&lt;='Temps qualification fédération'!Q$21,'Temps qualification fédération'!$E$21,IF('Meilleurs temps'!R19&lt;='Temps qualification fédération'!Q$19,'Temps qualification fédération'!$E$19,IF('Meilleurs temps'!R19&lt;='Temps qualification fédération'!Q$18,'Temps qualification fédération'!$E$18,IF('Meilleurs temps'!R19&lt;='Temps qualification fédération'!Q$17,'Temps qualification fédération'!$E$17,IF('Meilleurs temps'!R19&lt;='Temps qualification fédération'!Q$16,'Temps qualification fédération'!$E$16,IF('Meilleurs temps'!R19&lt;='Temps qualification fédération'!Q$15,'Temps qualification fédération'!$E$15,"PRÉ-LIGUE")))))))))))</f>
        <v/>
      </c>
      <c r="T19" s="52" t="str">
        <f>IF($D19="F",IF(AND('Temps qualification fédération'!R$9=0,'Temps qualification fédération'!R$5=0,'Temps qualification fédération'!R$4=0),"---",IF('Meilleurs temps'!S19=0,"",IF('Meilleurs temps'!S19&lt;='Temps qualification fédération'!R$9,'Temps qualification fédération'!$E$9,IF('Meilleurs temps'!S19&lt;='Temps qualification fédération'!R$7,'Temps qualification fédération'!$E$7,IF('Meilleurs temps'!S19&lt;='Temps qualification fédération'!R$8,'Temps qualification fédération'!$E$8,IF('Meilleurs temps'!S19&lt;='Temps qualification fédération'!R$6,'Temps qualification fédération'!$E$6,IF('Meilleurs temps'!S19&lt;='Temps qualification fédération'!R$5,'Temps qualification fédération'!$E$5,IF('Meilleurs temps'!S19&lt;='Temps qualification fédération'!R$4,'Temps qualification fédération'!$E$4,IF('Meilleurs temps'!S19&lt;='Temps qualification fédération'!R$3,'Temps qualification fédération'!$E$3,IF('Meilleurs temps'!S19&lt;='Temps qualification fédération'!R$2,'Temps qualification fédération'!$E$2,"PRÉ-LIGUE")))))))))),IF(AND('Temps qualification fédération'!R$22=0,'Temps qualification fédération'!R$18=0,'Temps qualification fédération'!R$17=0),"---",IF('Meilleurs temps'!S19=0,"",IF('Meilleurs temps'!S19&lt;='Temps qualification fédération'!R$22,'Temps qualification fédération'!$E$22,IF('Meilleurs temps'!S19&lt;='Temps qualification fédération'!R$20,'Temps qualification fédération'!$E$20,IF('Meilleurs temps'!S19&lt;='Temps qualification fédération'!R$21,'Temps qualification fédération'!$E$21,IF('Meilleurs temps'!S19&lt;='Temps qualification fédération'!R$19,'Temps qualification fédération'!$E$19,IF('Meilleurs temps'!S19&lt;='Temps qualification fédération'!R$18,'Temps qualification fédération'!$E$18,IF('Meilleurs temps'!S19&lt;='Temps qualification fédération'!R$17,'Temps qualification fédération'!$E$17,IF('Meilleurs temps'!S19&lt;='Temps qualification fédération'!R$16,'Temps qualification fédération'!$E$16,IF('Meilleurs temps'!S19&lt;='Temps qualification fédération'!R$15,'Temps qualification fédération'!$E$15,"PRÉ-LIGUE")))))))))))</f>
        <v/>
      </c>
      <c r="U19" s="52" t="str">
        <f>IF($D19="F",IF(AND('Temps qualification fédération'!S$9=0,'Temps qualification fédération'!S$5=0,'Temps qualification fédération'!S$4=0),"---",IF('Meilleurs temps'!T19=0,"",IF('Meilleurs temps'!T19&lt;='Temps qualification fédération'!S$9,'Temps qualification fédération'!$E$9,IF('Meilleurs temps'!T19&lt;='Temps qualification fédération'!S$7,'Temps qualification fédération'!$E$7,IF('Meilleurs temps'!T19&lt;='Temps qualification fédération'!S$8,'Temps qualification fédération'!$E$8,IF('Meilleurs temps'!T19&lt;='Temps qualification fédération'!S$6,'Temps qualification fédération'!$E$6,IF('Meilleurs temps'!T19&lt;='Temps qualification fédération'!S$5,'Temps qualification fédération'!$E$5,IF('Meilleurs temps'!T19&lt;='Temps qualification fédération'!S$4,'Temps qualification fédération'!$E$4,IF('Meilleurs temps'!T19&lt;='Temps qualification fédération'!S$3,'Temps qualification fédération'!$E$3,IF('Meilleurs temps'!T19&lt;='Temps qualification fédération'!S$2,'Temps qualification fédération'!$E$2,"PRÉ-LIGUE")))))))))),IF(AND('Temps qualification fédération'!S$22=0,'Temps qualification fédération'!S$18=0,'Temps qualification fédération'!S$17=0),"---",IF('Meilleurs temps'!T19=0,"",IF('Meilleurs temps'!T19&lt;='Temps qualification fédération'!S$22,'Temps qualification fédération'!$E$22,IF('Meilleurs temps'!T19&lt;='Temps qualification fédération'!S$20,'Temps qualification fédération'!$E$20,IF('Meilleurs temps'!T19&lt;='Temps qualification fédération'!S$21,'Temps qualification fédération'!$E$21,IF('Meilleurs temps'!T19&lt;='Temps qualification fédération'!S$19,'Temps qualification fédération'!$E$19,IF('Meilleurs temps'!T19&lt;='Temps qualification fédération'!S$18,'Temps qualification fédération'!$E$18,IF('Meilleurs temps'!T19&lt;='Temps qualification fédération'!S$17,'Temps qualification fédération'!$E$17,IF('Meilleurs temps'!T19&lt;='Temps qualification fédération'!S$16,'Temps qualification fédération'!$E$16,IF('Meilleurs temps'!T19&lt;='Temps qualification fédération'!S$15,'Temps qualification fédération'!$E$15,"PRÉ-LIGUE")))))))))))</f>
        <v/>
      </c>
      <c r="V19" s="52" t="str">
        <f>IF($D19="F",IF(AND('Temps qualification fédération'!T$9=0,'Temps qualification fédération'!T$5=0,'Temps qualification fédération'!T$4=0),"---",IF('Meilleurs temps'!U19=0,"",IF('Meilleurs temps'!U19&lt;='Temps qualification fédération'!T$9,'Temps qualification fédération'!$E$9,IF('Meilleurs temps'!U19&lt;='Temps qualification fédération'!T$7,'Temps qualification fédération'!$E$7,IF('Meilleurs temps'!U19&lt;='Temps qualification fédération'!T$8,'Temps qualification fédération'!$E$8,IF('Meilleurs temps'!U19&lt;='Temps qualification fédération'!T$6,'Temps qualification fédération'!$E$6,IF('Meilleurs temps'!U19&lt;='Temps qualification fédération'!T$5,'Temps qualification fédération'!$E$5,IF('Meilleurs temps'!U19&lt;='Temps qualification fédération'!T$4,'Temps qualification fédération'!$E$4,IF('Meilleurs temps'!U19&lt;='Temps qualification fédération'!T$3,'Temps qualification fédération'!$E$3,IF('Meilleurs temps'!U19&lt;='Temps qualification fédération'!T$2,'Temps qualification fédération'!$E$2,"PRÉ-LIGUE")))))))))),IF(AND('Temps qualification fédération'!T$22=0,'Temps qualification fédération'!T$18=0,'Temps qualification fédération'!T$17=0),"---",IF('Meilleurs temps'!U19=0,"",IF('Meilleurs temps'!U19&lt;='Temps qualification fédération'!T$22,'Temps qualification fédération'!$E$22,IF('Meilleurs temps'!U19&lt;='Temps qualification fédération'!T$20,'Temps qualification fédération'!$E$20,IF('Meilleurs temps'!U19&lt;='Temps qualification fédération'!T$21,'Temps qualification fédération'!$E$21,IF('Meilleurs temps'!U19&lt;='Temps qualification fédération'!T$19,'Temps qualification fédération'!$E$19,IF('Meilleurs temps'!U19&lt;='Temps qualification fédération'!T$18,'Temps qualification fédération'!$E$18,IF('Meilleurs temps'!U19&lt;='Temps qualification fédération'!T$17,'Temps qualification fédération'!$E$17,IF('Meilleurs temps'!U19&lt;='Temps qualification fédération'!T$16,'Temps qualification fédération'!$E$16,IF('Meilleurs temps'!U19&lt;='Temps qualification fédération'!T$15,'Temps qualification fédération'!$E$15,"PRÉ-LIGUE")))))))))))</f>
        <v/>
      </c>
      <c r="W19" s="52" t="str">
        <f>IF($D19="F",IF(AND('Temps qualification fédération'!U$9=0,'Temps qualification fédération'!U$5=0,'Temps qualification fédération'!U$4=0),"---",IF('Meilleurs temps'!V19=0,"",IF('Meilleurs temps'!V19&lt;='Temps qualification fédération'!U$9,'Temps qualification fédération'!$E$9,IF('Meilleurs temps'!V19&lt;='Temps qualification fédération'!U$7,'Temps qualification fédération'!$E$7,IF('Meilleurs temps'!V19&lt;='Temps qualification fédération'!U$8,'Temps qualification fédération'!$E$8,IF('Meilleurs temps'!V19&lt;='Temps qualification fédération'!U$6,'Temps qualification fédération'!$E$6,IF('Meilleurs temps'!V19&lt;='Temps qualification fédération'!U$5,'Temps qualification fédération'!$E$5,IF('Meilleurs temps'!V19&lt;='Temps qualification fédération'!U$4,'Temps qualification fédération'!$E$4,IF('Meilleurs temps'!V19&lt;='Temps qualification fédération'!U$3,'Temps qualification fédération'!$E$3,IF('Meilleurs temps'!V19&lt;='Temps qualification fédération'!U$2,'Temps qualification fédération'!$E$2,"PRÉ-LIGUE")))))))))),IF(AND('Temps qualification fédération'!U$22=0,'Temps qualification fédération'!U$18=0,'Temps qualification fédération'!U$17=0),"---",IF('Meilleurs temps'!V19=0,"",IF('Meilleurs temps'!V19&lt;='Temps qualification fédération'!U$22,'Temps qualification fédération'!$E$22,IF('Meilleurs temps'!V19&lt;='Temps qualification fédération'!U$20,'Temps qualification fédération'!$E$20,IF('Meilleurs temps'!V19&lt;='Temps qualification fédération'!U$21,'Temps qualification fédération'!$E$21,IF('Meilleurs temps'!V19&lt;='Temps qualification fédération'!U$19,'Temps qualification fédération'!$E$19,IF('Meilleurs temps'!V19&lt;='Temps qualification fédération'!U$18,'Temps qualification fédération'!$E$18,IF('Meilleurs temps'!V19&lt;='Temps qualification fédération'!U$17,'Temps qualification fédération'!$E$17,IF('Meilleurs temps'!V19&lt;='Temps qualification fédération'!U$16,'Temps qualification fédération'!$E$16,IF('Meilleurs temps'!V19&lt;='Temps qualification fédération'!U$15,'Temps qualification fédération'!$E$15,"PRÉ-LIGUE")))))))))))</f>
        <v/>
      </c>
      <c r="X19" s="52" t="str">
        <f>IF($D19="F",IF(AND('Temps qualification fédération'!V$9=0,'Temps qualification fédération'!V$5=0,'Temps qualification fédération'!V$4=0),"---",IF('Meilleurs temps'!W19=0,"",IF('Meilleurs temps'!W19&lt;='Temps qualification fédération'!V$9,'Temps qualification fédération'!$E$9,IF('Meilleurs temps'!W19&lt;='Temps qualification fédération'!V$7,'Temps qualification fédération'!$E$7,IF('Meilleurs temps'!W19&lt;='Temps qualification fédération'!V$8,'Temps qualification fédération'!$E$8,IF('Meilleurs temps'!W19&lt;='Temps qualification fédération'!V$6,'Temps qualification fédération'!$E$6,IF('Meilleurs temps'!W19&lt;='Temps qualification fédération'!V$5,'Temps qualification fédération'!$E$5,IF('Meilleurs temps'!W19&lt;='Temps qualification fédération'!V$4,'Temps qualification fédération'!$E$4,IF('Meilleurs temps'!W19&lt;='Temps qualification fédération'!V$3,'Temps qualification fédération'!$E$3,IF('Meilleurs temps'!W19&lt;='Temps qualification fédération'!V$2,'Temps qualification fédération'!$E$2,"PRÉ-LIGUE")))))))))),IF(AND('Temps qualification fédération'!V$22=0,'Temps qualification fédération'!V$18=0,'Temps qualification fédération'!V$17=0),"---",IF('Meilleurs temps'!W19=0,"",IF('Meilleurs temps'!W19&lt;='Temps qualification fédération'!V$22,'Temps qualification fédération'!$E$22,IF('Meilleurs temps'!W19&lt;='Temps qualification fédération'!V$20,'Temps qualification fédération'!$E$20,IF('Meilleurs temps'!W19&lt;='Temps qualification fédération'!V$21,'Temps qualification fédération'!$E$21,IF('Meilleurs temps'!W19&lt;='Temps qualification fédération'!V$19,'Temps qualification fédération'!$E$19,IF('Meilleurs temps'!W19&lt;='Temps qualification fédération'!V$18,'Temps qualification fédération'!$E$18,IF('Meilleurs temps'!W19&lt;='Temps qualification fédération'!V$17,'Temps qualification fédération'!$E$17,IF('Meilleurs temps'!W19&lt;='Temps qualification fédération'!V$16,'Temps qualification fédération'!$E$16,IF('Meilleurs temps'!W19&lt;='Temps qualification fédération'!V$15,'Temps qualification fédération'!$E$15,"PRÉ-LIGUE")))))))))))</f>
        <v/>
      </c>
      <c r="Y19" s="52" t="str">
        <f>IF($D19="F",IF(AND('Temps qualification fédération'!W$9=0,'Temps qualification fédération'!W$5=0,'Temps qualification fédération'!W$4=0),"---",IF('Meilleurs temps'!X19=0,"",IF('Meilleurs temps'!X19&lt;='Temps qualification fédération'!W$9,'Temps qualification fédération'!$E$9,IF('Meilleurs temps'!X19&lt;='Temps qualification fédération'!W$7,'Temps qualification fédération'!$E$7,IF('Meilleurs temps'!X19&lt;='Temps qualification fédération'!W$8,'Temps qualification fédération'!$E$8,IF('Meilleurs temps'!X19&lt;='Temps qualification fédération'!W$6,'Temps qualification fédération'!$E$6,IF('Meilleurs temps'!X19&lt;='Temps qualification fédération'!W$5,'Temps qualification fédération'!$E$5,IF('Meilleurs temps'!X19&lt;='Temps qualification fédération'!W$4,'Temps qualification fédération'!$E$4,IF('Meilleurs temps'!X19&lt;='Temps qualification fédération'!W$3,'Temps qualification fédération'!$E$3,IF('Meilleurs temps'!X19&lt;='Temps qualification fédération'!W$2,'Temps qualification fédération'!$E$2,"PRÉ-LIGUE")))))))))),IF(AND('Temps qualification fédération'!W$22=0,'Temps qualification fédération'!W$18=0,'Temps qualification fédération'!W$17=0),"---",IF('Meilleurs temps'!X19=0,"",IF('Meilleurs temps'!X19&lt;='Temps qualification fédération'!W$22,'Temps qualification fédération'!$E$22,IF('Meilleurs temps'!X19&lt;='Temps qualification fédération'!W$20,'Temps qualification fédération'!$E$20,IF('Meilleurs temps'!X19&lt;='Temps qualification fédération'!W$21,'Temps qualification fédération'!$E$21,IF('Meilleurs temps'!X19&lt;='Temps qualification fédération'!W$19,'Temps qualification fédération'!$E$19,IF('Meilleurs temps'!X19&lt;='Temps qualification fédération'!W$18,'Temps qualification fédération'!$E$18,IF('Meilleurs temps'!X19&lt;='Temps qualification fédération'!W$17,'Temps qualification fédération'!$E$17,IF('Meilleurs temps'!X19&lt;='Temps qualification fédération'!W$16,'Temps qualification fédération'!$E$16,IF('Meilleurs temps'!X19&lt;='Temps qualification fédération'!W$15,'Temps qualification fédération'!$E$15,"PRÉ-LIGUE")))))))))))</f>
        <v/>
      </c>
      <c r="AA19" s="34">
        <f t="shared" si="2"/>
        <v>0</v>
      </c>
      <c r="AB19" s="35">
        <f t="shared" si="3"/>
        <v>0</v>
      </c>
      <c r="AC19" s="80">
        <f t="shared" si="4"/>
        <v>0</v>
      </c>
      <c r="AD19" s="80">
        <f t="shared" si="5"/>
        <v>0</v>
      </c>
      <c r="AE19" s="80">
        <f t="shared" si="6"/>
        <v>0</v>
      </c>
      <c r="AF19" s="80">
        <f t="shared" si="7"/>
        <v>0</v>
      </c>
      <c r="AG19" s="80">
        <f t="shared" si="8"/>
        <v>0</v>
      </c>
      <c r="AH19" s="80">
        <f t="shared" si="9"/>
        <v>0</v>
      </c>
      <c r="AI19" s="36">
        <f t="shared" si="10"/>
        <v>0</v>
      </c>
      <c r="AJ19" s="35">
        <f t="shared" si="11"/>
        <v>0</v>
      </c>
      <c r="AK19" s="80">
        <f t="shared" si="12"/>
        <v>0</v>
      </c>
      <c r="AL19" s="80">
        <f t="shared" si="13"/>
        <v>0</v>
      </c>
      <c r="AM19" s="80">
        <f t="shared" si="14"/>
        <v>0</v>
      </c>
      <c r="AN19" s="80">
        <f t="shared" si="15"/>
        <v>0</v>
      </c>
      <c r="AO19" s="80">
        <f t="shared" si="16"/>
        <v>0</v>
      </c>
      <c r="AP19" s="80">
        <f t="shared" si="17"/>
        <v>0</v>
      </c>
      <c r="AQ19" s="36">
        <f t="shared" si="18"/>
        <v>0</v>
      </c>
      <c r="AR19" s="35">
        <f t="shared" si="19"/>
        <v>0</v>
      </c>
      <c r="AS19" s="80">
        <f t="shared" si="20"/>
        <v>0</v>
      </c>
      <c r="AT19" s="80">
        <f t="shared" si="21"/>
        <v>0</v>
      </c>
      <c r="AU19" s="80">
        <f t="shared" si="22"/>
        <v>0</v>
      </c>
      <c r="AV19" s="80">
        <f t="shared" si="23"/>
        <v>0</v>
      </c>
      <c r="AW19" s="80">
        <f t="shared" si="24"/>
        <v>0</v>
      </c>
      <c r="AX19" s="80">
        <f t="shared" si="25"/>
        <v>0</v>
      </c>
      <c r="AY19" s="36">
        <f t="shared" si="26"/>
        <v>0</v>
      </c>
      <c r="AZ19" s="35">
        <f t="shared" si="27"/>
        <v>0</v>
      </c>
      <c r="BA19" s="80">
        <f t="shared" si="28"/>
        <v>0</v>
      </c>
      <c r="BB19" s="80">
        <f t="shared" si="29"/>
        <v>0</v>
      </c>
      <c r="BC19" s="80">
        <f t="shared" si="30"/>
        <v>0</v>
      </c>
      <c r="BD19" s="80">
        <f t="shared" si="31"/>
        <v>0</v>
      </c>
      <c r="BE19" s="80">
        <f t="shared" si="32"/>
        <v>0</v>
      </c>
      <c r="BF19" s="80">
        <f t="shared" si="33"/>
        <v>0</v>
      </c>
      <c r="BG19" s="36">
        <f t="shared" si="34"/>
        <v>0</v>
      </c>
      <c r="BH19" s="35">
        <f t="shared" si="35"/>
        <v>0</v>
      </c>
      <c r="BI19" s="80">
        <f t="shared" si="36"/>
        <v>0</v>
      </c>
      <c r="BJ19" s="80">
        <f t="shared" si="37"/>
        <v>0</v>
      </c>
      <c r="BK19" s="80">
        <f t="shared" si="38"/>
        <v>0</v>
      </c>
      <c r="BL19" s="80">
        <f t="shared" si="39"/>
        <v>0</v>
      </c>
      <c r="BM19" s="80">
        <f t="shared" si="40"/>
        <v>0</v>
      </c>
      <c r="BN19" s="80">
        <f t="shared" si="41"/>
        <v>0</v>
      </c>
      <c r="BO19" s="36">
        <f t="shared" si="42"/>
        <v>0</v>
      </c>
    </row>
    <row r="20" spans="1:67" ht="15.75" thickBot="1">
      <c r="A20" s="47" t="s">
        <v>47</v>
      </c>
      <c r="B20" s="48" t="str">
        <f t="shared" si="0"/>
        <v>PROVINCIAL</v>
      </c>
      <c r="C20" s="50">
        <f t="shared" ca="1" si="1"/>
        <v>12</v>
      </c>
      <c r="D20" s="51" t="s">
        <v>40</v>
      </c>
      <c r="E20" s="37" t="s">
        <v>165</v>
      </c>
      <c r="F20" s="38" t="s">
        <v>87</v>
      </c>
      <c r="G20" s="49">
        <v>37945</v>
      </c>
      <c r="H20" s="52" t="str">
        <f>IF($D20="F",IF(AND('Temps qualification fédération'!F$9=0,'Temps qualification fédération'!F$5=0,'Temps qualification fédération'!F$4=0),"---",IF('Meilleurs temps'!G20=0,"",IF('Meilleurs temps'!G20&lt;='Temps qualification fédération'!F$9,'Temps qualification fédération'!$E$9,IF('Meilleurs temps'!G20&lt;='Temps qualification fédération'!F$7,'Temps qualification fédération'!$E$7,IF('Meilleurs temps'!G20&lt;='Temps qualification fédération'!F$8,'Temps qualification fédération'!$E$8,IF('Meilleurs temps'!G20&lt;='Temps qualification fédération'!F$6,'Temps qualification fédération'!$E$6,IF('Meilleurs temps'!G20&lt;='Temps qualification fédération'!F$5,'Temps qualification fédération'!$E$5,IF('Meilleurs temps'!G20&lt;='Temps qualification fédération'!F$4,'Temps qualification fédération'!$E$4,IF('Meilleurs temps'!G20&lt;='Temps qualification fédération'!F$3,'Temps qualification fédération'!$E$3,IF('Meilleurs temps'!G20&lt;='Temps qualification fédération'!F$2,'Temps qualification fédération'!$E$2,"PRÉ-LIGUE")))))))))),IF(AND('Temps qualification fédération'!F$22=0,'Temps qualification fédération'!F$18=0,'Temps qualification fédération'!F$17=0),"---",IF('Meilleurs temps'!G20=0,"",IF('Meilleurs temps'!G20&lt;='Temps qualification fédération'!F$22,'Temps qualification fédération'!$E$22,IF('Meilleurs temps'!G20&lt;='Temps qualification fédération'!F$20,'Temps qualification fédération'!$E$20,IF('Meilleurs temps'!G20&lt;='Temps qualification fédération'!F$21,'Temps qualification fédération'!$E$21,IF('Meilleurs temps'!G20&lt;='Temps qualification fédération'!F$19,'Temps qualification fédération'!$E$19,IF('Meilleurs temps'!G20&lt;='Temps qualification fédération'!F$18,'Temps qualification fédération'!$E$18,IF('Meilleurs temps'!G20&lt;='Temps qualification fédération'!F$17,'Temps qualification fédération'!$E$17,IF('Meilleurs temps'!G20&lt;='Temps qualification fédération'!F$16,'Temps qualification fédération'!$E$16,IF('Meilleurs temps'!G20&lt;='Temps qualification fédération'!F$15,'Temps qualification fédération'!$E$15,"PRÉ-LIGUE")))))))))))</f>
        <v>DEV 11-12</v>
      </c>
      <c r="I20" s="52" t="str">
        <f>IF($D20="F",IF(AND('Temps qualification fédération'!G$9=0,'Temps qualification fédération'!G$5=0,'Temps qualification fédération'!G$4=0),"---",IF('Meilleurs temps'!H20=0,"",IF('Meilleurs temps'!H20&lt;='Temps qualification fédération'!G$9,'Temps qualification fédération'!$E$9,IF('Meilleurs temps'!H20&lt;='Temps qualification fédération'!G$7,'Temps qualification fédération'!$E$7,IF('Meilleurs temps'!H20&lt;='Temps qualification fédération'!G$8,'Temps qualification fédération'!$E$8,IF('Meilleurs temps'!H20&lt;='Temps qualification fédération'!G$6,'Temps qualification fédération'!$E$6,IF('Meilleurs temps'!H20&lt;='Temps qualification fédération'!G$5,'Temps qualification fédération'!$E$5,IF('Meilleurs temps'!H20&lt;='Temps qualification fédération'!G$4,'Temps qualification fédération'!$E$4,IF('Meilleurs temps'!H20&lt;='Temps qualification fédération'!G$3,'Temps qualification fédération'!$E$3,IF('Meilleurs temps'!H20&lt;='Temps qualification fédération'!G$2,'Temps qualification fédération'!$E$2,"PRÉ-LIGUE")))))))))),IF(AND('Temps qualification fédération'!G$22=0,'Temps qualification fédération'!G$18=0,'Temps qualification fédération'!G$17=0),"---",IF('Meilleurs temps'!H20=0,"",IF('Meilleurs temps'!H20&lt;='Temps qualification fédération'!G$22,'Temps qualification fédération'!$E$22,IF('Meilleurs temps'!H20&lt;='Temps qualification fédération'!G$20,'Temps qualification fédération'!$E$20,IF('Meilleurs temps'!H20&lt;='Temps qualification fédération'!G$21,'Temps qualification fédération'!$E$21,IF('Meilleurs temps'!H20&lt;='Temps qualification fédération'!G$19,'Temps qualification fédération'!$E$19,IF('Meilleurs temps'!H20&lt;='Temps qualification fédération'!G$18,'Temps qualification fédération'!$E$18,IF('Meilleurs temps'!H20&lt;='Temps qualification fédération'!G$17,'Temps qualification fédération'!$E$17,IF('Meilleurs temps'!H20&lt;='Temps qualification fédération'!G$16,'Temps qualification fédération'!$E$16,IF('Meilleurs temps'!H20&lt;='Temps qualification fédération'!G$15,'Temps qualification fédération'!$E$15,"PRÉ-LIGUE")))))))))))</f>
        <v>PROVINCIAL</v>
      </c>
      <c r="J20" s="52" t="str">
        <f>IF($D20="F",IF(AND('Temps qualification fédération'!H$9=0,'Temps qualification fédération'!H$5=0,'Temps qualification fédération'!H$4=0),"---",IF('Meilleurs temps'!I20=0,"",IF('Meilleurs temps'!I20&lt;='Temps qualification fédération'!H$9,'Temps qualification fédération'!$E$9,IF('Meilleurs temps'!I20&lt;='Temps qualification fédération'!H$7,'Temps qualification fédération'!$E$7,IF('Meilleurs temps'!I20&lt;='Temps qualification fédération'!H$8,'Temps qualification fédération'!$E$8,IF('Meilleurs temps'!I20&lt;='Temps qualification fédération'!H$6,'Temps qualification fédération'!$E$6,IF('Meilleurs temps'!I20&lt;='Temps qualification fédération'!H$5,'Temps qualification fédération'!$E$5,IF('Meilleurs temps'!I20&lt;='Temps qualification fédération'!H$4,'Temps qualification fédération'!$E$4,IF('Meilleurs temps'!I20&lt;='Temps qualification fédération'!H$3,'Temps qualification fédération'!$E$3,IF('Meilleurs temps'!I20&lt;='Temps qualification fédération'!H$2,'Temps qualification fédération'!$E$2,"PRÉ-LIGUE")))))))))),IF(AND('Temps qualification fédération'!H$22=0,'Temps qualification fédération'!H$18=0,'Temps qualification fédération'!H$17=0),"---",IF('Meilleurs temps'!I20=0,"",IF('Meilleurs temps'!I20&lt;='Temps qualification fédération'!H$22,'Temps qualification fédération'!$E$22,IF('Meilleurs temps'!I20&lt;='Temps qualification fédération'!H$20,'Temps qualification fédération'!$E$20,IF('Meilleurs temps'!I20&lt;='Temps qualification fédération'!H$21,'Temps qualification fédération'!$E$21,IF('Meilleurs temps'!I20&lt;='Temps qualification fédération'!H$19,'Temps qualification fédération'!$E$19,IF('Meilleurs temps'!I20&lt;='Temps qualification fédération'!H$18,'Temps qualification fédération'!$E$18,IF('Meilleurs temps'!I20&lt;='Temps qualification fédération'!H$17,'Temps qualification fédération'!$E$17,IF('Meilleurs temps'!I20&lt;='Temps qualification fédération'!H$16,'Temps qualification fédération'!$E$16,IF('Meilleurs temps'!I20&lt;='Temps qualification fédération'!H$15,'Temps qualification fédération'!$E$15,"PRÉ-LIGUE")))))))))))</f>
        <v>PROVINCIAL</v>
      </c>
      <c r="K20" s="52" t="str">
        <f>IF($D20="F",IF(AND('Temps qualification fédération'!I$9=0,'Temps qualification fédération'!I$5=0,'Temps qualification fédération'!I$4=0),"---",IF('Meilleurs temps'!J20=0,"",IF('Meilleurs temps'!J20&lt;='Temps qualification fédération'!I$9,'Temps qualification fédération'!$E$9,IF('Meilleurs temps'!J20&lt;='Temps qualification fédération'!I$7,'Temps qualification fédération'!$E$7,IF('Meilleurs temps'!J20&lt;='Temps qualification fédération'!I$8,'Temps qualification fédération'!$E$8,IF('Meilleurs temps'!J20&lt;='Temps qualification fédération'!I$6,'Temps qualification fédération'!$E$6,IF('Meilleurs temps'!J20&lt;='Temps qualification fédération'!I$5,'Temps qualification fédération'!$E$5,IF('Meilleurs temps'!J20&lt;='Temps qualification fédération'!I$4,'Temps qualification fédération'!$E$4,IF('Meilleurs temps'!J20&lt;='Temps qualification fédération'!I$3,'Temps qualification fédération'!$E$3,IF('Meilleurs temps'!J20&lt;='Temps qualification fédération'!I$2,'Temps qualification fédération'!$E$2,"PRÉ-LIGUE")))))))))),IF(AND('Temps qualification fédération'!I$22=0,'Temps qualification fédération'!I$18=0,'Temps qualification fédération'!I$17=0),"---",IF('Meilleurs temps'!J20=0,"",IF('Meilleurs temps'!J20&lt;='Temps qualification fédération'!I$22,'Temps qualification fédération'!$E$22,IF('Meilleurs temps'!J20&lt;='Temps qualification fédération'!I$20,'Temps qualification fédération'!$E$20,IF('Meilleurs temps'!J20&lt;='Temps qualification fédération'!I$21,'Temps qualification fédération'!$E$21,IF('Meilleurs temps'!J20&lt;='Temps qualification fédération'!I$19,'Temps qualification fédération'!$E$19,IF('Meilleurs temps'!J20&lt;='Temps qualification fédération'!I$18,'Temps qualification fédération'!$E$18,IF('Meilleurs temps'!J20&lt;='Temps qualification fédération'!I$17,'Temps qualification fédération'!$E$17,IF('Meilleurs temps'!J20&lt;='Temps qualification fédération'!I$16,'Temps qualification fédération'!$E$16,IF('Meilleurs temps'!J20&lt;='Temps qualification fédération'!I$15,'Temps qualification fédération'!$E$15,"PRÉ-LIGUE")))))))))))</f>
        <v>PROVINCIAL</v>
      </c>
      <c r="L20" s="52" t="str">
        <f>IF($D20="F",IF(AND('Temps qualification fédération'!J$9=0,'Temps qualification fédération'!J$5=0,'Temps qualification fédération'!J$4=0),"---",IF('Meilleurs temps'!K20=0,"",IF('Meilleurs temps'!K20&lt;='Temps qualification fédération'!J$9,'Temps qualification fédération'!$E$9,IF('Meilleurs temps'!K20&lt;='Temps qualification fédération'!J$7,'Temps qualification fédération'!$E$7,IF('Meilleurs temps'!K20&lt;='Temps qualification fédération'!J$8,'Temps qualification fédération'!$E$8,IF('Meilleurs temps'!K20&lt;='Temps qualification fédération'!J$6,'Temps qualification fédération'!$E$6,IF('Meilleurs temps'!K20&lt;='Temps qualification fédération'!J$5,'Temps qualification fédération'!$E$5,IF('Meilleurs temps'!K20&lt;='Temps qualification fédération'!J$4,'Temps qualification fédération'!$E$4,IF('Meilleurs temps'!K20&lt;='Temps qualification fédération'!J$3,'Temps qualification fédération'!$E$3,IF('Meilleurs temps'!K20&lt;='Temps qualification fédération'!J$2,'Temps qualification fédération'!$E$2,"PRÉ-LIGUE")))))))))),IF(AND('Temps qualification fédération'!J$22=0,'Temps qualification fédération'!J$18=0,'Temps qualification fédération'!J$17=0),"---",IF('Meilleurs temps'!K20=0,"",IF('Meilleurs temps'!K20&lt;='Temps qualification fédération'!J$22,'Temps qualification fédération'!$E$22,IF('Meilleurs temps'!K20&lt;='Temps qualification fédération'!J$20,'Temps qualification fédération'!$E$20,IF('Meilleurs temps'!K20&lt;='Temps qualification fédération'!J$21,'Temps qualification fédération'!$E$21,IF('Meilleurs temps'!K20&lt;='Temps qualification fédération'!J$19,'Temps qualification fédération'!$E$19,IF('Meilleurs temps'!K20&lt;='Temps qualification fédération'!J$18,'Temps qualification fédération'!$E$18,IF('Meilleurs temps'!K20&lt;='Temps qualification fédération'!J$17,'Temps qualification fédération'!$E$17,IF('Meilleurs temps'!K20&lt;='Temps qualification fédération'!J$16,'Temps qualification fédération'!$E$16,IF('Meilleurs temps'!K20&lt;='Temps qualification fédération'!J$15,'Temps qualification fédération'!$E$15,"PRÉ-LIGUE")))))))))))</f>
        <v>PROVINCIAL</v>
      </c>
      <c r="M20" s="52" t="str">
        <f>IF($D20="F",IF(AND('Temps qualification fédération'!K$9=0,'Temps qualification fédération'!K$5=0,'Temps qualification fédération'!K$4=0),"---",IF('Meilleurs temps'!L20=0,"",IF('Meilleurs temps'!L20&lt;='Temps qualification fédération'!K$9,'Temps qualification fédération'!$E$9,IF('Meilleurs temps'!L20&lt;='Temps qualification fédération'!K$7,'Temps qualification fédération'!$E$7,IF('Meilleurs temps'!L20&lt;='Temps qualification fédération'!K$8,'Temps qualification fédération'!$E$8,IF('Meilleurs temps'!L20&lt;='Temps qualification fédération'!K$6,'Temps qualification fédération'!$E$6,IF('Meilleurs temps'!L20&lt;='Temps qualification fédération'!K$5,'Temps qualification fédération'!$E$5,IF('Meilleurs temps'!L20&lt;='Temps qualification fédération'!K$4,'Temps qualification fédération'!$E$4,IF('Meilleurs temps'!L20&lt;='Temps qualification fédération'!K$3,'Temps qualification fédération'!$E$3,IF('Meilleurs temps'!L20&lt;='Temps qualification fédération'!K$2,'Temps qualification fédération'!$E$2,"PRÉ-LIGUE")))))))))),IF(AND('Temps qualification fédération'!K$22=0,'Temps qualification fédération'!K$18=0,'Temps qualification fédération'!K$17=0),"---",IF('Meilleurs temps'!L20=0,"",IF('Meilleurs temps'!L20&lt;='Temps qualification fédération'!K$22,'Temps qualification fédération'!$E$22,IF('Meilleurs temps'!L20&lt;='Temps qualification fédération'!K$20,'Temps qualification fédération'!$E$20,IF('Meilleurs temps'!L20&lt;='Temps qualification fédération'!K$21,'Temps qualification fédération'!$E$21,IF('Meilleurs temps'!L20&lt;='Temps qualification fédération'!K$19,'Temps qualification fédération'!$E$19,IF('Meilleurs temps'!L20&lt;='Temps qualification fédération'!K$18,'Temps qualification fédération'!$E$18,IF('Meilleurs temps'!L20&lt;='Temps qualification fédération'!K$17,'Temps qualification fédération'!$E$17,IF('Meilleurs temps'!L20&lt;='Temps qualification fédération'!K$16,'Temps qualification fédération'!$E$16,IF('Meilleurs temps'!L20&lt;='Temps qualification fédération'!K$15,'Temps qualification fédération'!$E$15,"PRÉ-LIGUE")))))))))))</f>
        <v>---</v>
      </c>
      <c r="N20" s="52" t="str">
        <f>IF($D20="F",IF(AND('Temps qualification fédération'!L$9=0,'Temps qualification fédération'!L$5=0,'Temps qualification fédération'!L$4=0),"---",IF('Meilleurs temps'!M20=0,"",IF('Meilleurs temps'!M20&lt;='Temps qualification fédération'!L$9,'Temps qualification fédération'!$E$9,IF('Meilleurs temps'!M20&lt;='Temps qualification fédération'!L$7,'Temps qualification fédération'!$E$7,IF('Meilleurs temps'!M20&lt;='Temps qualification fédération'!L$8,'Temps qualification fédération'!$E$8,IF('Meilleurs temps'!M20&lt;='Temps qualification fédération'!L$6,'Temps qualification fédération'!$E$6,IF('Meilleurs temps'!M20&lt;='Temps qualification fédération'!L$5,'Temps qualification fédération'!$E$5,IF('Meilleurs temps'!M20&lt;='Temps qualification fédération'!L$4,'Temps qualification fédération'!$E$4,IF('Meilleurs temps'!M20&lt;='Temps qualification fédération'!L$3,'Temps qualification fédération'!$E$3,IF('Meilleurs temps'!M20&lt;='Temps qualification fédération'!L$2,'Temps qualification fédération'!$E$2,"PRÉ-LIGUE")))))))))),IF(AND('Temps qualification fédération'!L$22=0,'Temps qualification fédération'!L$18=0,'Temps qualification fédération'!L$17=0),"---",IF('Meilleurs temps'!M20=0,"",IF('Meilleurs temps'!M20&lt;='Temps qualification fédération'!L$22,'Temps qualification fédération'!$E$22,IF('Meilleurs temps'!M20&lt;='Temps qualification fédération'!L$20,'Temps qualification fédération'!$E$20,IF('Meilleurs temps'!M20&lt;='Temps qualification fédération'!L$21,'Temps qualification fédération'!$E$21,IF('Meilleurs temps'!M20&lt;='Temps qualification fédération'!L$19,'Temps qualification fédération'!$E$19,IF('Meilleurs temps'!M20&lt;='Temps qualification fédération'!L$18,'Temps qualification fédération'!$E$18,IF('Meilleurs temps'!M20&lt;='Temps qualification fédération'!L$17,'Temps qualification fédération'!$E$17,IF('Meilleurs temps'!M20&lt;='Temps qualification fédération'!L$16,'Temps qualification fédération'!$E$16,IF('Meilleurs temps'!M20&lt;='Temps qualification fédération'!L$15,'Temps qualification fédération'!$E$15,"PRÉ-LIGUE")))))))))))</f>
        <v>DEV 11-12</v>
      </c>
      <c r="O20" s="52" t="str">
        <f>IF($D20="F",IF(AND('Temps qualification fédération'!M$9=0,'Temps qualification fédération'!M$5=0,'Temps qualification fédération'!M$4=0),"---",IF('Meilleurs temps'!N20=0,"",IF('Meilleurs temps'!N20&lt;='Temps qualification fédération'!M$9,'Temps qualification fédération'!$E$9,IF('Meilleurs temps'!N20&lt;='Temps qualification fédération'!M$7,'Temps qualification fédération'!$E$7,IF('Meilleurs temps'!N20&lt;='Temps qualification fédération'!M$8,'Temps qualification fédération'!$E$8,IF('Meilleurs temps'!N20&lt;='Temps qualification fédération'!M$6,'Temps qualification fédération'!$E$6,IF('Meilleurs temps'!N20&lt;='Temps qualification fédération'!M$5,'Temps qualification fédération'!$E$5,IF('Meilleurs temps'!N20&lt;='Temps qualification fédération'!M$4,'Temps qualification fédération'!$E$4,IF('Meilleurs temps'!N20&lt;='Temps qualification fédération'!M$3,'Temps qualification fédération'!$E$3,IF('Meilleurs temps'!N20&lt;='Temps qualification fédération'!M$2,'Temps qualification fédération'!$E$2,"PRÉ-LIGUE")))))))))),IF(AND('Temps qualification fédération'!M$22=0,'Temps qualification fédération'!M$18=0,'Temps qualification fédération'!M$17=0),"---",IF('Meilleurs temps'!N20=0,"",IF('Meilleurs temps'!N20&lt;='Temps qualification fédération'!M$22,'Temps qualification fédération'!$E$22,IF('Meilleurs temps'!N20&lt;='Temps qualification fédération'!M$20,'Temps qualification fédération'!$E$20,IF('Meilleurs temps'!N20&lt;='Temps qualification fédération'!M$21,'Temps qualification fédération'!$E$21,IF('Meilleurs temps'!N20&lt;='Temps qualification fédération'!M$19,'Temps qualification fédération'!$E$19,IF('Meilleurs temps'!N20&lt;='Temps qualification fédération'!M$18,'Temps qualification fédération'!$E$18,IF('Meilleurs temps'!N20&lt;='Temps qualification fédération'!M$17,'Temps qualification fédération'!$E$17,IF('Meilleurs temps'!N20&lt;='Temps qualification fédération'!M$16,'Temps qualification fédération'!$E$16,IF('Meilleurs temps'!N20&lt;='Temps qualification fédération'!M$15,'Temps qualification fédération'!$E$15,"PRÉ-LIGUE")))))))))))</f>
        <v>PROVINCIAL</v>
      </c>
      <c r="P20" s="52" t="str">
        <f>IF($D20="F",IF(AND('Temps qualification fédération'!N$9=0,'Temps qualification fédération'!N$5=0,'Temps qualification fédération'!N$4=0),"---",IF('Meilleurs temps'!O20=0,"",IF('Meilleurs temps'!O20&lt;='Temps qualification fédération'!N$9,'Temps qualification fédération'!$E$9,IF('Meilleurs temps'!O20&lt;='Temps qualification fédération'!N$7,'Temps qualification fédération'!$E$7,IF('Meilleurs temps'!O20&lt;='Temps qualification fédération'!N$8,'Temps qualification fédération'!$E$8,IF('Meilleurs temps'!O20&lt;='Temps qualification fédération'!N$6,'Temps qualification fédération'!$E$6,IF('Meilleurs temps'!O20&lt;='Temps qualification fédération'!N$5,'Temps qualification fédération'!$E$5,IF('Meilleurs temps'!O20&lt;='Temps qualification fédération'!N$4,'Temps qualification fédération'!$E$4,IF('Meilleurs temps'!O20&lt;='Temps qualification fédération'!N$3,'Temps qualification fédération'!$E$3,IF('Meilleurs temps'!O20&lt;='Temps qualification fédération'!N$2,'Temps qualification fédération'!$E$2,"PRÉ-LIGUE")))))))))),IF(AND('Temps qualification fédération'!N$22=0,'Temps qualification fédération'!N$18=0,'Temps qualification fédération'!N$17=0),"---",IF('Meilleurs temps'!O20=0,"",IF('Meilleurs temps'!O20&lt;='Temps qualification fédération'!N$22,'Temps qualification fédération'!$E$22,IF('Meilleurs temps'!O20&lt;='Temps qualification fédération'!N$20,'Temps qualification fédération'!$E$20,IF('Meilleurs temps'!O20&lt;='Temps qualification fédération'!N$21,'Temps qualification fédération'!$E$21,IF('Meilleurs temps'!O20&lt;='Temps qualification fédération'!N$19,'Temps qualification fédération'!$E$19,IF('Meilleurs temps'!O20&lt;='Temps qualification fédération'!N$18,'Temps qualification fédération'!$E$18,IF('Meilleurs temps'!O20&lt;='Temps qualification fédération'!N$17,'Temps qualification fédération'!$E$17,IF('Meilleurs temps'!O20&lt;='Temps qualification fédération'!N$16,'Temps qualification fédération'!$E$16,IF('Meilleurs temps'!O20&lt;='Temps qualification fédération'!N$15,'Temps qualification fédération'!$E$15,"PRÉ-LIGUE")))))))))))</f>
        <v>PROVINCIAL</v>
      </c>
      <c r="Q20" s="52" t="str">
        <f>IF($D20="F",IF(AND('Temps qualification fédération'!O$9=0,'Temps qualification fédération'!O$5=0,'Temps qualification fédération'!O$4=0),"---",IF('Meilleurs temps'!P20=0,"",IF('Meilleurs temps'!P20&lt;='Temps qualification fédération'!O$9,'Temps qualification fédération'!$E$9,IF('Meilleurs temps'!P20&lt;='Temps qualification fédération'!O$7,'Temps qualification fédération'!$E$7,IF('Meilleurs temps'!P20&lt;='Temps qualification fédération'!O$8,'Temps qualification fédération'!$E$8,IF('Meilleurs temps'!P20&lt;='Temps qualification fédération'!O$6,'Temps qualification fédération'!$E$6,IF('Meilleurs temps'!P20&lt;='Temps qualification fédération'!O$5,'Temps qualification fédération'!$E$5,IF('Meilleurs temps'!P20&lt;='Temps qualification fédération'!O$4,'Temps qualification fédération'!$E$4,IF('Meilleurs temps'!P20&lt;='Temps qualification fédération'!O$3,'Temps qualification fédération'!$E$3,IF('Meilleurs temps'!P20&lt;='Temps qualification fédération'!O$2,'Temps qualification fédération'!$E$2,"PRÉ-LIGUE")))))))))),IF(AND('Temps qualification fédération'!O$22=0,'Temps qualification fédération'!O$18=0,'Temps qualification fédération'!O$17=0),"---",IF('Meilleurs temps'!P20=0,"",IF('Meilleurs temps'!P20&lt;='Temps qualification fédération'!O$22,'Temps qualification fédération'!$E$22,IF('Meilleurs temps'!P20&lt;='Temps qualification fédération'!O$20,'Temps qualification fédération'!$E$20,IF('Meilleurs temps'!P20&lt;='Temps qualification fédération'!O$21,'Temps qualification fédération'!$E$21,IF('Meilleurs temps'!P20&lt;='Temps qualification fédération'!O$19,'Temps qualification fédération'!$E$19,IF('Meilleurs temps'!P20&lt;='Temps qualification fédération'!O$18,'Temps qualification fédération'!$E$18,IF('Meilleurs temps'!P20&lt;='Temps qualification fédération'!O$17,'Temps qualification fédération'!$E$17,IF('Meilleurs temps'!P20&lt;='Temps qualification fédération'!O$16,'Temps qualification fédération'!$E$16,IF('Meilleurs temps'!P20&lt;='Temps qualification fédération'!O$15,'Temps qualification fédération'!$E$15,"PRÉ-LIGUE")))))))))))</f>
        <v>DEV 11-12</v>
      </c>
      <c r="R20" s="52" t="str">
        <f>IF($D20="F",IF(AND('Temps qualification fédération'!P$9=0,'Temps qualification fédération'!P$5=0,'Temps qualification fédération'!P$4=0),"---",IF('Meilleurs temps'!Q20=0,"",IF('Meilleurs temps'!Q20&lt;='Temps qualification fédération'!P$9,'Temps qualification fédération'!$E$9,IF('Meilleurs temps'!Q20&lt;='Temps qualification fédération'!P$7,'Temps qualification fédération'!$E$7,IF('Meilleurs temps'!Q20&lt;='Temps qualification fédération'!P$8,'Temps qualification fédération'!$E$8,IF('Meilleurs temps'!Q20&lt;='Temps qualification fédération'!P$6,'Temps qualification fédération'!$E$6,IF('Meilleurs temps'!Q20&lt;='Temps qualification fédération'!P$5,'Temps qualification fédération'!$E$5,IF('Meilleurs temps'!Q20&lt;='Temps qualification fédération'!P$4,'Temps qualification fédération'!$E$4,IF('Meilleurs temps'!Q20&lt;='Temps qualification fédération'!P$3,'Temps qualification fédération'!$E$3,IF('Meilleurs temps'!Q20&lt;='Temps qualification fédération'!P$2,'Temps qualification fédération'!$E$2,"PRÉ-LIGUE")))))))))),IF(AND('Temps qualification fédération'!P$22=0,'Temps qualification fédération'!P$18=0,'Temps qualification fédération'!P$17=0),"---",IF('Meilleurs temps'!Q20=0,"",IF('Meilleurs temps'!Q20&lt;='Temps qualification fédération'!P$22,'Temps qualification fédération'!$E$22,IF('Meilleurs temps'!Q20&lt;='Temps qualification fédération'!P$20,'Temps qualification fédération'!$E$20,IF('Meilleurs temps'!Q20&lt;='Temps qualification fédération'!P$21,'Temps qualification fédération'!$E$21,IF('Meilleurs temps'!Q20&lt;='Temps qualification fédération'!P$19,'Temps qualification fédération'!$E$19,IF('Meilleurs temps'!Q20&lt;='Temps qualification fédération'!P$18,'Temps qualification fédération'!$E$18,IF('Meilleurs temps'!Q20&lt;='Temps qualification fédération'!P$17,'Temps qualification fédération'!$E$17,IF('Meilleurs temps'!Q20&lt;='Temps qualification fédération'!P$16,'Temps qualification fédération'!$E$16,IF('Meilleurs temps'!Q20&lt;='Temps qualification fédération'!P$15,'Temps qualification fédération'!$E$15,"PRÉ-LIGUE")))))))))))</f>
        <v>DEV 11-12</v>
      </c>
      <c r="S20" s="52" t="str">
        <f>IF($D20="F",IF(AND('Temps qualification fédération'!Q$9=0,'Temps qualification fédération'!Q$5=0,'Temps qualification fédération'!Q$4=0),"---",IF('Meilleurs temps'!R20=0,"",IF('Meilleurs temps'!R20&lt;='Temps qualification fédération'!Q$9,'Temps qualification fédération'!$E$9,IF('Meilleurs temps'!R20&lt;='Temps qualification fédération'!Q$7,'Temps qualification fédération'!$E$7,IF('Meilleurs temps'!R20&lt;='Temps qualification fédération'!Q$8,'Temps qualification fédération'!$E$8,IF('Meilleurs temps'!R20&lt;='Temps qualification fédération'!Q$6,'Temps qualification fédération'!$E$6,IF('Meilleurs temps'!R20&lt;='Temps qualification fédération'!Q$5,'Temps qualification fédération'!$E$5,IF('Meilleurs temps'!R20&lt;='Temps qualification fédération'!Q$4,'Temps qualification fédération'!$E$4,IF('Meilleurs temps'!R20&lt;='Temps qualification fédération'!Q$3,'Temps qualification fédération'!$E$3,IF('Meilleurs temps'!R20&lt;='Temps qualification fédération'!Q$2,'Temps qualification fédération'!$E$2,"PRÉ-LIGUE")))))))))),IF(AND('Temps qualification fédération'!Q$22=0,'Temps qualification fédération'!Q$18=0,'Temps qualification fédération'!Q$17=0),"---",IF('Meilleurs temps'!R20=0,"",IF('Meilleurs temps'!R20&lt;='Temps qualification fédération'!Q$22,'Temps qualification fédération'!$E$22,IF('Meilleurs temps'!R20&lt;='Temps qualification fédération'!Q$20,'Temps qualification fédération'!$E$20,IF('Meilleurs temps'!R20&lt;='Temps qualification fédération'!Q$21,'Temps qualification fédération'!$E$21,IF('Meilleurs temps'!R20&lt;='Temps qualification fédération'!Q$19,'Temps qualification fédération'!$E$19,IF('Meilleurs temps'!R20&lt;='Temps qualification fédération'!Q$18,'Temps qualification fédération'!$E$18,IF('Meilleurs temps'!R20&lt;='Temps qualification fédération'!Q$17,'Temps qualification fédération'!$E$17,IF('Meilleurs temps'!R20&lt;='Temps qualification fédération'!Q$16,'Temps qualification fédération'!$E$16,IF('Meilleurs temps'!R20&lt;='Temps qualification fédération'!Q$15,'Temps qualification fédération'!$E$15,"PRÉ-LIGUE")))))))))))</f>
        <v>DEV 11-12</v>
      </c>
      <c r="T20" s="52" t="str">
        <f>IF($D20="F",IF(AND('Temps qualification fédération'!R$9=0,'Temps qualification fédération'!R$5=0,'Temps qualification fédération'!R$4=0),"---",IF('Meilleurs temps'!S20=0,"",IF('Meilleurs temps'!S20&lt;='Temps qualification fédération'!R$9,'Temps qualification fédération'!$E$9,IF('Meilleurs temps'!S20&lt;='Temps qualification fédération'!R$7,'Temps qualification fédération'!$E$7,IF('Meilleurs temps'!S20&lt;='Temps qualification fédération'!R$8,'Temps qualification fédération'!$E$8,IF('Meilleurs temps'!S20&lt;='Temps qualification fédération'!R$6,'Temps qualification fédération'!$E$6,IF('Meilleurs temps'!S20&lt;='Temps qualification fédération'!R$5,'Temps qualification fédération'!$E$5,IF('Meilleurs temps'!S20&lt;='Temps qualification fédération'!R$4,'Temps qualification fédération'!$E$4,IF('Meilleurs temps'!S20&lt;='Temps qualification fédération'!R$3,'Temps qualification fédération'!$E$3,IF('Meilleurs temps'!S20&lt;='Temps qualification fédération'!R$2,'Temps qualification fédération'!$E$2,"PRÉ-LIGUE")))))))))),IF(AND('Temps qualification fédération'!R$22=0,'Temps qualification fédération'!R$18=0,'Temps qualification fédération'!R$17=0),"---",IF('Meilleurs temps'!S20=0,"",IF('Meilleurs temps'!S20&lt;='Temps qualification fédération'!R$22,'Temps qualification fédération'!$E$22,IF('Meilleurs temps'!S20&lt;='Temps qualification fédération'!R$20,'Temps qualification fédération'!$E$20,IF('Meilleurs temps'!S20&lt;='Temps qualification fédération'!R$21,'Temps qualification fédération'!$E$21,IF('Meilleurs temps'!S20&lt;='Temps qualification fédération'!R$19,'Temps qualification fédération'!$E$19,IF('Meilleurs temps'!S20&lt;='Temps qualification fédération'!R$18,'Temps qualification fédération'!$E$18,IF('Meilleurs temps'!S20&lt;='Temps qualification fédération'!R$17,'Temps qualification fédération'!$E$17,IF('Meilleurs temps'!S20&lt;='Temps qualification fédération'!R$16,'Temps qualification fédération'!$E$16,IF('Meilleurs temps'!S20&lt;='Temps qualification fédération'!R$15,'Temps qualification fédération'!$E$15,"PRÉ-LIGUE")))))))))))</f>
        <v>DEV 11-12</v>
      </c>
      <c r="U20" s="52" t="str">
        <f>IF($D20="F",IF(AND('Temps qualification fédération'!S$9=0,'Temps qualification fédération'!S$5=0,'Temps qualification fédération'!S$4=0),"---",IF('Meilleurs temps'!T20=0,"",IF('Meilleurs temps'!T20&lt;='Temps qualification fédération'!S$9,'Temps qualification fédération'!$E$9,IF('Meilleurs temps'!T20&lt;='Temps qualification fédération'!S$7,'Temps qualification fédération'!$E$7,IF('Meilleurs temps'!T20&lt;='Temps qualification fédération'!S$8,'Temps qualification fédération'!$E$8,IF('Meilleurs temps'!T20&lt;='Temps qualification fédération'!S$6,'Temps qualification fédération'!$E$6,IF('Meilleurs temps'!T20&lt;='Temps qualification fédération'!S$5,'Temps qualification fédération'!$E$5,IF('Meilleurs temps'!T20&lt;='Temps qualification fédération'!S$4,'Temps qualification fédération'!$E$4,IF('Meilleurs temps'!T20&lt;='Temps qualification fédération'!S$3,'Temps qualification fédération'!$E$3,IF('Meilleurs temps'!T20&lt;='Temps qualification fédération'!S$2,'Temps qualification fédération'!$E$2,"PRÉ-LIGUE")))))))))),IF(AND('Temps qualification fédération'!S$22=0,'Temps qualification fédération'!S$18=0,'Temps qualification fédération'!S$17=0),"---",IF('Meilleurs temps'!T20=0,"",IF('Meilleurs temps'!T20&lt;='Temps qualification fédération'!S$22,'Temps qualification fédération'!$E$22,IF('Meilleurs temps'!T20&lt;='Temps qualification fédération'!S$20,'Temps qualification fédération'!$E$20,IF('Meilleurs temps'!T20&lt;='Temps qualification fédération'!S$21,'Temps qualification fédération'!$E$21,IF('Meilleurs temps'!T20&lt;='Temps qualification fédération'!S$19,'Temps qualification fédération'!$E$19,IF('Meilleurs temps'!T20&lt;='Temps qualification fédération'!S$18,'Temps qualification fédération'!$E$18,IF('Meilleurs temps'!T20&lt;='Temps qualification fédération'!S$17,'Temps qualification fédération'!$E$17,IF('Meilleurs temps'!T20&lt;='Temps qualification fédération'!S$16,'Temps qualification fédération'!$E$16,IF('Meilleurs temps'!T20&lt;='Temps qualification fédération'!S$15,'Temps qualification fédération'!$E$15,"PRÉ-LIGUE")))))))))))</f>
        <v>PROVINCIAL</v>
      </c>
      <c r="V20" s="52" t="str">
        <f>IF($D20="F",IF(AND('Temps qualification fédération'!T$9=0,'Temps qualification fédération'!T$5=0,'Temps qualification fédération'!T$4=0),"---",IF('Meilleurs temps'!U20=0,"",IF('Meilleurs temps'!U20&lt;='Temps qualification fédération'!T$9,'Temps qualification fédération'!$E$9,IF('Meilleurs temps'!U20&lt;='Temps qualification fédération'!T$7,'Temps qualification fédération'!$E$7,IF('Meilleurs temps'!U20&lt;='Temps qualification fédération'!T$8,'Temps qualification fédération'!$E$8,IF('Meilleurs temps'!U20&lt;='Temps qualification fédération'!T$6,'Temps qualification fédération'!$E$6,IF('Meilleurs temps'!U20&lt;='Temps qualification fédération'!T$5,'Temps qualification fédération'!$E$5,IF('Meilleurs temps'!U20&lt;='Temps qualification fédération'!T$4,'Temps qualification fédération'!$E$4,IF('Meilleurs temps'!U20&lt;='Temps qualification fédération'!T$3,'Temps qualification fédération'!$E$3,IF('Meilleurs temps'!U20&lt;='Temps qualification fédération'!T$2,'Temps qualification fédération'!$E$2,"PRÉ-LIGUE")))))))))),IF(AND('Temps qualification fédération'!T$22=0,'Temps qualification fédération'!T$18=0,'Temps qualification fédération'!T$17=0),"---",IF('Meilleurs temps'!U20=0,"",IF('Meilleurs temps'!U20&lt;='Temps qualification fédération'!T$22,'Temps qualification fédération'!$E$22,IF('Meilleurs temps'!U20&lt;='Temps qualification fédération'!T$20,'Temps qualification fédération'!$E$20,IF('Meilleurs temps'!U20&lt;='Temps qualification fédération'!T$21,'Temps qualification fédération'!$E$21,IF('Meilleurs temps'!U20&lt;='Temps qualification fédération'!T$19,'Temps qualification fédération'!$E$19,IF('Meilleurs temps'!U20&lt;='Temps qualification fédération'!T$18,'Temps qualification fédération'!$E$18,IF('Meilleurs temps'!U20&lt;='Temps qualification fédération'!T$17,'Temps qualification fédération'!$E$17,IF('Meilleurs temps'!U20&lt;='Temps qualification fédération'!T$16,'Temps qualification fédération'!$E$16,IF('Meilleurs temps'!U20&lt;='Temps qualification fédération'!T$15,'Temps qualification fédération'!$E$15,"PRÉ-LIGUE")))))))))))</f>
        <v>PRÉ-LIGUE</v>
      </c>
      <c r="W20" s="52" t="str">
        <f>IF($D20="F",IF(AND('Temps qualification fédération'!U$9=0,'Temps qualification fédération'!U$5=0,'Temps qualification fédération'!U$4=0),"---",IF('Meilleurs temps'!V20=0,"",IF('Meilleurs temps'!V20&lt;='Temps qualification fédération'!U$9,'Temps qualification fédération'!$E$9,IF('Meilleurs temps'!V20&lt;='Temps qualification fédération'!U$7,'Temps qualification fédération'!$E$7,IF('Meilleurs temps'!V20&lt;='Temps qualification fédération'!U$8,'Temps qualification fédération'!$E$8,IF('Meilleurs temps'!V20&lt;='Temps qualification fédération'!U$6,'Temps qualification fédération'!$E$6,IF('Meilleurs temps'!V20&lt;='Temps qualification fédération'!U$5,'Temps qualification fédération'!$E$5,IF('Meilleurs temps'!V20&lt;='Temps qualification fédération'!U$4,'Temps qualification fédération'!$E$4,IF('Meilleurs temps'!V20&lt;='Temps qualification fédération'!U$3,'Temps qualification fédération'!$E$3,IF('Meilleurs temps'!V20&lt;='Temps qualification fédération'!U$2,'Temps qualification fédération'!$E$2,"PRÉ-LIGUE")))))))))),IF(AND('Temps qualification fédération'!U$22=0,'Temps qualification fédération'!U$18=0,'Temps qualification fédération'!U$17=0),"---",IF('Meilleurs temps'!V20=0,"",IF('Meilleurs temps'!V20&lt;='Temps qualification fédération'!U$22,'Temps qualification fédération'!$E$22,IF('Meilleurs temps'!V20&lt;='Temps qualification fédération'!U$20,'Temps qualification fédération'!$E$20,IF('Meilleurs temps'!V20&lt;='Temps qualification fédération'!U$21,'Temps qualification fédération'!$E$21,IF('Meilleurs temps'!V20&lt;='Temps qualification fédération'!U$19,'Temps qualification fédération'!$E$19,IF('Meilleurs temps'!V20&lt;='Temps qualification fédération'!U$18,'Temps qualification fédération'!$E$18,IF('Meilleurs temps'!V20&lt;='Temps qualification fédération'!U$17,'Temps qualification fédération'!$E$17,IF('Meilleurs temps'!V20&lt;='Temps qualification fédération'!U$16,'Temps qualification fédération'!$E$16,IF('Meilleurs temps'!V20&lt;='Temps qualification fédération'!U$15,'Temps qualification fédération'!$E$15,"PRÉ-LIGUE")))))))))))</f>
        <v>DEV 10</v>
      </c>
      <c r="X20" s="52" t="str">
        <f>IF($D20="F",IF(AND('Temps qualification fédération'!V$9=0,'Temps qualification fédération'!V$5=0,'Temps qualification fédération'!V$4=0),"---",IF('Meilleurs temps'!W20=0,"",IF('Meilleurs temps'!W20&lt;='Temps qualification fédération'!V$9,'Temps qualification fédération'!$E$9,IF('Meilleurs temps'!W20&lt;='Temps qualification fédération'!V$7,'Temps qualification fédération'!$E$7,IF('Meilleurs temps'!W20&lt;='Temps qualification fédération'!V$8,'Temps qualification fédération'!$E$8,IF('Meilleurs temps'!W20&lt;='Temps qualification fédération'!V$6,'Temps qualification fédération'!$E$6,IF('Meilleurs temps'!W20&lt;='Temps qualification fédération'!V$5,'Temps qualification fédération'!$E$5,IF('Meilleurs temps'!W20&lt;='Temps qualification fédération'!V$4,'Temps qualification fédération'!$E$4,IF('Meilleurs temps'!W20&lt;='Temps qualification fédération'!V$3,'Temps qualification fédération'!$E$3,IF('Meilleurs temps'!W20&lt;='Temps qualification fédération'!V$2,'Temps qualification fédération'!$E$2,"PRÉ-LIGUE")))))))))),IF(AND('Temps qualification fédération'!V$22=0,'Temps qualification fédération'!V$18=0,'Temps qualification fédération'!V$17=0),"---",IF('Meilleurs temps'!W20=0,"",IF('Meilleurs temps'!W20&lt;='Temps qualification fédération'!V$22,'Temps qualification fédération'!$E$22,IF('Meilleurs temps'!W20&lt;='Temps qualification fédération'!V$20,'Temps qualification fédération'!$E$20,IF('Meilleurs temps'!W20&lt;='Temps qualification fédération'!V$21,'Temps qualification fédération'!$E$21,IF('Meilleurs temps'!W20&lt;='Temps qualification fédération'!V$19,'Temps qualification fédération'!$E$19,IF('Meilleurs temps'!W20&lt;='Temps qualification fédération'!V$18,'Temps qualification fédération'!$E$18,IF('Meilleurs temps'!W20&lt;='Temps qualification fédération'!V$17,'Temps qualification fédération'!$E$17,IF('Meilleurs temps'!W20&lt;='Temps qualification fédération'!V$16,'Temps qualification fédération'!$E$16,IF('Meilleurs temps'!W20&lt;='Temps qualification fédération'!V$15,'Temps qualification fédération'!$E$15,"PRÉ-LIGUE")))))))))))</f>
        <v>PROVINCIAL</v>
      </c>
      <c r="Y20" s="52" t="str">
        <f>IF($D20="F",IF(AND('Temps qualification fédération'!W$9=0,'Temps qualification fédération'!W$5=0,'Temps qualification fédération'!W$4=0),"---",IF('Meilleurs temps'!X20=0,"",IF('Meilleurs temps'!X20&lt;='Temps qualification fédération'!W$9,'Temps qualification fédération'!$E$9,IF('Meilleurs temps'!X20&lt;='Temps qualification fédération'!W$7,'Temps qualification fédération'!$E$7,IF('Meilleurs temps'!X20&lt;='Temps qualification fédération'!W$8,'Temps qualification fédération'!$E$8,IF('Meilleurs temps'!X20&lt;='Temps qualification fédération'!W$6,'Temps qualification fédération'!$E$6,IF('Meilleurs temps'!X20&lt;='Temps qualification fédération'!W$5,'Temps qualification fédération'!$E$5,IF('Meilleurs temps'!X20&lt;='Temps qualification fédération'!W$4,'Temps qualification fédération'!$E$4,IF('Meilleurs temps'!X20&lt;='Temps qualification fédération'!W$3,'Temps qualification fédération'!$E$3,IF('Meilleurs temps'!X20&lt;='Temps qualification fédération'!W$2,'Temps qualification fédération'!$E$2,"PRÉ-LIGUE")))))))))),IF(AND('Temps qualification fédération'!W$22=0,'Temps qualification fédération'!W$18=0,'Temps qualification fédération'!W$17=0),"---",IF('Meilleurs temps'!X20=0,"",IF('Meilleurs temps'!X20&lt;='Temps qualification fédération'!W$22,'Temps qualification fédération'!$E$22,IF('Meilleurs temps'!X20&lt;='Temps qualification fédération'!W$20,'Temps qualification fédération'!$E$20,IF('Meilleurs temps'!X20&lt;='Temps qualification fédération'!W$21,'Temps qualification fédération'!$E$21,IF('Meilleurs temps'!X20&lt;='Temps qualification fédération'!W$19,'Temps qualification fédération'!$E$19,IF('Meilleurs temps'!X20&lt;='Temps qualification fédération'!W$18,'Temps qualification fédération'!$E$18,IF('Meilleurs temps'!X20&lt;='Temps qualification fédération'!W$17,'Temps qualification fédération'!$E$17,IF('Meilleurs temps'!X20&lt;='Temps qualification fédération'!W$16,'Temps qualification fédération'!$E$16,IF('Meilleurs temps'!X20&lt;='Temps qualification fédération'!W$15,'Temps qualification fédération'!$E$15,"PRÉ-LIGUE")))))))))))</f>
        <v/>
      </c>
      <c r="AA20" s="34">
        <f t="shared" si="2"/>
        <v>15</v>
      </c>
      <c r="AB20" s="35">
        <f t="shared" si="3"/>
        <v>0</v>
      </c>
      <c r="AC20" s="80">
        <f t="shared" si="4"/>
        <v>0</v>
      </c>
      <c r="AD20" s="80">
        <f t="shared" si="5"/>
        <v>1</v>
      </c>
      <c r="AE20" s="80">
        <f t="shared" si="6"/>
        <v>4</v>
      </c>
      <c r="AF20" s="80">
        <f t="shared" si="7"/>
        <v>0</v>
      </c>
      <c r="AG20" s="80">
        <f t="shared" si="8"/>
        <v>0</v>
      </c>
      <c r="AH20" s="80">
        <f t="shared" si="9"/>
        <v>0</v>
      </c>
      <c r="AI20" s="36">
        <f t="shared" si="10"/>
        <v>0</v>
      </c>
      <c r="AJ20" s="35">
        <f t="shared" si="11"/>
        <v>0</v>
      </c>
      <c r="AK20" s="80">
        <f t="shared" si="12"/>
        <v>0</v>
      </c>
      <c r="AL20" s="80">
        <f t="shared" si="13"/>
        <v>1</v>
      </c>
      <c r="AM20" s="80">
        <f t="shared" si="14"/>
        <v>2</v>
      </c>
      <c r="AN20" s="80">
        <f t="shared" si="15"/>
        <v>0</v>
      </c>
      <c r="AO20" s="80">
        <f t="shared" si="16"/>
        <v>0</v>
      </c>
      <c r="AP20" s="80">
        <f t="shared" si="17"/>
        <v>0</v>
      </c>
      <c r="AQ20" s="36">
        <f t="shared" si="18"/>
        <v>0</v>
      </c>
      <c r="AR20" s="35">
        <f t="shared" si="19"/>
        <v>0</v>
      </c>
      <c r="AS20" s="80">
        <f t="shared" si="20"/>
        <v>0</v>
      </c>
      <c r="AT20" s="80">
        <f t="shared" si="21"/>
        <v>3</v>
      </c>
      <c r="AU20" s="80">
        <f t="shared" si="22"/>
        <v>0</v>
      </c>
      <c r="AV20" s="80">
        <f t="shared" si="23"/>
        <v>0</v>
      </c>
      <c r="AW20" s="80">
        <f t="shared" si="24"/>
        <v>0</v>
      </c>
      <c r="AX20" s="80">
        <f t="shared" si="25"/>
        <v>0</v>
      </c>
      <c r="AY20" s="36">
        <f t="shared" si="26"/>
        <v>0</v>
      </c>
      <c r="AZ20" s="35">
        <f t="shared" si="27"/>
        <v>0</v>
      </c>
      <c r="BA20" s="80">
        <f t="shared" si="28"/>
        <v>0</v>
      </c>
      <c r="BB20" s="80">
        <f t="shared" si="29"/>
        <v>1</v>
      </c>
      <c r="BC20" s="80">
        <f t="shared" si="30"/>
        <v>1</v>
      </c>
      <c r="BD20" s="80">
        <f t="shared" si="31"/>
        <v>0</v>
      </c>
      <c r="BE20" s="80">
        <f t="shared" si="32"/>
        <v>0</v>
      </c>
      <c r="BF20" s="80">
        <f t="shared" si="33"/>
        <v>0</v>
      </c>
      <c r="BG20" s="36">
        <f t="shared" si="34"/>
        <v>0</v>
      </c>
      <c r="BH20" s="35">
        <f t="shared" si="35"/>
        <v>0</v>
      </c>
      <c r="BI20" s="80">
        <f t="shared" si="36"/>
        <v>1</v>
      </c>
      <c r="BJ20" s="80">
        <f t="shared" si="37"/>
        <v>0</v>
      </c>
      <c r="BK20" s="80">
        <f t="shared" si="38"/>
        <v>1</v>
      </c>
      <c r="BL20" s="80">
        <f t="shared" si="39"/>
        <v>0</v>
      </c>
      <c r="BM20" s="80">
        <f t="shared" si="40"/>
        <v>0</v>
      </c>
      <c r="BN20" s="80">
        <f t="shared" si="41"/>
        <v>0</v>
      </c>
      <c r="BO20" s="36">
        <f t="shared" si="42"/>
        <v>0</v>
      </c>
    </row>
    <row r="21" spans="1:67" ht="15.75" thickBot="1">
      <c r="A21" s="47" t="s">
        <v>47</v>
      </c>
      <c r="B21" s="48" t="str">
        <f t="shared" si="0"/>
        <v>PRÉ-LIGUE</v>
      </c>
      <c r="C21" s="54">
        <f t="shared" ca="1" si="1"/>
        <v>10</v>
      </c>
      <c r="D21" s="55" t="s">
        <v>40</v>
      </c>
      <c r="E21" s="21" t="s">
        <v>166</v>
      </c>
      <c r="F21" s="3" t="s">
        <v>68</v>
      </c>
      <c r="G21" s="53">
        <v>38872</v>
      </c>
      <c r="H21" s="52" t="str">
        <f>IF($D21="F",IF(AND('Temps qualification fédération'!F$9=0,'Temps qualification fédération'!F$5=0,'Temps qualification fédération'!F$4=0),"---",IF('Meilleurs temps'!G21=0,"",IF('Meilleurs temps'!G21&lt;='Temps qualification fédération'!F$9,'Temps qualification fédération'!$E$9,IF('Meilleurs temps'!G21&lt;='Temps qualification fédération'!F$7,'Temps qualification fédération'!$E$7,IF('Meilleurs temps'!G21&lt;='Temps qualification fédération'!F$8,'Temps qualification fédération'!$E$8,IF('Meilleurs temps'!G21&lt;='Temps qualification fédération'!F$6,'Temps qualification fédération'!$E$6,IF('Meilleurs temps'!G21&lt;='Temps qualification fédération'!F$5,'Temps qualification fédération'!$E$5,IF('Meilleurs temps'!G21&lt;='Temps qualification fédération'!F$4,'Temps qualification fédération'!$E$4,IF('Meilleurs temps'!G21&lt;='Temps qualification fédération'!F$3,'Temps qualification fédération'!$E$3,IF('Meilleurs temps'!G21&lt;='Temps qualification fédération'!F$2,'Temps qualification fédération'!$E$2,"PRÉ-LIGUE")))))))))),IF(AND('Temps qualification fédération'!F$22=0,'Temps qualification fédération'!F$18=0,'Temps qualification fédération'!F$17=0),"---",IF('Meilleurs temps'!G21=0,"",IF('Meilleurs temps'!G21&lt;='Temps qualification fédération'!F$22,'Temps qualification fédération'!$E$22,IF('Meilleurs temps'!G21&lt;='Temps qualification fédération'!F$20,'Temps qualification fédération'!$E$20,IF('Meilleurs temps'!G21&lt;='Temps qualification fédération'!F$21,'Temps qualification fédération'!$E$21,IF('Meilleurs temps'!G21&lt;='Temps qualification fédération'!F$19,'Temps qualification fédération'!$E$19,IF('Meilleurs temps'!G21&lt;='Temps qualification fédération'!F$18,'Temps qualification fédération'!$E$18,IF('Meilleurs temps'!G21&lt;='Temps qualification fédération'!F$17,'Temps qualification fédération'!$E$17,IF('Meilleurs temps'!G21&lt;='Temps qualification fédération'!F$16,'Temps qualification fédération'!$E$16,IF('Meilleurs temps'!G21&lt;='Temps qualification fédération'!F$15,'Temps qualification fédération'!$E$15,"PRÉ-LIGUE")))))))))))</f>
        <v/>
      </c>
      <c r="I21" s="52" t="str">
        <f>IF($D21="F",IF(AND('Temps qualification fédération'!G$9=0,'Temps qualification fédération'!G$5=0,'Temps qualification fédération'!G$4=0),"---",IF('Meilleurs temps'!H21=0,"",IF('Meilleurs temps'!H21&lt;='Temps qualification fédération'!G$9,'Temps qualification fédération'!$E$9,IF('Meilleurs temps'!H21&lt;='Temps qualification fédération'!G$7,'Temps qualification fédération'!$E$7,IF('Meilleurs temps'!H21&lt;='Temps qualification fédération'!G$8,'Temps qualification fédération'!$E$8,IF('Meilleurs temps'!H21&lt;='Temps qualification fédération'!G$6,'Temps qualification fédération'!$E$6,IF('Meilleurs temps'!H21&lt;='Temps qualification fédération'!G$5,'Temps qualification fédération'!$E$5,IF('Meilleurs temps'!H21&lt;='Temps qualification fédération'!G$4,'Temps qualification fédération'!$E$4,IF('Meilleurs temps'!H21&lt;='Temps qualification fédération'!G$3,'Temps qualification fédération'!$E$3,IF('Meilleurs temps'!H21&lt;='Temps qualification fédération'!G$2,'Temps qualification fédération'!$E$2,"PRÉ-LIGUE")))))))))),IF(AND('Temps qualification fédération'!G$22=0,'Temps qualification fédération'!G$18=0,'Temps qualification fédération'!G$17=0),"---",IF('Meilleurs temps'!H21=0,"",IF('Meilleurs temps'!H21&lt;='Temps qualification fédération'!G$22,'Temps qualification fédération'!$E$22,IF('Meilleurs temps'!H21&lt;='Temps qualification fédération'!G$20,'Temps qualification fédération'!$E$20,IF('Meilleurs temps'!H21&lt;='Temps qualification fédération'!G$21,'Temps qualification fédération'!$E$21,IF('Meilleurs temps'!H21&lt;='Temps qualification fédération'!G$19,'Temps qualification fédération'!$E$19,IF('Meilleurs temps'!H21&lt;='Temps qualification fédération'!G$18,'Temps qualification fédération'!$E$18,IF('Meilleurs temps'!H21&lt;='Temps qualification fédération'!G$17,'Temps qualification fédération'!$E$17,IF('Meilleurs temps'!H21&lt;='Temps qualification fédération'!G$16,'Temps qualification fédération'!$E$16,IF('Meilleurs temps'!H21&lt;='Temps qualification fédération'!G$15,'Temps qualification fédération'!$E$15,"PRÉ-LIGUE")))))))))))</f>
        <v/>
      </c>
      <c r="J21" s="52" t="str">
        <f>IF($D21="F",IF(AND('Temps qualification fédération'!H$9=0,'Temps qualification fédération'!H$5=0,'Temps qualification fédération'!H$4=0),"---",IF('Meilleurs temps'!I21=0,"",IF('Meilleurs temps'!I21&lt;='Temps qualification fédération'!H$9,'Temps qualification fédération'!$E$9,IF('Meilleurs temps'!I21&lt;='Temps qualification fédération'!H$7,'Temps qualification fédération'!$E$7,IF('Meilleurs temps'!I21&lt;='Temps qualification fédération'!H$8,'Temps qualification fédération'!$E$8,IF('Meilleurs temps'!I21&lt;='Temps qualification fédération'!H$6,'Temps qualification fédération'!$E$6,IF('Meilleurs temps'!I21&lt;='Temps qualification fédération'!H$5,'Temps qualification fédération'!$E$5,IF('Meilleurs temps'!I21&lt;='Temps qualification fédération'!H$4,'Temps qualification fédération'!$E$4,IF('Meilleurs temps'!I21&lt;='Temps qualification fédération'!H$3,'Temps qualification fédération'!$E$3,IF('Meilleurs temps'!I21&lt;='Temps qualification fédération'!H$2,'Temps qualification fédération'!$E$2,"PRÉ-LIGUE")))))))))),IF(AND('Temps qualification fédération'!H$22=0,'Temps qualification fédération'!H$18=0,'Temps qualification fédération'!H$17=0),"---",IF('Meilleurs temps'!I21=0,"",IF('Meilleurs temps'!I21&lt;='Temps qualification fédération'!H$22,'Temps qualification fédération'!$E$22,IF('Meilleurs temps'!I21&lt;='Temps qualification fédération'!H$20,'Temps qualification fédération'!$E$20,IF('Meilleurs temps'!I21&lt;='Temps qualification fédération'!H$21,'Temps qualification fédération'!$E$21,IF('Meilleurs temps'!I21&lt;='Temps qualification fédération'!H$19,'Temps qualification fédération'!$E$19,IF('Meilleurs temps'!I21&lt;='Temps qualification fédération'!H$18,'Temps qualification fédération'!$E$18,IF('Meilleurs temps'!I21&lt;='Temps qualification fédération'!H$17,'Temps qualification fédération'!$E$17,IF('Meilleurs temps'!I21&lt;='Temps qualification fédération'!H$16,'Temps qualification fédération'!$E$16,IF('Meilleurs temps'!I21&lt;='Temps qualification fédération'!H$15,'Temps qualification fédération'!$E$15,"PRÉ-LIGUE")))))))))))</f>
        <v/>
      </c>
      <c r="K21" s="52" t="str">
        <f>IF($D21="F",IF(AND('Temps qualification fédération'!I$9=0,'Temps qualification fédération'!I$5=0,'Temps qualification fédération'!I$4=0),"---",IF('Meilleurs temps'!J21=0,"",IF('Meilleurs temps'!J21&lt;='Temps qualification fédération'!I$9,'Temps qualification fédération'!$E$9,IF('Meilleurs temps'!J21&lt;='Temps qualification fédération'!I$7,'Temps qualification fédération'!$E$7,IF('Meilleurs temps'!J21&lt;='Temps qualification fédération'!I$8,'Temps qualification fédération'!$E$8,IF('Meilleurs temps'!J21&lt;='Temps qualification fédération'!I$6,'Temps qualification fédération'!$E$6,IF('Meilleurs temps'!J21&lt;='Temps qualification fédération'!I$5,'Temps qualification fédération'!$E$5,IF('Meilleurs temps'!J21&lt;='Temps qualification fédération'!I$4,'Temps qualification fédération'!$E$4,IF('Meilleurs temps'!J21&lt;='Temps qualification fédération'!I$3,'Temps qualification fédération'!$E$3,IF('Meilleurs temps'!J21&lt;='Temps qualification fédération'!I$2,'Temps qualification fédération'!$E$2,"PRÉ-LIGUE")))))))))),IF(AND('Temps qualification fédération'!I$22=0,'Temps qualification fédération'!I$18=0,'Temps qualification fédération'!I$17=0),"---",IF('Meilleurs temps'!J21=0,"",IF('Meilleurs temps'!J21&lt;='Temps qualification fédération'!I$22,'Temps qualification fédération'!$E$22,IF('Meilleurs temps'!J21&lt;='Temps qualification fédération'!I$20,'Temps qualification fédération'!$E$20,IF('Meilleurs temps'!J21&lt;='Temps qualification fédération'!I$21,'Temps qualification fédération'!$E$21,IF('Meilleurs temps'!J21&lt;='Temps qualification fédération'!I$19,'Temps qualification fédération'!$E$19,IF('Meilleurs temps'!J21&lt;='Temps qualification fédération'!I$18,'Temps qualification fédération'!$E$18,IF('Meilleurs temps'!J21&lt;='Temps qualification fédération'!I$17,'Temps qualification fédération'!$E$17,IF('Meilleurs temps'!J21&lt;='Temps qualification fédération'!I$16,'Temps qualification fédération'!$E$16,IF('Meilleurs temps'!J21&lt;='Temps qualification fédération'!I$15,'Temps qualification fédération'!$E$15,"PRÉ-LIGUE")))))))))))</f>
        <v/>
      </c>
      <c r="L21" s="52" t="str">
        <f>IF($D21="F",IF(AND('Temps qualification fédération'!J$9=0,'Temps qualification fédération'!J$5=0,'Temps qualification fédération'!J$4=0),"---",IF('Meilleurs temps'!K21=0,"",IF('Meilleurs temps'!K21&lt;='Temps qualification fédération'!J$9,'Temps qualification fédération'!$E$9,IF('Meilleurs temps'!K21&lt;='Temps qualification fédération'!J$7,'Temps qualification fédération'!$E$7,IF('Meilleurs temps'!K21&lt;='Temps qualification fédération'!J$8,'Temps qualification fédération'!$E$8,IF('Meilleurs temps'!K21&lt;='Temps qualification fédération'!J$6,'Temps qualification fédération'!$E$6,IF('Meilleurs temps'!K21&lt;='Temps qualification fédération'!J$5,'Temps qualification fédération'!$E$5,IF('Meilleurs temps'!K21&lt;='Temps qualification fédération'!J$4,'Temps qualification fédération'!$E$4,IF('Meilleurs temps'!K21&lt;='Temps qualification fédération'!J$3,'Temps qualification fédération'!$E$3,IF('Meilleurs temps'!K21&lt;='Temps qualification fédération'!J$2,'Temps qualification fédération'!$E$2,"PRÉ-LIGUE")))))))))),IF(AND('Temps qualification fédération'!J$22=0,'Temps qualification fédération'!J$18=0,'Temps qualification fédération'!J$17=0),"---",IF('Meilleurs temps'!K21=0,"",IF('Meilleurs temps'!K21&lt;='Temps qualification fédération'!J$22,'Temps qualification fédération'!$E$22,IF('Meilleurs temps'!K21&lt;='Temps qualification fédération'!J$20,'Temps qualification fédération'!$E$20,IF('Meilleurs temps'!K21&lt;='Temps qualification fédération'!J$21,'Temps qualification fédération'!$E$21,IF('Meilleurs temps'!K21&lt;='Temps qualification fédération'!J$19,'Temps qualification fédération'!$E$19,IF('Meilleurs temps'!K21&lt;='Temps qualification fédération'!J$18,'Temps qualification fédération'!$E$18,IF('Meilleurs temps'!K21&lt;='Temps qualification fédération'!J$17,'Temps qualification fédération'!$E$17,IF('Meilleurs temps'!K21&lt;='Temps qualification fédération'!J$16,'Temps qualification fédération'!$E$16,IF('Meilleurs temps'!K21&lt;='Temps qualification fédération'!J$15,'Temps qualification fédération'!$E$15,"PRÉ-LIGUE")))))))))))</f>
        <v/>
      </c>
      <c r="M21" s="52" t="str">
        <f>IF($D21="F",IF(AND('Temps qualification fédération'!K$9=0,'Temps qualification fédération'!K$5=0,'Temps qualification fédération'!K$4=0),"---",IF('Meilleurs temps'!L21=0,"",IF('Meilleurs temps'!L21&lt;='Temps qualification fédération'!K$9,'Temps qualification fédération'!$E$9,IF('Meilleurs temps'!L21&lt;='Temps qualification fédération'!K$7,'Temps qualification fédération'!$E$7,IF('Meilleurs temps'!L21&lt;='Temps qualification fédération'!K$8,'Temps qualification fédération'!$E$8,IF('Meilleurs temps'!L21&lt;='Temps qualification fédération'!K$6,'Temps qualification fédération'!$E$6,IF('Meilleurs temps'!L21&lt;='Temps qualification fédération'!K$5,'Temps qualification fédération'!$E$5,IF('Meilleurs temps'!L21&lt;='Temps qualification fédération'!K$4,'Temps qualification fédération'!$E$4,IF('Meilleurs temps'!L21&lt;='Temps qualification fédération'!K$3,'Temps qualification fédération'!$E$3,IF('Meilleurs temps'!L21&lt;='Temps qualification fédération'!K$2,'Temps qualification fédération'!$E$2,"PRÉ-LIGUE")))))))))),IF(AND('Temps qualification fédération'!K$22=0,'Temps qualification fédération'!K$18=0,'Temps qualification fédération'!K$17=0),"---",IF('Meilleurs temps'!L21=0,"",IF('Meilleurs temps'!L21&lt;='Temps qualification fédération'!K$22,'Temps qualification fédération'!$E$22,IF('Meilleurs temps'!L21&lt;='Temps qualification fédération'!K$20,'Temps qualification fédération'!$E$20,IF('Meilleurs temps'!L21&lt;='Temps qualification fédération'!K$21,'Temps qualification fédération'!$E$21,IF('Meilleurs temps'!L21&lt;='Temps qualification fédération'!K$19,'Temps qualification fédération'!$E$19,IF('Meilleurs temps'!L21&lt;='Temps qualification fédération'!K$18,'Temps qualification fédération'!$E$18,IF('Meilleurs temps'!L21&lt;='Temps qualification fédération'!K$17,'Temps qualification fédération'!$E$17,IF('Meilleurs temps'!L21&lt;='Temps qualification fédération'!K$16,'Temps qualification fédération'!$E$16,IF('Meilleurs temps'!L21&lt;='Temps qualification fédération'!K$15,'Temps qualification fédération'!$E$15,"PRÉ-LIGUE")))))))))))</f>
        <v>---</v>
      </c>
      <c r="N21" s="52" t="str">
        <f>IF($D21="F",IF(AND('Temps qualification fédération'!L$9=0,'Temps qualification fédération'!L$5=0,'Temps qualification fédération'!L$4=0),"---",IF('Meilleurs temps'!M21=0,"",IF('Meilleurs temps'!M21&lt;='Temps qualification fédération'!L$9,'Temps qualification fédération'!$E$9,IF('Meilleurs temps'!M21&lt;='Temps qualification fédération'!L$7,'Temps qualification fédération'!$E$7,IF('Meilleurs temps'!M21&lt;='Temps qualification fédération'!L$8,'Temps qualification fédération'!$E$8,IF('Meilleurs temps'!M21&lt;='Temps qualification fédération'!L$6,'Temps qualification fédération'!$E$6,IF('Meilleurs temps'!M21&lt;='Temps qualification fédération'!L$5,'Temps qualification fédération'!$E$5,IF('Meilleurs temps'!M21&lt;='Temps qualification fédération'!L$4,'Temps qualification fédération'!$E$4,IF('Meilleurs temps'!M21&lt;='Temps qualification fédération'!L$3,'Temps qualification fédération'!$E$3,IF('Meilleurs temps'!M21&lt;='Temps qualification fédération'!L$2,'Temps qualification fédération'!$E$2,"PRÉ-LIGUE")))))))))),IF(AND('Temps qualification fédération'!L$22=0,'Temps qualification fédération'!L$18=0,'Temps qualification fédération'!L$17=0),"---",IF('Meilleurs temps'!M21=0,"",IF('Meilleurs temps'!M21&lt;='Temps qualification fédération'!L$22,'Temps qualification fédération'!$E$22,IF('Meilleurs temps'!M21&lt;='Temps qualification fédération'!L$20,'Temps qualification fédération'!$E$20,IF('Meilleurs temps'!M21&lt;='Temps qualification fédération'!L$21,'Temps qualification fédération'!$E$21,IF('Meilleurs temps'!M21&lt;='Temps qualification fédération'!L$19,'Temps qualification fédération'!$E$19,IF('Meilleurs temps'!M21&lt;='Temps qualification fédération'!L$18,'Temps qualification fédération'!$E$18,IF('Meilleurs temps'!M21&lt;='Temps qualification fédération'!L$17,'Temps qualification fédération'!$E$17,IF('Meilleurs temps'!M21&lt;='Temps qualification fédération'!L$16,'Temps qualification fédération'!$E$16,IF('Meilleurs temps'!M21&lt;='Temps qualification fédération'!L$15,'Temps qualification fédération'!$E$15,"PRÉ-LIGUE")))))))))))</f>
        <v/>
      </c>
      <c r="O21" s="52" t="str">
        <f>IF($D21="F",IF(AND('Temps qualification fédération'!M$9=0,'Temps qualification fédération'!M$5=0,'Temps qualification fédération'!M$4=0),"---",IF('Meilleurs temps'!N21=0,"",IF('Meilleurs temps'!N21&lt;='Temps qualification fédération'!M$9,'Temps qualification fédération'!$E$9,IF('Meilleurs temps'!N21&lt;='Temps qualification fédération'!M$7,'Temps qualification fédération'!$E$7,IF('Meilleurs temps'!N21&lt;='Temps qualification fédération'!M$8,'Temps qualification fédération'!$E$8,IF('Meilleurs temps'!N21&lt;='Temps qualification fédération'!M$6,'Temps qualification fédération'!$E$6,IF('Meilleurs temps'!N21&lt;='Temps qualification fédération'!M$5,'Temps qualification fédération'!$E$5,IF('Meilleurs temps'!N21&lt;='Temps qualification fédération'!M$4,'Temps qualification fédération'!$E$4,IF('Meilleurs temps'!N21&lt;='Temps qualification fédération'!M$3,'Temps qualification fédération'!$E$3,IF('Meilleurs temps'!N21&lt;='Temps qualification fédération'!M$2,'Temps qualification fédération'!$E$2,"PRÉ-LIGUE")))))))))),IF(AND('Temps qualification fédération'!M$22=0,'Temps qualification fédération'!M$18=0,'Temps qualification fédération'!M$17=0),"---",IF('Meilleurs temps'!N21=0,"",IF('Meilleurs temps'!N21&lt;='Temps qualification fédération'!M$22,'Temps qualification fédération'!$E$22,IF('Meilleurs temps'!N21&lt;='Temps qualification fédération'!M$20,'Temps qualification fédération'!$E$20,IF('Meilleurs temps'!N21&lt;='Temps qualification fédération'!M$21,'Temps qualification fédération'!$E$21,IF('Meilleurs temps'!N21&lt;='Temps qualification fédération'!M$19,'Temps qualification fédération'!$E$19,IF('Meilleurs temps'!N21&lt;='Temps qualification fédération'!M$18,'Temps qualification fédération'!$E$18,IF('Meilleurs temps'!N21&lt;='Temps qualification fédération'!M$17,'Temps qualification fédération'!$E$17,IF('Meilleurs temps'!N21&lt;='Temps qualification fédération'!M$16,'Temps qualification fédération'!$E$16,IF('Meilleurs temps'!N21&lt;='Temps qualification fédération'!M$15,'Temps qualification fédération'!$E$15,"PRÉ-LIGUE")))))))))))</f>
        <v/>
      </c>
      <c r="P21" s="52" t="str">
        <f>IF($D21="F",IF(AND('Temps qualification fédération'!N$9=0,'Temps qualification fédération'!N$5=0,'Temps qualification fédération'!N$4=0),"---",IF('Meilleurs temps'!O21=0,"",IF('Meilleurs temps'!O21&lt;='Temps qualification fédération'!N$9,'Temps qualification fédération'!$E$9,IF('Meilleurs temps'!O21&lt;='Temps qualification fédération'!N$7,'Temps qualification fédération'!$E$7,IF('Meilleurs temps'!O21&lt;='Temps qualification fédération'!N$8,'Temps qualification fédération'!$E$8,IF('Meilleurs temps'!O21&lt;='Temps qualification fédération'!N$6,'Temps qualification fédération'!$E$6,IF('Meilleurs temps'!O21&lt;='Temps qualification fédération'!N$5,'Temps qualification fédération'!$E$5,IF('Meilleurs temps'!O21&lt;='Temps qualification fédération'!N$4,'Temps qualification fédération'!$E$4,IF('Meilleurs temps'!O21&lt;='Temps qualification fédération'!N$3,'Temps qualification fédération'!$E$3,IF('Meilleurs temps'!O21&lt;='Temps qualification fédération'!N$2,'Temps qualification fédération'!$E$2,"PRÉ-LIGUE")))))))))),IF(AND('Temps qualification fédération'!N$22=0,'Temps qualification fédération'!N$18=0,'Temps qualification fédération'!N$17=0),"---",IF('Meilleurs temps'!O21=0,"",IF('Meilleurs temps'!O21&lt;='Temps qualification fédération'!N$22,'Temps qualification fédération'!$E$22,IF('Meilleurs temps'!O21&lt;='Temps qualification fédération'!N$20,'Temps qualification fédération'!$E$20,IF('Meilleurs temps'!O21&lt;='Temps qualification fédération'!N$21,'Temps qualification fédération'!$E$21,IF('Meilleurs temps'!O21&lt;='Temps qualification fédération'!N$19,'Temps qualification fédération'!$E$19,IF('Meilleurs temps'!O21&lt;='Temps qualification fédération'!N$18,'Temps qualification fédération'!$E$18,IF('Meilleurs temps'!O21&lt;='Temps qualification fédération'!N$17,'Temps qualification fédération'!$E$17,IF('Meilleurs temps'!O21&lt;='Temps qualification fédération'!N$16,'Temps qualification fédération'!$E$16,IF('Meilleurs temps'!O21&lt;='Temps qualification fédération'!N$15,'Temps qualification fédération'!$E$15,"PRÉ-LIGUE")))))))))))</f>
        <v/>
      </c>
      <c r="Q21" s="52" t="str">
        <f>IF($D21="F",IF(AND('Temps qualification fédération'!O$9=0,'Temps qualification fédération'!O$5=0,'Temps qualification fédération'!O$4=0),"---",IF('Meilleurs temps'!P21=0,"",IF('Meilleurs temps'!P21&lt;='Temps qualification fédération'!O$9,'Temps qualification fédération'!$E$9,IF('Meilleurs temps'!P21&lt;='Temps qualification fédération'!O$7,'Temps qualification fédération'!$E$7,IF('Meilleurs temps'!P21&lt;='Temps qualification fédération'!O$8,'Temps qualification fédération'!$E$8,IF('Meilleurs temps'!P21&lt;='Temps qualification fédération'!O$6,'Temps qualification fédération'!$E$6,IF('Meilleurs temps'!P21&lt;='Temps qualification fédération'!O$5,'Temps qualification fédération'!$E$5,IF('Meilleurs temps'!P21&lt;='Temps qualification fédération'!O$4,'Temps qualification fédération'!$E$4,IF('Meilleurs temps'!P21&lt;='Temps qualification fédération'!O$3,'Temps qualification fédération'!$E$3,IF('Meilleurs temps'!P21&lt;='Temps qualification fédération'!O$2,'Temps qualification fédération'!$E$2,"PRÉ-LIGUE")))))))))),IF(AND('Temps qualification fédération'!O$22=0,'Temps qualification fédération'!O$18=0,'Temps qualification fédération'!O$17=0),"---",IF('Meilleurs temps'!P21=0,"",IF('Meilleurs temps'!P21&lt;='Temps qualification fédération'!O$22,'Temps qualification fédération'!$E$22,IF('Meilleurs temps'!P21&lt;='Temps qualification fédération'!O$20,'Temps qualification fédération'!$E$20,IF('Meilleurs temps'!P21&lt;='Temps qualification fédération'!O$21,'Temps qualification fédération'!$E$21,IF('Meilleurs temps'!P21&lt;='Temps qualification fédération'!O$19,'Temps qualification fédération'!$E$19,IF('Meilleurs temps'!P21&lt;='Temps qualification fédération'!O$18,'Temps qualification fédération'!$E$18,IF('Meilleurs temps'!P21&lt;='Temps qualification fédération'!O$17,'Temps qualification fédération'!$E$17,IF('Meilleurs temps'!P21&lt;='Temps qualification fédération'!O$16,'Temps qualification fédération'!$E$16,IF('Meilleurs temps'!P21&lt;='Temps qualification fédération'!O$15,'Temps qualification fédération'!$E$15,"PRÉ-LIGUE")))))))))))</f>
        <v/>
      </c>
      <c r="R21" s="52" t="str">
        <f>IF($D21="F",IF(AND('Temps qualification fédération'!P$9=0,'Temps qualification fédération'!P$5=0,'Temps qualification fédération'!P$4=0),"---",IF('Meilleurs temps'!Q21=0,"",IF('Meilleurs temps'!Q21&lt;='Temps qualification fédération'!P$9,'Temps qualification fédération'!$E$9,IF('Meilleurs temps'!Q21&lt;='Temps qualification fédération'!P$7,'Temps qualification fédération'!$E$7,IF('Meilleurs temps'!Q21&lt;='Temps qualification fédération'!P$8,'Temps qualification fédération'!$E$8,IF('Meilleurs temps'!Q21&lt;='Temps qualification fédération'!P$6,'Temps qualification fédération'!$E$6,IF('Meilleurs temps'!Q21&lt;='Temps qualification fédération'!P$5,'Temps qualification fédération'!$E$5,IF('Meilleurs temps'!Q21&lt;='Temps qualification fédération'!P$4,'Temps qualification fédération'!$E$4,IF('Meilleurs temps'!Q21&lt;='Temps qualification fédération'!P$3,'Temps qualification fédération'!$E$3,IF('Meilleurs temps'!Q21&lt;='Temps qualification fédération'!P$2,'Temps qualification fédération'!$E$2,"PRÉ-LIGUE")))))))))),IF(AND('Temps qualification fédération'!P$22=0,'Temps qualification fédération'!P$18=0,'Temps qualification fédération'!P$17=0),"---",IF('Meilleurs temps'!Q21=0,"",IF('Meilleurs temps'!Q21&lt;='Temps qualification fédération'!P$22,'Temps qualification fédération'!$E$22,IF('Meilleurs temps'!Q21&lt;='Temps qualification fédération'!P$20,'Temps qualification fédération'!$E$20,IF('Meilleurs temps'!Q21&lt;='Temps qualification fédération'!P$21,'Temps qualification fédération'!$E$21,IF('Meilleurs temps'!Q21&lt;='Temps qualification fédération'!P$19,'Temps qualification fédération'!$E$19,IF('Meilleurs temps'!Q21&lt;='Temps qualification fédération'!P$18,'Temps qualification fédération'!$E$18,IF('Meilleurs temps'!Q21&lt;='Temps qualification fédération'!P$17,'Temps qualification fédération'!$E$17,IF('Meilleurs temps'!Q21&lt;='Temps qualification fédération'!P$16,'Temps qualification fédération'!$E$16,IF('Meilleurs temps'!Q21&lt;='Temps qualification fédération'!P$15,'Temps qualification fédération'!$E$15,"PRÉ-LIGUE")))))))))))</f>
        <v/>
      </c>
      <c r="S21" s="52" t="str">
        <f>IF($D21="F",IF(AND('Temps qualification fédération'!Q$9=0,'Temps qualification fédération'!Q$5=0,'Temps qualification fédération'!Q$4=0),"---",IF('Meilleurs temps'!R21=0,"",IF('Meilleurs temps'!R21&lt;='Temps qualification fédération'!Q$9,'Temps qualification fédération'!$E$9,IF('Meilleurs temps'!R21&lt;='Temps qualification fédération'!Q$7,'Temps qualification fédération'!$E$7,IF('Meilleurs temps'!R21&lt;='Temps qualification fédération'!Q$8,'Temps qualification fédération'!$E$8,IF('Meilleurs temps'!R21&lt;='Temps qualification fédération'!Q$6,'Temps qualification fédération'!$E$6,IF('Meilleurs temps'!R21&lt;='Temps qualification fédération'!Q$5,'Temps qualification fédération'!$E$5,IF('Meilleurs temps'!R21&lt;='Temps qualification fédération'!Q$4,'Temps qualification fédération'!$E$4,IF('Meilleurs temps'!R21&lt;='Temps qualification fédération'!Q$3,'Temps qualification fédération'!$E$3,IF('Meilleurs temps'!R21&lt;='Temps qualification fédération'!Q$2,'Temps qualification fédération'!$E$2,"PRÉ-LIGUE")))))))))),IF(AND('Temps qualification fédération'!Q$22=0,'Temps qualification fédération'!Q$18=0,'Temps qualification fédération'!Q$17=0),"---",IF('Meilleurs temps'!R21=0,"",IF('Meilleurs temps'!R21&lt;='Temps qualification fédération'!Q$22,'Temps qualification fédération'!$E$22,IF('Meilleurs temps'!R21&lt;='Temps qualification fédération'!Q$20,'Temps qualification fédération'!$E$20,IF('Meilleurs temps'!R21&lt;='Temps qualification fédération'!Q$21,'Temps qualification fédération'!$E$21,IF('Meilleurs temps'!R21&lt;='Temps qualification fédération'!Q$19,'Temps qualification fédération'!$E$19,IF('Meilleurs temps'!R21&lt;='Temps qualification fédération'!Q$18,'Temps qualification fédération'!$E$18,IF('Meilleurs temps'!R21&lt;='Temps qualification fédération'!Q$17,'Temps qualification fédération'!$E$17,IF('Meilleurs temps'!R21&lt;='Temps qualification fédération'!Q$16,'Temps qualification fédération'!$E$16,IF('Meilleurs temps'!R21&lt;='Temps qualification fédération'!Q$15,'Temps qualification fédération'!$E$15,"PRÉ-LIGUE")))))))))))</f>
        <v/>
      </c>
      <c r="T21" s="52" t="str">
        <f>IF($D21="F",IF(AND('Temps qualification fédération'!R$9=0,'Temps qualification fédération'!R$5=0,'Temps qualification fédération'!R$4=0),"---",IF('Meilleurs temps'!S21=0,"",IF('Meilleurs temps'!S21&lt;='Temps qualification fédération'!R$9,'Temps qualification fédération'!$E$9,IF('Meilleurs temps'!S21&lt;='Temps qualification fédération'!R$7,'Temps qualification fédération'!$E$7,IF('Meilleurs temps'!S21&lt;='Temps qualification fédération'!R$8,'Temps qualification fédération'!$E$8,IF('Meilleurs temps'!S21&lt;='Temps qualification fédération'!R$6,'Temps qualification fédération'!$E$6,IF('Meilleurs temps'!S21&lt;='Temps qualification fédération'!R$5,'Temps qualification fédération'!$E$5,IF('Meilleurs temps'!S21&lt;='Temps qualification fédération'!R$4,'Temps qualification fédération'!$E$4,IF('Meilleurs temps'!S21&lt;='Temps qualification fédération'!R$3,'Temps qualification fédération'!$E$3,IF('Meilleurs temps'!S21&lt;='Temps qualification fédération'!R$2,'Temps qualification fédération'!$E$2,"PRÉ-LIGUE")))))))))),IF(AND('Temps qualification fédération'!R$22=0,'Temps qualification fédération'!R$18=0,'Temps qualification fédération'!R$17=0),"---",IF('Meilleurs temps'!S21=0,"",IF('Meilleurs temps'!S21&lt;='Temps qualification fédération'!R$22,'Temps qualification fédération'!$E$22,IF('Meilleurs temps'!S21&lt;='Temps qualification fédération'!R$20,'Temps qualification fédération'!$E$20,IF('Meilleurs temps'!S21&lt;='Temps qualification fédération'!R$21,'Temps qualification fédération'!$E$21,IF('Meilleurs temps'!S21&lt;='Temps qualification fédération'!R$19,'Temps qualification fédération'!$E$19,IF('Meilleurs temps'!S21&lt;='Temps qualification fédération'!R$18,'Temps qualification fédération'!$E$18,IF('Meilleurs temps'!S21&lt;='Temps qualification fédération'!R$17,'Temps qualification fédération'!$E$17,IF('Meilleurs temps'!S21&lt;='Temps qualification fédération'!R$16,'Temps qualification fédération'!$E$16,IF('Meilleurs temps'!S21&lt;='Temps qualification fédération'!R$15,'Temps qualification fédération'!$E$15,"PRÉ-LIGUE")))))))))))</f>
        <v/>
      </c>
      <c r="U21" s="52" t="str">
        <f>IF($D21="F",IF(AND('Temps qualification fédération'!S$9=0,'Temps qualification fédération'!S$5=0,'Temps qualification fédération'!S$4=0),"---",IF('Meilleurs temps'!T21=0,"",IF('Meilleurs temps'!T21&lt;='Temps qualification fédération'!S$9,'Temps qualification fédération'!$E$9,IF('Meilleurs temps'!T21&lt;='Temps qualification fédération'!S$7,'Temps qualification fédération'!$E$7,IF('Meilleurs temps'!T21&lt;='Temps qualification fédération'!S$8,'Temps qualification fédération'!$E$8,IF('Meilleurs temps'!T21&lt;='Temps qualification fédération'!S$6,'Temps qualification fédération'!$E$6,IF('Meilleurs temps'!T21&lt;='Temps qualification fédération'!S$5,'Temps qualification fédération'!$E$5,IF('Meilleurs temps'!T21&lt;='Temps qualification fédération'!S$4,'Temps qualification fédération'!$E$4,IF('Meilleurs temps'!T21&lt;='Temps qualification fédération'!S$3,'Temps qualification fédération'!$E$3,IF('Meilleurs temps'!T21&lt;='Temps qualification fédération'!S$2,'Temps qualification fédération'!$E$2,"PRÉ-LIGUE")))))))))),IF(AND('Temps qualification fédération'!S$22=0,'Temps qualification fédération'!S$18=0,'Temps qualification fédération'!S$17=0),"---",IF('Meilleurs temps'!T21=0,"",IF('Meilleurs temps'!T21&lt;='Temps qualification fédération'!S$22,'Temps qualification fédération'!$E$22,IF('Meilleurs temps'!T21&lt;='Temps qualification fédération'!S$20,'Temps qualification fédération'!$E$20,IF('Meilleurs temps'!T21&lt;='Temps qualification fédération'!S$21,'Temps qualification fédération'!$E$21,IF('Meilleurs temps'!T21&lt;='Temps qualification fédération'!S$19,'Temps qualification fédération'!$E$19,IF('Meilleurs temps'!T21&lt;='Temps qualification fédération'!S$18,'Temps qualification fédération'!$E$18,IF('Meilleurs temps'!T21&lt;='Temps qualification fédération'!S$17,'Temps qualification fédération'!$E$17,IF('Meilleurs temps'!T21&lt;='Temps qualification fédération'!S$16,'Temps qualification fédération'!$E$16,IF('Meilleurs temps'!T21&lt;='Temps qualification fédération'!S$15,'Temps qualification fédération'!$E$15,"PRÉ-LIGUE")))))))))))</f>
        <v/>
      </c>
      <c r="V21" s="52" t="str">
        <f>IF($D21="F",IF(AND('Temps qualification fédération'!T$9=0,'Temps qualification fédération'!T$5=0,'Temps qualification fédération'!T$4=0),"---",IF('Meilleurs temps'!U21=0,"",IF('Meilleurs temps'!U21&lt;='Temps qualification fédération'!T$9,'Temps qualification fédération'!$E$9,IF('Meilleurs temps'!U21&lt;='Temps qualification fédération'!T$7,'Temps qualification fédération'!$E$7,IF('Meilleurs temps'!U21&lt;='Temps qualification fédération'!T$8,'Temps qualification fédération'!$E$8,IF('Meilleurs temps'!U21&lt;='Temps qualification fédération'!T$6,'Temps qualification fédération'!$E$6,IF('Meilleurs temps'!U21&lt;='Temps qualification fédération'!T$5,'Temps qualification fédération'!$E$5,IF('Meilleurs temps'!U21&lt;='Temps qualification fédération'!T$4,'Temps qualification fédération'!$E$4,IF('Meilleurs temps'!U21&lt;='Temps qualification fédération'!T$3,'Temps qualification fédération'!$E$3,IF('Meilleurs temps'!U21&lt;='Temps qualification fédération'!T$2,'Temps qualification fédération'!$E$2,"PRÉ-LIGUE")))))))))),IF(AND('Temps qualification fédération'!T$22=0,'Temps qualification fédération'!T$18=0,'Temps qualification fédération'!T$17=0),"---",IF('Meilleurs temps'!U21=0,"",IF('Meilleurs temps'!U21&lt;='Temps qualification fédération'!T$22,'Temps qualification fédération'!$E$22,IF('Meilleurs temps'!U21&lt;='Temps qualification fédération'!T$20,'Temps qualification fédération'!$E$20,IF('Meilleurs temps'!U21&lt;='Temps qualification fédération'!T$21,'Temps qualification fédération'!$E$21,IF('Meilleurs temps'!U21&lt;='Temps qualification fédération'!T$19,'Temps qualification fédération'!$E$19,IF('Meilleurs temps'!U21&lt;='Temps qualification fédération'!T$18,'Temps qualification fédération'!$E$18,IF('Meilleurs temps'!U21&lt;='Temps qualification fédération'!T$17,'Temps qualification fédération'!$E$17,IF('Meilleurs temps'!U21&lt;='Temps qualification fédération'!T$16,'Temps qualification fédération'!$E$16,IF('Meilleurs temps'!U21&lt;='Temps qualification fédération'!T$15,'Temps qualification fédération'!$E$15,"PRÉ-LIGUE")))))))))))</f>
        <v/>
      </c>
      <c r="W21" s="52" t="str">
        <f>IF($D21="F",IF(AND('Temps qualification fédération'!U$9=0,'Temps qualification fédération'!U$5=0,'Temps qualification fédération'!U$4=0),"---",IF('Meilleurs temps'!V21=0,"",IF('Meilleurs temps'!V21&lt;='Temps qualification fédération'!U$9,'Temps qualification fédération'!$E$9,IF('Meilleurs temps'!V21&lt;='Temps qualification fédération'!U$7,'Temps qualification fédération'!$E$7,IF('Meilleurs temps'!V21&lt;='Temps qualification fédération'!U$8,'Temps qualification fédération'!$E$8,IF('Meilleurs temps'!V21&lt;='Temps qualification fédération'!U$6,'Temps qualification fédération'!$E$6,IF('Meilleurs temps'!V21&lt;='Temps qualification fédération'!U$5,'Temps qualification fédération'!$E$5,IF('Meilleurs temps'!V21&lt;='Temps qualification fédération'!U$4,'Temps qualification fédération'!$E$4,IF('Meilleurs temps'!V21&lt;='Temps qualification fédération'!U$3,'Temps qualification fédération'!$E$3,IF('Meilleurs temps'!V21&lt;='Temps qualification fédération'!U$2,'Temps qualification fédération'!$E$2,"PRÉ-LIGUE")))))))))),IF(AND('Temps qualification fédération'!U$22=0,'Temps qualification fédération'!U$18=0,'Temps qualification fédération'!U$17=0),"---",IF('Meilleurs temps'!V21=0,"",IF('Meilleurs temps'!V21&lt;='Temps qualification fédération'!U$22,'Temps qualification fédération'!$E$22,IF('Meilleurs temps'!V21&lt;='Temps qualification fédération'!U$20,'Temps qualification fédération'!$E$20,IF('Meilleurs temps'!V21&lt;='Temps qualification fédération'!U$21,'Temps qualification fédération'!$E$21,IF('Meilleurs temps'!V21&lt;='Temps qualification fédération'!U$19,'Temps qualification fédération'!$E$19,IF('Meilleurs temps'!V21&lt;='Temps qualification fédération'!U$18,'Temps qualification fédération'!$E$18,IF('Meilleurs temps'!V21&lt;='Temps qualification fédération'!U$17,'Temps qualification fédération'!$E$17,IF('Meilleurs temps'!V21&lt;='Temps qualification fédération'!U$16,'Temps qualification fédération'!$E$16,IF('Meilleurs temps'!V21&lt;='Temps qualification fédération'!U$15,'Temps qualification fédération'!$E$15,"PRÉ-LIGUE")))))))))))</f>
        <v/>
      </c>
      <c r="X21" s="52" t="str">
        <f>IF($D21="F",IF(AND('Temps qualification fédération'!V$9=0,'Temps qualification fédération'!V$5=0,'Temps qualification fédération'!V$4=0),"---",IF('Meilleurs temps'!W21=0,"",IF('Meilleurs temps'!W21&lt;='Temps qualification fédération'!V$9,'Temps qualification fédération'!$E$9,IF('Meilleurs temps'!W21&lt;='Temps qualification fédération'!V$7,'Temps qualification fédération'!$E$7,IF('Meilleurs temps'!W21&lt;='Temps qualification fédération'!V$8,'Temps qualification fédération'!$E$8,IF('Meilleurs temps'!W21&lt;='Temps qualification fédération'!V$6,'Temps qualification fédération'!$E$6,IF('Meilleurs temps'!W21&lt;='Temps qualification fédération'!V$5,'Temps qualification fédération'!$E$5,IF('Meilleurs temps'!W21&lt;='Temps qualification fédération'!V$4,'Temps qualification fédération'!$E$4,IF('Meilleurs temps'!W21&lt;='Temps qualification fédération'!V$3,'Temps qualification fédération'!$E$3,IF('Meilleurs temps'!W21&lt;='Temps qualification fédération'!V$2,'Temps qualification fédération'!$E$2,"PRÉ-LIGUE")))))))))),IF(AND('Temps qualification fédération'!V$22=0,'Temps qualification fédération'!V$18=0,'Temps qualification fédération'!V$17=0),"---",IF('Meilleurs temps'!W21=0,"",IF('Meilleurs temps'!W21&lt;='Temps qualification fédération'!V$22,'Temps qualification fédération'!$E$22,IF('Meilleurs temps'!W21&lt;='Temps qualification fédération'!V$20,'Temps qualification fédération'!$E$20,IF('Meilleurs temps'!W21&lt;='Temps qualification fédération'!V$21,'Temps qualification fédération'!$E$21,IF('Meilleurs temps'!W21&lt;='Temps qualification fédération'!V$19,'Temps qualification fédération'!$E$19,IF('Meilleurs temps'!W21&lt;='Temps qualification fédération'!V$18,'Temps qualification fédération'!$E$18,IF('Meilleurs temps'!W21&lt;='Temps qualification fédération'!V$17,'Temps qualification fédération'!$E$17,IF('Meilleurs temps'!W21&lt;='Temps qualification fédération'!V$16,'Temps qualification fédération'!$E$16,IF('Meilleurs temps'!W21&lt;='Temps qualification fédération'!V$15,'Temps qualification fédération'!$E$15,"PRÉ-LIGUE")))))))))))</f>
        <v/>
      </c>
      <c r="Y21" s="52" t="str">
        <f>IF($D21="F",IF(AND('Temps qualification fédération'!W$9=0,'Temps qualification fédération'!W$5=0,'Temps qualification fédération'!W$4=0),"---",IF('Meilleurs temps'!X21=0,"",IF('Meilleurs temps'!X21&lt;='Temps qualification fédération'!W$9,'Temps qualification fédération'!$E$9,IF('Meilleurs temps'!X21&lt;='Temps qualification fédération'!W$7,'Temps qualification fédération'!$E$7,IF('Meilleurs temps'!X21&lt;='Temps qualification fédération'!W$8,'Temps qualification fédération'!$E$8,IF('Meilleurs temps'!X21&lt;='Temps qualification fédération'!W$6,'Temps qualification fédération'!$E$6,IF('Meilleurs temps'!X21&lt;='Temps qualification fédération'!W$5,'Temps qualification fédération'!$E$5,IF('Meilleurs temps'!X21&lt;='Temps qualification fédération'!W$4,'Temps qualification fédération'!$E$4,IF('Meilleurs temps'!X21&lt;='Temps qualification fédération'!W$3,'Temps qualification fédération'!$E$3,IF('Meilleurs temps'!X21&lt;='Temps qualification fédération'!W$2,'Temps qualification fédération'!$E$2,"PRÉ-LIGUE")))))))))),IF(AND('Temps qualification fédération'!W$22=0,'Temps qualification fédération'!W$18=0,'Temps qualification fédération'!W$17=0),"---",IF('Meilleurs temps'!X21=0,"",IF('Meilleurs temps'!X21&lt;='Temps qualification fédération'!W$22,'Temps qualification fédération'!$E$22,IF('Meilleurs temps'!X21&lt;='Temps qualification fédération'!W$20,'Temps qualification fédération'!$E$20,IF('Meilleurs temps'!X21&lt;='Temps qualification fédération'!W$21,'Temps qualification fédération'!$E$21,IF('Meilleurs temps'!X21&lt;='Temps qualification fédération'!W$19,'Temps qualification fédération'!$E$19,IF('Meilleurs temps'!X21&lt;='Temps qualification fédération'!W$18,'Temps qualification fédération'!$E$18,IF('Meilleurs temps'!X21&lt;='Temps qualification fédération'!W$17,'Temps qualification fédération'!$E$17,IF('Meilleurs temps'!X21&lt;='Temps qualification fédération'!W$16,'Temps qualification fédération'!$E$16,IF('Meilleurs temps'!X21&lt;='Temps qualification fédération'!W$15,'Temps qualification fédération'!$E$15,"PRÉ-LIGUE")))))))))))</f>
        <v/>
      </c>
      <c r="AA21" s="34">
        <f t="shared" si="2"/>
        <v>0</v>
      </c>
      <c r="AB21" s="35">
        <f t="shared" si="3"/>
        <v>0</v>
      </c>
      <c r="AC21" s="80">
        <f t="shared" si="4"/>
        <v>0</v>
      </c>
      <c r="AD21" s="80">
        <f t="shared" si="5"/>
        <v>0</v>
      </c>
      <c r="AE21" s="80">
        <f t="shared" si="6"/>
        <v>0</v>
      </c>
      <c r="AF21" s="80">
        <f t="shared" si="7"/>
        <v>0</v>
      </c>
      <c r="AG21" s="80">
        <f t="shared" si="8"/>
        <v>0</v>
      </c>
      <c r="AH21" s="80">
        <f t="shared" si="9"/>
        <v>0</v>
      </c>
      <c r="AI21" s="36">
        <f t="shared" si="10"/>
        <v>0</v>
      </c>
      <c r="AJ21" s="35">
        <f t="shared" si="11"/>
        <v>0</v>
      </c>
      <c r="AK21" s="80">
        <f t="shared" si="12"/>
        <v>0</v>
      </c>
      <c r="AL21" s="80">
        <f t="shared" si="13"/>
        <v>0</v>
      </c>
      <c r="AM21" s="80">
        <f t="shared" si="14"/>
        <v>0</v>
      </c>
      <c r="AN21" s="80">
        <f t="shared" si="15"/>
        <v>0</v>
      </c>
      <c r="AO21" s="80">
        <f t="shared" si="16"/>
        <v>0</v>
      </c>
      <c r="AP21" s="80">
        <f t="shared" si="17"/>
        <v>0</v>
      </c>
      <c r="AQ21" s="36">
        <f t="shared" si="18"/>
        <v>0</v>
      </c>
      <c r="AR21" s="35">
        <f t="shared" si="19"/>
        <v>0</v>
      </c>
      <c r="AS21" s="80">
        <f t="shared" si="20"/>
        <v>0</v>
      </c>
      <c r="AT21" s="80">
        <f t="shared" si="21"/>
        <v>0</v>
      </c>
      <c r="AU21" s="80">
        <f t="shared" si="22"/>
        <v>0</v>
      </c>
      <c r="AV21" s="80">
        <f t="shared" si="23"/>
        <v>0</v>
      </c>
      <c r="AW21" s="80">
        <f t="shared" si="24"/>
        <v>0</v>
      </c>
      <c r="AX21" s="80">
        <f t="shared" si="25"/>
        <v>0</v>
      </c>
      <c r="AY21" s="36">
        <f t="shared" si="26"/>
        <v>0</v>
      </c>
      <c r="AZ21" s="35">
        <f t="shared" si="27"/>
        <v>0</v>
      </c>
      <c r="BA21" s="80">
        <f t="shared" si="28"/>
        <v>0</v>
      </c>
      <c r="BB21" s="80">
        <f t="shared" si="29"/>
        <v>0</v>
      </c>
      <c r="BC21" s="80">
        <f t="shared" si="30"/>
        <v>0</v>
      </c>
      <c r="BD21" s="80">
        <f t="shared" si="31"/>
        <v>0</v>
      </c>
      <c r="BE21" s="80">
        <f t="shared" si="32"/>
        <v>0</v>
      </c>
      <c r="BF21" s="80">
        <f t="shared" si="33"/>
        <v>0</v>
      </c>
      <c r="BG21" s="36">
        <f t="shared" si="34"/>
        <v>0</v>
      </c>
      <c r="BH21" s="35">
        <f t="shared" si="35"/>
        <v>0</v>
      </c>
      <c r="BI21" s="80">
        <f t="shared" si="36"/>
        <v>0</v>
      </c>
      <c r="BJ21" s="80">
        <f t="shared" si="37"/>
        <v>0</v>
      </c>
      <c r="BK21" s="80">
        <f t="shared" si="38"/>
        <v>0</v>
      </c>
      <c r="BL21" s="80">
        <f t="shared" si="39"/>
        <v>0</v>
      </c>
      <c r="BM21" s="80">
        <f t="shared" si="40"/>
        <v>0</v>
      </c>
      <c r="BN21" s="80">
        <f t="shared" si="41"/>
        <v>0</v>
      </c>
      <c r="BO21" s="36">
        <f t="shared" si="42"/>
        <v>0</v>
      </c>
    </row>
    <row r="22" spans="1:67" ht="15.75" thickBot="1">
      <c r="A22" s="47" t="s">
        <v>47</v>
      </c>
      <c r="B22" s="48" t="str">
        <f t="shared" si="0"/>
        <v>PRÉ-LIGUE</v>
      </c>
      <c r="C22" s="50">
        <f t="shared" ca="1" si="1"/>
        <v>8</v>
      </c>
      <c r="D22" s="51" t="s">
        <v>41</v>
      </c>
      <c r="E22" s="37" t="s">
        <v>173</v>
      </c>
      <c r="F22" s="38" t="s">
        <v>69</v>
      </c>
      <c r="G22" s="49">
        <v>39598</v>
      </c>
      <c r="H22" s="52" t="str">
        <f>IF($D22="F",IF(AND('Temps qualification fédération'!F$9=0,'Temps qualification fédération'!F$5=0,'Temps qualification fédération'!F$4=0),"---",IF('Meilleurs temps'!G22=0,"",IF('Meilleurs temps'!G22&lt;='Temps qualification fédération'!F$9,'Temps qualification fédération'!$E$9,IF('Meilleurs temps'!G22&lt;='Temps qualification fédération'!F$7,'Temps qualification fédération'!$E$7,IF('Meilleurs temps'!G22&lt;='Temps qualification fédération'!F$8,'Temps qualification fédération'!$E$8,IF('Meilleurs temps'!G22&lt;='Temps qualification fédération'!F$6,'Temps qualification fédération'!$E$6,IF('Meilleurs temps'!G22&lt;='Temps qualification fédération'!F$5,'Temps qualification fédération'!$E$5,IF('Meilleurs temps'!G22&lt;='Temps qualification fédération'!F$4,'Temps qualification fédération'!$E$4,IF('Meilleurs temps'!G22&lt;='Temps qualification fédération'!F$3,'Temps qualification fédération'!$E$3,IF('Meilleurs temps'!G22&lt;='Temps qualification fédération'!F$2,'Temps qualification fédération'!$E$2,"PRÉ-LIGUE")))))))))),IF(AND('Temps qualification fédération'!F$22=0,'Temps qualification fédération'!F$18=0,'Temps qualification fédération'!F$17=0),"---",IF('Meilleurs temps'!G22=0,"",IF('Meilleurs temps'!G22&lt;='Temps qualification fédération'!F$22,'Temps qualification fédération'!$E$22,IF('Meilleurs temps'!G22&lt;='Temps qualification fédération'!F$20,'Temps qualification fédération'!$E$20,IF('Meilleurs temps'!G22&lt;='Temps qualification fédération'!F$21,'Temps qualification fédération'!$E$21,IF('Meilleurs temps'!G22&lt;='Temps qualification fédération'!F$19,'Temps qualification fédération'!$E$19,IF('Meilleurs temps'!G22&lt;='Temps qualification fédération'!F$18,'Temps qualification fédération'!$E$18,IF('Meilleurs temps'!G22&lt;='Temps qualification fédération'!F$17,'Temps qualification fédération'!$E$17,IF('Meilleurs temps'!G22&lt;='Temps qualification fédération'!F$16,'Temps qualification fédération'!$E$16,IF('Meilleurs temps'!G22&lt;='Temps qualification fédération'!F$15,'Temps qualification fédération'!$E$15,"PRÉ-LIGUE")))))))))))</f>
        <v/>
      </c>
      <c r="I22" s="52" t="str">
        <f>IF($D22="F",IF(AND('Temps qualification fédération'!G$9=0,'Temps qualification fédération'!G$5=0,'Temps qualification fédération'!G$4=0),"---",IF('Meilleurs temps'!H22=0,"",IF('Meilleurs temps'!H22&lt;='Temps qualification fédération'!G$9,'Temps qualification fédération'!$E$9,IF('Meilleurs temps'!H22&lt;='Temps qualification fédération'!G$7,'Temps qualification fédération'!$E$7,IF('Meilleurs temps'!H22&lt;='Temps qualification fédération'!G$8,'Temps qualification fédération'!$E$8,IF('Meilleurs temps'!H22&lt;='Temps qualification fédération'!G$6,'Temps qualification fédération'!$E$6,IF('Meilleurs temps'!H22&lt;='Temps qualification fédération'!G$5,'Temps qualification fédération'!$E$5,IF('Meilleurs temps'!H22&lt;='Temps qualification fédération'!G$4,'Temps qualification fédération'!$E$4,IF('Meilleurs temps'!H22&lt;='Temps qualification fédération'!G$3,'Temps qualification fédération'!$E$3,IF('Meilleurs temps'!H22&lt;='Temps qualification fédération'!G$2,'Temps qualification fédération'!$E$2,"PRÉ-LIGUE")))))))))),IF(AND('Temps qualification fédération'!G$22=0,'Temps qualification fédération'!G$18=0,'Temps qualification fédération'!G$17=0),"---",IF('Meilleurs temps'!H22=0,"",IF('Meilleurs temps'!H22&lt;='Temps qualification fédération'!G$22,'Temps qualification fédération'!$E$22,IF('Meilleurs temps'!H22&lt;='Temps qualification fédération'!G$20,'Temps qualification fédération'!$E$20,IF('Meilleurs temps'!H22&lt;='Temps qualification fédération'!G$21,'Temps qualification fédération'!$E$21,IF('Meilleurs temps'!H22&lt;='Temps qualification fédération'!G$19,'Temps qualification fédération'!$E$19,IF('Meilleurs temps'!H22&lt;='Temps qualification fédération'!G$18,'Temps qualification fédération'!$E$18,IF('Meilleurs temps'!H22&lt;='Temps qualification fédération'!G$17,'Temps qualification fédération'!$E$17,IF('Meilleurs temps'!H22&lt;='Temps qualification fédération'!G$16,'Temps qualification fédération'!$E$16,IF('Meilleurs temps'!H22&lt;='Temps qualification fédération'!G$15,'Temps qualification fédération'!$E$15,"PRÉ-LIGUE")))))))))))</f>
        <v/>
      </c>
      <c r="J22" s="52" t="str">
        <f>IF($D22="F",IF(AND('Temps qualification fédération'!H$9=0,'Temps qualification fédération'!H$5=0,'Temps qualification fédération'!H$4=0),"---",IF('Meilleurs temps'!I22=0,"",IF('Meilleurs temps'!I22&lt;='Temps qualification fédération'!H$9,'Temps qualification fédération'!$E$9,IF('Meilleurs temps'!I22&lt;='Temps qualification fédération'!H$7,'Temps qualification fédération'!$E$7,IF('Meilleurs temps'!I22&lt;='Temps qualification fédération'!H$8,'Temps qualification fédération'!$E$8,IF('Meilleurs temps'!I22&lt;='Temps qualification fédération'!H$6,'Temps qualification fédération'!$E$6,IF('Meilleurs temps'!I22&lt;='Temps qualification fédération'!H$5,'Temps qualification fédération'!$E$5,IF('Meilleurs temps'!I22&lt;='Temps qualification fédération'!H$4,'Temps qualification fédération'!$E$4,IF('Meilleurs temps'!I22&lt;='Temps qualification fédération'!H$3,'Temps qualification fédération'!$E$3,IF('Meilleurs temps'!I22&lt;='Temps qualification fédération'!H$2,'Temps qualification fédération'!$E$2,"PRÉ-LIGUE")))))))))),IF(AND('Temps qualification fédération'!H$22=0,'Temps qualification fédération'!H$18=0,'Temps qualification fédération'!H$17=0),"---",IF('Meilleurs temps'!I22=0,"",IF('Meilleurs temps'!I22&lt;='Temps qualification fédération'!H$22,'Temps qualification fédération'!$E$22,IF('Meilleurs temps'!I22&lt;='Temps qualification fédération'!H$20,'Temps qualification fédération'!$E$20,IF('Meilleurs temps'!I22&lt;='Temps qualification fédération'!H$21,'Temps qualification fédération'!$E$21,IF('Meilleurs temps'!I22&lt;='Temps qualification fédération'!H$19,'Temps qualification fédération'!$E$19,IF('Meilleurs temps'!I22&lt;='Temps qualification fédération'!H$18,'Temps qualification fédération'!$E$18,IF('Meilleurs temps'!I22&lt;='Temps qualification fédération'!H$17,'Temps qualification fédération'!$E$17,IF('Meilleurs temps'!I22&lt;='Temps qualification fédération'!H$16,'Temps qualification fédération'!$E$16,IF('Meilleurs temps'!I22&lt;='Temps qualification fédération'!H$15,'Temps qualification fédération'!$E$15,"PRÉ-LIGUE")))))))))))</f>
        <v/>
      </c>
      <c r="K22" s="52" t="str">
        <f>IF($D22="F",IF(AND('Temps qualification fédération'!I$9=0,'Temps qualification fédération'!I$5=0,'Temps qualification fédération'!I$4=0),"---",IF('Meilleurs temps'!J22=0,"",IF('Meilleurs temps'!J22&lt;='Temps qualification fédération'!I$9,'Temps qualification fédération'!$E$9,IF('Meilleurs temps'!J22&lt;='Temps qualification fédération'!I$7,'Temps qualification fédération'!$E$7,IF('Meilleurs temps'!J22&lt;='Temps qualification fédération'!I$8,'Temps qualification fédération'!$E$8,IF('Meilleurs temps'!J22&lt;='Temps qualification fédération'!I$6,'Temps qualification fédération'!$E$6,IF('Meilleurs temps'!J22&lt;='Temps qualification fédération'!I$5,'Temps qualification fédération'!$E$5,IF('Meilleurs temps'!J22&lt;='Temps qualification fédération'!I$4,'Temps qualification fédération'!$E$4,IF('Meilleurs temps'!J22&lt;='Temps qualification fédération'!I$3,'Temps qualification fédération'!$E$3,IF('Meilleurs temps'!J22&lt;='Temps qualification fédération'!I$2,'Temps qualification fédération'!$E$2,"PRÉ-LIGUE")))))))))),IF(AND('Temps qualification fédération'!I$22=0,'Temps qualification fédération'!I$18=0,'Temps qualification fédération'!I$17=0),"---",IF('Meilleurs temps'!J22=0,"",IF('Meilleurs temps'!J22&lt;='Temps qualification fédération'!I$22,'Temps qualification fédération'!$E$22,IF('Meilleurs temps'!J22&lt;='Temps qualification fédération'!I$20,'Temps qualification fédération'!$E$20,IF('Meilleurs temps'!J22&lt;='Temps qualification fédération'!I$21,'Temps qualification fédération'!$E$21,IF('Meilleurs temps'!J22&lt;='Temps qualification fédération'!I$19,'Temps qualification fédération'!$E$19,IF('Meilleurs temps'!J22&lt;='Temps qualification fédération'!I$18,'Temps qualification fédération'!$E$18,IF('Meilleurs temps'!J22&lt;='Temps qualification fédération'!I$17,'Temps qualification fédération'!$E$17,IF('Meilleurs temps'!J22&lt;='Temps qualification fédération'!I$16,'Temps qualification fédération'!$E$16,IF('Meilleurs temps'!J22&lt;='Temps qualification fédération'!I$15,'Temps qualification fédération'!$E$15,"PRÉ-LIGUE")))))))))))</f>
        <v/>
      </c>
      <c r="L22" s="52" t="str">
        <f>IF($D22="F",IF(AND('Temps qualification fédération'!J$9=0,'Temps qualification fédération'!J$5=0,'Temps qualification fédération'!J$4=0),"---",IF('Meilleurs temps'!K22=0,"",IF('Meilleurs temps'!K22&lt;='Temps qualification fédération'!J$9,'Temps qualification fédération'!$E$9,IF('Meilleurs temps'!K22&lt;='Temps qualification fédération'!J$7,'Temps qualification fédération'!$E$7,IF('Meilleurs temps'!K22&lt;='Temps qualification fédération'!J$8,'Temps qualification fédération'!$E$8,IF('Meilleurs temps'!K22&lt;='Temps qualification fédération'!J$6,'Temps qualification fédération'!$E$6,IF('Meilleurs temps'!K22&lt;='Temps qualification fédération'!J$5,'Temps qualification fédération'!$E$5,IF('Meilleurs temps'!K22&lt;='Temps qualification fédération'!J$4,'Temps qualification fédération'!$E$4,IF('Meilleurs temps'!K22&lt;='Temps qualification fédération'!J$3,'Temps qualification fédération'!$E$3,IF('Meilleurs temps'!K22&lt;='Temps qualification fédération'!J$2,'Temps qualification fédération'!$E$2,"PRÉ-LIGUE")))))))))),IF(AND('Temps qualification fédération'!J$22=0,'Temps qualification fédération'!J$18=0,'Temps qualification fédération'!J$17=0),"---",IF('Meilleurs temps'!K22=0,"",IF('Meilleurs temps'!K22&lt;='Temps qualification fédération'!J$22,'Temps qualification fédération'!$E$22,IF('Meilleurs temps'!K22&lt;='Temps qualification fédération'!J$20,'Temps qualification fédération'!$E$20,IF('Meilleurs temps'!K22&lt;='Temps qualification fédération'!J$21,'Temps qualification fédération'!$E$21,IF('Meilleurs temps'!K22&lt;='Temps qualification fédération'!J$19,'Temps qualification fédération'!$E$19,IF('Meilleurs temps'!K22&lt;='Temps qualification fédération'!J$18,'Temps qualification fédération'!$E$18,IF('Meilleurs temps'!K22&lt;='Temps qualification fédération'!J$17,'Temps qualification fédération'!$E$17,IF('Meilleurs temps'!K22&lt;='Temps qualification fédération'!J$16,'Temps qualification fédération'!$E$16,IF('Meilleurs temps'!K22&lt;='Temps qualification fédération'!J$15,'Temps qualification fédération'!$E$15,"PRÉ-LIGUE")))))))))))</f>
        <v/>
      </c>
      <c r="M22" s="52" t="str">
        <f>IF($D22="F",IF(AND('Temps qualification fédération'!K$9=0,'Temps qualification fédération'!K$5=0,'Temps qualification fédération'!K$4=0),"---",IF('Meilleurs temps'!L22=0,"",IF('Meilleurs temps'!L22&lt;='Temps qualification fédération'!K$9,'Temps qualification fédération'!$E$9,IF('Meilleurs temps'!L22&lt;='Temps qualification fédération'!K$7,'Temps qualification fédération'!$E$7,IF('Meilleurs temps'!L22&lt;='Temps qualification fédération'!K$8,'Temps qualification fédération'!$E$8,IF('Meilleurs temps'!L22&lt;='Temps qualification fédération'!K$6,'Temps qualification fédération'!$E$6,IF('Meilleurs temps'!L22&lt;='Temps qualification fédération'!K$5,'Temps qualification fédération'!$E$5,IF('Meilleurs temps'!L22&lt;='Temps qualification fédération'!K$4,'Temps qualification fédération'!$E$4,IF('Meilleurs temps'!L22&lt;='Temps qualification fédération'!K$3,'Temps qualification fédération'!$E$3,IF('Meilleurs temps'!L22&lt;='Temps qualification fédération'!K$2,'Temps qualification fédération'!$E$2,"PRÉ-LIGUE")))))))))),IF(AND('Temps qualification fédération'!K$22=0,'Temps qualification fédération'!K$18=0,'Temps qualification fédération'!K$17=0),"---",IF('Meilleurs temps'!L22=0,"",IF('Meilleurs temps'!L22&lt;='Temps qualification fédération'!K$22,'Temps qualification fédération'!$E$22,IF('Meilleurs temps'!L22&lt;='Temps qualification fédération'!K$20,'Temps qualification fédération'!$E$20,IF('Meilleurs temps'!L22&lt;='Temps qualification fédération'!K$21,'Temps qualification fédération'!$E$21,IF('Meilleurs temps'!L22&lt;='Temps qualification fédération'!K$19,'Temps qualification fédération'!$E$19,IF('Meilleurs temps'!L22&lt;='Temps qualification fédération'!K$18,'Temps qualification fédération'!$E$18,IF('Meilleurs temps'!L22&lt;='Temps qualification fédération'!K$17,'Temps qualification fédération'!$E$17,IF('Meilleurs temps'!L22&lt;='Temps qualification fédération'!K$16,'Temps qualification fédération'!$E$16,IF('Meilleurs temps'!L22&lt;='Temps qualification fédération'!K$15,'Temps qualification fédération'!$E$15,"PRÉ-LIGUE")))))))))))</f>
        <v/>
      </c>
      <c r="N22" s="52" t="str">
        <f>IF($D22="F",IF(AND('Temps qualification fédération'!L$9=0,'Temps qualification fédération'!L$5=0,'Temps qualification fédération'!L$4=0),"---",IF('Meilleurs temps'!M22=0,"",IF('Meilleurs temps'!M22&lt;='Temps qualification fédération'!L$9,'Temps qualification fédération'!$E$9,IF('Meilleurs temps'!M22&lt;='Temps qualification fédération'!L$7,'Temps qualification fédération'!$E$7,IF('Meilleurs temps'!M22&lt;='Temps qualification fédération'!L$8,'Temps qualification fédération'!$E$8,IF('Meilleurs temps'!M22&lt;='Temps qualification fédération'!L$6,'Temps qualification fédération'!$E$6,IF('Meilleurs temps'!M22&lt;='Temps qualification fédération'!L$5,'Temps qualification fédération'!$E$5,IF('Meilleurs temps'!M22&lt;='Temps qualification fédération'!L$4,'Temps qualification fédération'!$E$4,IF('Meilleurs temps'!M22&lt;='Temps qualification fédération'!L$3,'Temps qualification fédération'!$E$3,IF('Meilleurs temps'!M22&lt;='Temps qualification fédération'!L$2,'Temps qualification fédération'!$E$2,"PRÉ-LIGUE")))))))))),IF(AND('Temps qualification fédération'!L$22=0,'Temps qualification fédération'!L$18=0,'Temps qualification fédération'!L$17=0),"---",IF('Meilleurs temps'!M22=0,"",IF('Meilleurs temps'!M22&lt;='Temps qualification fédération'!L$22,'Temps qualification fédération'!$E$22,IF('Meilleurs temps'!M22&lt;='Temps qualification fédération'!L$20,'Temps qualification fédération'!$E$20,IF('Meilleurs temps'!M22&lt;='Temps qualification fédération'!L$21,'Temps qualification fédération'!$E$21,IF('Meilleurs temps'!M22&lt;='Temps qualification fédération'!L$19,'Temps qualification fédération'!$E$19,IF('Meilleurs temps'!M22&lt;='Temps qualification fédération'!L$18,'Temps qualification fédération'!$E$18,IF('Meilleurs temps'!M22&lt;='Temps qualification fédération'!L$17,'Temps qualification fédération'!$E$17,IF('Meilleurs temps'!M22&lt;='Temps qualification fédération'!L$16,'Temps qualification fédération'!$E$16,IF('Meilleurs temps'!M22&lt;='Temps qualification fédération'!L$15,'Temps qualification fédération'!$E$15,"PRÉ-LIGUE")))))))))))</f>
        <v/>
      </c>
      <c r="O22" s="52" t="str">
        <f>IF($D22="F",IF(AND('Temps qualification fédération'!M$9=0,'Temps qualification fédération'!M$5=0,'Temps qualification fédération'!M$4=0),"---",IF('Meilleurs temps'!N22=0,"",IF('Meilleurs temps'!N22&lt;='Temps qualification fédération'!M$9,'Temps qualification fédération'!$E$9,IF('Meilleurs temps'!N22&lt;='Temps qualification fédération'!M$7,'Temps qualification fédération'!$E$7,IF('Meilleurs temps'!N22&lt;='Temps qualification fédération'!M$8,'Temps qualification fédération'!$E$8,IF('Meilleurs temps'!N22&lt;='Temps qualification fédération'!M$6,'Temps qualification fédération'!$E$6,IF('Meilleurs temps'!N22&lt;='Temps qualification fédération'!M$5,'Temps qualification fédération'!$E$5,IF('Meilleurs temps'!N22&lt;='Temps qualification fédération'!M$4,'Temps qualification fédération'!$E$4,IF('Meilleurs temps'!N22&lt;='Temps qualification fédération'!M$3,'Temps qualification fédération'!$E$3,IF('Meilleurs temps'!N22&lt;='Temps qualification fédération'!M$2,'Temps qualification fédération'!$E$2,"PRÉ-LIGUE")))))))))),IF(AND('Temps qualification fédération'!M$22=0,'Temps qualification fédération'!M$18=0,'Temps qualification fédération'!M$17=0),"---",IF('Meilleurs temps'!N22=0,"",IF('Meilleurs temps'!N22&lt;='Temps qualification fédération'!M$22,'Temps qualification fédération'!$E$22,IF('Meilleurs temps'!N22&lt;='Temps qualification fédération'!M$20,'Temps qualification fédération'!$E$20,IF('Meilleurs temps'!N22&lt;='Temps qualification fédération'!M$21,'Temps qualification fédération'!$E$21,IF('Meilleurs temps'!N22&lt;='Temps qualification fédération'!M$19,'Temps qualification fédération'!$E$19,IF('Meilleurs temps'!N22&lt;='Temps qualification fédération'!M$18,'Temps qualification fédération'!$E$18,IF('Meilleurs temps'!N22&lt;='Temps qualification fédération'!M$17,'Temps qualification fédération'!$E$17,IF('Meilleurs temps'!N22&lt;='Temps qualification fédération'!M$16,'Temps qualification fédération'!$E$16,IF('Meilleurs temps'!N22&lt;='Temps qualification fédération'!M$15,'Temps qualification fédération'!$E$15,"PRÉ-LIGUE")))))))))))</f>
        <v/>
      </c>
      <c r="P22" s="52" t="str">
        <f>IF($D22="F",IF(AND('Temps qualification fédération'!N$9=0,'Temps qualification fédération'!N$5=0,'Temps qualification fédération'!N$4=0),"---",IF('Meilleurs temps'!O22=0,"",IF('Meilleurs temps'!O22&lt;='Temps qualification fédération'!N$9,'Temps qualification fédération'!$E$9,IF('Meilleurs temps'!O22&lt;='Temps qualification fédération'!N$7,'Temps qualification fédération'!$E$7,IF('Meilleurs temps'!O22&lt;='Temps qualification fédération'!N$8,'Temps qualification fédération'!$E$8,IF('Meilleurs temps'!O22&lt;='Temps qualification fédération'!N$6,'Temps qualification fédération'!$E$6,IF('Meilleurs temps'!O22&lt;='Temps qualification fédération'!N$5,'Temps qualification fédération'!$E$5,IF('Meilleurs temps'!O22&lt;='Temps qualification fédération'!N$4,'Temps qualification fédération'!$E$4,IF('Meilleurs temps'!O22&lt;='Temps qualification fédération'!N$3,'Temps qualification fédération'!$E$3,IF('Meilleurs temps'!O22&lt;='Temps qualification fédération'!N$2,'Temps qualification fédération'!$E$2,"PRÉ-LIGUE")))))))))),IF(AND('Temps qualification fédération'!N$22=0,'Temps qualification fédération'!N$18=0,'Temps qualification fédération'!N$17=0),"---",IF('Meilleurs temps'!O22=0,"",IF('Meilleurs temps'!O22&lt;='Temps qualification fédération'!N$22,'Temps qualification fédération'!$E$22,IF('Meilleurs temps'!O22&lt;='Temps qualification fédération'!N$20,'Temps qualification fédération'!$E$20,IF('Meilleurs temps'!O22&lt;='Temps qualification fédération'!N$21,'Temps qualification fédération'!$E$21,IF('Meilleurs temps'!O22&lt;='Temps qualification fédération'!N$19,'Temps qualification fédération'!$E$19,IF('Meilleurs temps'!O22&lt;='Temps qualification fédération'!N$18,'Temps qualification fédération'!$E$18,IF('Meilleurs temps'!O22&lt;='Temps qualification fédération'!N$17,'Temps qualification fédération'!$E$17,IF('Meilleurs temps'!O22&lt;='Temps qualification fédération'!N$16,'Temps qualification fédération'!$E$16,IF('Meilleurs temps'!O22&lt;='Temps qualification fédération'!N$15,'Temps qualification fédération'!$E$15,"PRÉ-LIGUE")))))))))))</f>
        <v/>
      </c>
      <c r="Q22" s="52" t="str">
        <f>IF($D22="F",IF(AND('Temps qualification fédération'!O$9=0,'Temps qualification fédération'!O$5=0,'Temps qualification fédération'!O$4=0),"---",IF('Meilleurs temps'!P22=0,"",IF('Meilleurs temps'!P22&lt;='Temps qualification fédération'!O$9,'Temps qualification fédération'!$E$9,IF('Meilleurs temps'!P22&lt;='Temps qualification fédération'!O$7,'Temps qualification fédération'!$E$7,IF('Meilleurs temps'!P22&lt;='Temps qualification fédération'!O$8,'Temps qualification fédération'!$E$8,IF('Meilleurs temps'!P22&lt;='Temps qualification fédération'!O$6,'Temps qualification fédération'!$E$6,IF('Meilleurs temps'!P22&lt;='Temps qualification fédération'!O$5,'Temps qualification fédération'!$E$5,IF('Meilleurs temps'!P22&lt;='Temps qualification fédération'!O$4,'Temps qualification fédération'!$E$4,IF('Meilleurs temps'!P22&lt;='Temps qualification fédération'!O$3,'Temps qualification fédération'!$E$3,IF('Meilleurs temps'!P22&lt;='Temps qualification fédération'!O$2,'Temps qualification fédération'!$E$2,"PRÉ-LIGUE")))))))))),IF(AND('Temps qualification fédération'!O$22=0,'Temps qualification fédération'!O$18=0,'Temps qualification fédération'!O$17=0),"---",IF('Meilleurs temps'!P22=0,"",IF('Meilleurs temps'!P22&lt;='Temps qualification fédération'!O$22,'Temps qualification fédération'!$E$22,IF('Meilleurs temps'!P22&lt;='Temps qualification fédération'!O$20,'Temps qualification fédération'!$E$20,IF('Meilleurs temps'!P22&lt;='Temps qualification fédération'!O$21,'Temps qualification fédération'!$E$21,IF('Meilleurs temps'!P22&lt;='Temps qualification fédération'!O$19,'Temps qualification fédération'!$E$19,IF('Meilleurs temps'!P22&lt;='Temps qualification fédération'!O$18,'Temps qualification fédération'!$E$18,IF('Meilleurs temps'!P22&lt;='Temps qualification fédération'!O$17,'Temps qualification fédération'!$E$17,IF('Meilleurs temps'!P22&lt;='Temps qualification fédération'!O$16,'Temps qualification fédération'!$E$16,IF('Meilleurs temps'!P22&lt;='Temps qualification fédération'!O$15,'Temps qualification fédération'!$E$15,"PRÉ-LIGUE")))))))))))</f>
        <v/>
      </c>
      <c r="R22" s="52" t="str">
        <f>IF($D22="F",IF(AND('Temps qualification fédération'!P$9=0,'Temps qualification fédération'!P$5=0,'Temps qualification fédération'!P$4=0),"---",IF('Meilleurs temps'!Q22=0,"",IF('Meilleurs temps'!Q22&lt;='Temps qualification fédération'!P$9,'Temps qualification fédération'!$E$9,IF('Meilleurs temps'!Q22&lt;='Temps qualification fédération'!P$7,'Temps qualification fédération'!$E$7,IF('Meilleurs temps'!Q22&lt;='Temps qualification fédération'!P$8,'Temps qualification fédération'!$E$8,IF('Meilleurs temps'!Q22&lt;='Temps qualification fédération'!P$6,'Temps qualification fédération'!$E$6,IF('Meilleurs temps'!Q22&lt;='Temps qualification fédération'!P$5,'Temps qualification fédération'!$E$5,IF('Meilleurs temps'!Q22&lt;='Temps qualification fédération'!P$4,'Temps qualification fédération'!$E$4,IF('Meilleurs temps'!Q22&lt;='Temps qualification fédération'!P$3,'Temps qualification fédération'!$E$3,IF('Meilleurs temps'!Q22&lt;='Temps qualification fédération'!P$2,'Temps qualification fédération'!$E$2,"PRÉ-LIGUE")))))))))),IF(AND('Temps qualification fédération'!P$22=0,'Temps qualification fédération'!P$18=0,'Temps qualification fédération'!P$17=0),"---",IF('Meilleurs temps'!Q22=0,"",IF('Meilleurs temps'!Q22&lt;='Temps qualification fédération'!P$22,'Temps qualification fédération'!$E$22,IF('Meilleurs temps'!Q22&lt;='Temps qualification fédération'!P$20,'Temps qualification fédération'!$E$20,IF('Meilleurs temps'!Q22&lt;='Temps qualification fédération'!P$21,'Temps qualification fédération'!$E$21,IF('Meilleurs temps'!Q22&lt;='Temps qualification fédération'!P$19,'Temps qualification fédération'!$E$19,IF('Meilleurs temps'!Q22&lt;='Temps qualification fédération'!P$18,'Temps qualification fédération'!$E$18,IF('Meilleurs temps'!Q22&lt;='Temps qualification fédération'!P$17,'Temps qualification fédération'!$E$17,IF('Meilleurs temps'!Q22&lt;='Temps qualification fédération'!P$16,'Temps qualification fédération'!$E$16,IF('Meilleurs temps'!Q22&lt;='Temps qualification fédération'!P$15,'Temps qualification fédération'!$E$15,"PRÉ-LIGUE")))))))))))</f>
        <v/>
      </c>
      <c r="S22" s="52" t="str">
        <f>IF($D22="F",IF(AND('Temps qualification fédération'!Q$9=0,'Temps qualification fédération'!Q$5=0,'Temps qualification fédération'!Q$4=0),"---",IF('Meilleurs temps'!R22=0,"",IF('Meilleurs temps'!R22&lt;='Temps qualification fédération'!Q$9,'Temps qualification fédération'!$E$9,IF('Meilleurs temps'!R22&lt;='Temps qualification fédération'!Q$7,'Temps qualification fédération'!$E$7,IF('Meilleurs temps'!R22&lt;='Temps qualification fédération'!Q$8,'Temps qualification fédération'!$E$8,IF('Meilleurs temps'!R22&lt;='Temps qualification fédération'!Q$6,'Temps qualification fédération'!$E$6,IF('Meilleurs temps'!R22&lt;='Temps qualification fédération'!Q$5,'Temps qualification fédération'!$E$5,IF('Meilleurs temps'!R22&lt;='Temps qualification fédération'!Q$4,'Temps qualification fédération'!$E$4,IF('Meilleurs temps'!R22&lt;='Temps qualification fédération'!Q$3,'Temps qualification fédération'!$E$3,IF('Meilleurs temps'!R22&lt;='Temps qualification fédération'!Q$2,'Temps qualification fédération'!$E$2,"PRÉ-LIGUE")))))))))),IF(AND('Temps qualification fédération'!Q$22=0,'Temps qualification fédération'!Q$18=0,'Temps qualification fédération'!Q$17=0),"---",IF('Meilleurs temps'!R22=0,"",IF('Meilleurs temps'!R22&lt;='Temps qualification fédération'!Q$22,'Temps qualification fédération'!$E$22,IF('Meilleurs temps'!R22&lt;='Temps qualification fédération'!Q$20,'Temps qualification fédération'!$E$20,IF('Meilleurs temps'!R22&lt;='Temps qualification fédération'!Q$21,'Temps qualification fédération'!$E$21,IF('Meilleurs temps'!R22&lt;='Temps qualification fédération'!Q$19,'Temps qualification fédération'!$E$19,IF('Meilleurs temps'!R22&lt;='Temps qualification fédération'!Q$18,'Temps qualification fédération'!$E$18,IF('Meilleurs temps'!R22&lt;='Temps qualification fédération'!Q$17,'Temps qualification fédération'!$E$17,IF('Meilleurs temps'!R22&lt;='Temps qualification fédération'!Q$16,'Temps qualification fédération'!$E$16,IF('Meilleurs temps'!R22&lt;='Temps qualification fédération'!Q$15,'Temps qualification fédération'!$E$15,"PRÉ-LIGUE")))))))))))</f>
        <v/>
      </c>
      <c r="T22" s="52" t="str">
        <f>IF($D22="F",IF(AND('Temps qualification fédération'!R$9=0,'Temps qualification fédération'!R$5=0,'Temps qualification fédération'!R$4=0),"---",IF('Meilleurs temps'!S22=0,"",IF('Meilleurs temps'!S22&lt;='Temps qualification fédération'!R$9,'Temps qualification fédération'!$E$9,IF('Meilleurs temps'!S22&lt;='Temps qualification fédération'!R$7,'Temps qualification fédération'!$E$7,IF('Meilleurs temps'!S22&lt;='Temps qualification fédération'!R$8,'Temps qualification fédération'!$E$8,IF('Meilleurs temps'!S22&lt;='Temps qualification fédération'!R$6,'Temps qualification fédération'!$E$6,IF('Meilleurs temps'!S22&lt;='Temps qualification fédération'!R$5,'Temps qualification fédération'!$E$5,IF('Meilleurs temps'!S22&lt;='Temps qualification fédération'!R$4,'Temps qualification fédération'!$E$4,IF('Meilleurs temps'!S22&lt;='Temps qualification fédération'!R$3,'Temps qualification fédération'!$E$3,IF('Meilleurs temps'!S22&lt;='Temps qualification fédération'!R$2,'Temps qualification fédération'!$E$2,"PRÉ-LIGUE")))))))))),IF(AND('Temps qualification fédération'!R$22=0,'Temps qualification fédération'!R$18=0,'Temps qualification fédération'!R$17=0),"---",IF('Meilleurs temps'!S22=0,"",IF('Meilleurs temps'!S22&lt;='Temps qualification fédération'!R$22,'Temps qualification fédération'!$E$22,IF('Meilleurs temps'!S22&lt;='Temps qualification fédération'!R$20,'Temps qualification fédération'!$E$20,IF('Meilleurs temps'!S22&lt;='Temps qualification fédération'!R$21,'Temps qualification fédération'!$E$21,IF('Meilleurs temps'!S22&lt;='Temps qualification fédération'!R$19,'Temps qualification fédération'!$E$19,IF('Meilleurs temps'!S22&lt;='Temps qualification fédération'!R$18,'Temps qualification fédération'!$E$18,IF('Meilleurs temps'!S22&lt;='Temps qualification fédération'!R$17,'Temps qualification fédération'!$E$17,IF('Meilleurs temps'!S22&lt;='Temps qualification fédération'!R$16,'Temps qualification fédération'!$E$16,IF('Meilleurs temps'!S22&lt;='Temps qualification fédération'!R$15,'Temps qualification fédération'!$E$15,"PRÉ-LIGUE")))))))))))</f>
        <v/>
      </c>
      <c r="U22" s="52" t="str">
        <f>IF($D22="F",IF(AND('Temps qualification fédération'!S$9=0,'Temps qualification fédération'!S$5=0,'Temps qualification fédération'!S$4=0),"---",IF('Meilleurs temps'!T22=0,"",IF('Meilleurs temps'!T22&lt;='Temps qualification fédération'!S$9,'Temps qualification fédération'!$E$9,IF('Meilleurs temps'!T22&lt;='Temps qualification fédération'!S$7,'Temps qualification fédération'!$E$7,IF('Meilleurs temps'!T22&lt;='Temps qualification fédération'!S$8,'Temps qualification fédération'!$E$8,IF('Meilleurs temps'!T22&lt;='Temps qualification fédération'!S$6,'Temps qualification fédération'!$E$6,IF('Meilleurs temps'!T22&lt;='Temps qualification fédération'!S$5,'Temps qualification fédération'!$E$5,IF('Meilleurs temps'!T22&lt;='Temps qualification fédération'!S$4,'Temps qualification fédération'!$E$4,IF('Meilleurs temps'!T22&lt;='Temps qualification fédération'!S$3,'Temps qualification fédération'!$E$3,IF('Meilleurs temps'!T22&lt;='Temps qualification fédération'!S$2,'Temps qualification fédération'!$E$2,"PRÉ-LIGUE")))))))))),IF(AND('Temps qualification fédération'!S$22=0,'Temps qualification fédération'!S$18=0,'Temps qualification fédération'!S$17=0),"---",IF('Meilleurs temps'!T22=0,"",IF('Meilleurs temps'!T22&lt;='Temps qualification fédération'!S$22,'Temps qualification fédération'!$E$22,IF('Meilleurs temps'!T22&lt;='Temps qualification fédération'!S$20,'Temps qualification fédération'!$E$20,IF('Meilleurs temps'!T22&lt;='Temps qualification fédération'!S$21,'Temps qualification fédération'!$E$21,IF('Meilleurs temps'!T22&lt;='Temps qualification fédération'!S$19,'Temps qualification fédération'!$E$19,IF('Meilleurs temps'!T22&lt;='Temps qualification fédération'!S$18,'Temps qualification fédération'!$E$18,IF('Meilleurs temps'!T22&lt;='Temps qualification fédération'!S$17,'Temps qualification fédération'!$E$17,IF('Meilleurs temps'!T22&lt;='Temps qualification fédération'!S$16,'Temps qualification fédération'!$E$16,IF('Meilleurs temps'!T22&lt;='Temps qualification fédération'!S$15,'Temps qualification fédération'!$E$15,"PRÉ-LIGUE")))))))))))</f>
        <v/>
      </c>
      <c r="V22" s="52" t="str">
        <f>IF($D22="F",IF(AND('Temps qualification fédération'!T$9=0,'Temps qualification fédération'!T$5=0,'Temps qualification fédération'!T$4=0),"---",IF('Meilleurs temps'!U22=0,"",IF('Meilleurs temps'!U22&lt;='Temps qualification fédération'!T$9,'Temps qualification fédération'!$E$9,IF('Meilleurs temps'!U22&lt;='Temps qualification fédération'!T$7,'Temps qualification fédération'!$E$7,IF('Meilleurs temps'!U22&lt;='Temps qualification fédération'!T$8,'Temps qualification fédération'!$E$8,IF('Meilleurs temps'!U22&lt;='Temps qualification fédération'!T$6,'Temps qualification fédération'!$E$6,IF('Meilleurs temps'!U22&lt;='Temps qualification fédération'!T$5,'Temps qualification fédération'!$E$5,IF('Meilleurs temps'!U22&lt;='Temps qualification fédération'!T$4,'Temps qualification fédération'!$E$4,IF('Meilleurs temps'!U22&lt;='Temps qualification fédération'!T$3,'Temps qualification fédération'!$E$3,IF('Meilleurs temps'!U22&lt;='Temps qualification fédération'!T$2,'Temps qualification fédération'!$E$2,"PRÉ-LIGUE")))))))))),IF(AND('Temps qualification fédération'!T$22=0,'Temps qualification fédération'!T$18=0,'Temps qualification fédération'!T$17=0),"---",IF('Meilleurs temps'!U22=0,"",IF('Meilleurs temps'!U22&lt;='Temps qualification fédération'!T$22,'Temps qualification fédération'!$E$22,IF('Meilleurs temps'!U22&lt;='Temps qualification fédération'!T$20,'Temps qualification fédération'!$E$20,IF('Meilleurs temps'!U22&lt;='Temps qualification fédération'!T$21,'Temps qualification fédération'!$E$21,IF('Meilleurs temps'!U22&lt;='Temps qualification fédération'!T$19,'Temps qualification fédération'!$E$19,IF('Meilleurs temps'!U22&lt;='Temps qualification fédération'!T$18,'Temps qualification fédération'!$E$18,IF('Meilleurs temps'!U22&lt;='Temps qualification fédération'!T$17,'Temps qualification fédération'!$E$17,IF('Meilleurs temps'!U22&lt;='Temps qualification fédération'!T$16,'Temps qualification fédération'!$E$16,IF('Meilleurs temps'!U22&lt;='Temps qualification fédération'!T$15,'Temps qualification fédération'!$E$15,"PRÉ-LIGUE")))))))))))</f>
        <v/>
      </c>
      <c r="W22" s="52" t="str">
        <f>IF($D22="F",IF(AND('Temps qualification fédération'!U$9=0,'Temps qualification fédération'!U$5=0,'Temps qualification fédération'!U$4=0),"---",IF('Meilleurs temps'!V22=0,"",IF('Meilleurs temps'!V22&lt;='Temps qualification fédération'!U$9,'Temps qualification fédération'!$E$9,IF('Meilleurs temps'!V22&lt;='Temps qualification fédération'!U$7,'Temps qualification fédération'!$E$7,IF('Meilleurs temps'!V22&lt;='Temps qualification fédération'!U$8,'Temps qualification fédération'!$E$8,IF('Meilleurs temps'!V22&lt;='Temps qualification fédération'!U$6,'Temps qualification fédération'!$E$6,IF('Meilleurs temps'!V22&lt;='Temps qualification fédération'!U$5,'Temps qualification fédération'!$E$5,IF('Meilleurs temps'!V22&lt;='Temps qualification fédération'!U$4,'Temps qualification fédération'!$E$4,IF('Meilleurs temps'!V22&lt;='Temps qualification fédération'!U$3,'Temps qualification fédération'!$E$3,IF('Meilleurs temps'!V22&lt;='Temps qualification fédération'!U$2,'Temps qualification fédération'!$E$2,"PRÉ-LIGUE")))))))))),IF(AND('Temps qualification fédération'!U$22=0,'Temps qualification fédération'!U$18=0,'Temps qualification fédération'!U$17=0),"---",IF('Meilleurs temps'!V22=0,"",IF('Meilleurs temps'!V22&lt;='Temps qualification fédération'!U$22,'Temps qualification fédération'!$E$22,IF('Meilleurs temps'!V22&lt;='Temps qualification fédération'!U$20,'Temps qualification fédération'!$E$20,IF('Meilleurs temps'!V22&lt;='Temps qualification fédération'!U$21,'Temps qualification fédération'!$E$21,IF('Meilleurs temps'!V22&lt;='Temps qualification fédération'!U$19,'Temps qualification fédération'!$E$19,IF('Meilleurs temps'!V22&lt;='Temps qualification fédération'!U$18,'Temps qualification fédération'!$E$18,IF('Meilleurs temps'!V22&lt;='Temps qualification fédération'!U$17,'Temps qualification fédération'!$E$17,IF('Meilleurs temps'!V22&lt;='Temps qualification fédération'!U$16,'Temps qualification fédération'!$E$16,IF('Meilleurs temps'!V22&lt;='Temps qualification fédération'!U$15,'Temps qualification fédération'!$E$15,"PRÉ-LIGUE")))))))))))</f>
        <v/>
      </c>
      <c r="X22" s="52" t="str">
        <f>IF($D22="F",IF(AND('Temps qualification fédération'!V$9=0,'Temps qualification fédération'!V$5=0,'Temps qualification fédération'!V$4=0),"---",IF('Meilleurs temps'!W22=0,"",IF('Meilleurs temps'!W22&lt;='Temps qualification fédération'!V$9,'Temps qualification fédération'!$E$9,IF('Meilleurs temps'!W22&lt;='Temps qualification fédération'!V$7,'Temps qualification fédération'!$E$7,IF('Meilleurs temps'!W22&lt;='Temps qualification fédération'!V$8,'Temps qualification fédération'!$E$8,IF('Meilleurs temps'!W22&lt;='Temps qualification fédération'!V$6,'Temps qualification fédération'!$E$6,IF('Meilleurs temps'!W22&lt;='Temps qualification fédération'!V$5,'Temps qualification fédération'!$E$5,IF('Meilleurs temps'!W22&lt;='Temps qualification fédération'!V$4,'Temps qualification fédération'!$E$4,IF('Meilleurs temps'!W22&lt;='Temps qualification fédération'!V$3,'Temps qualification fédération'!$E$3,IF('Meilleurs temps'!W22&lt;='Temps qualification fédération'!V$2,'Temps qualification fédération'!$E$2,"PRÉ-LIGUE")))))))))),IF(AND('Temps qualification fédération'!V$22=0,'Temps qualification fédération'!V$18=0,'Temps qualification fédération'!V$17=0),"---",IF('Meilleurs temps'!W22=0,"",IF('Meilleurs temps'!W22&lt;='Temps qualification fédération'!V$22,'Temps qualification fédération'!$E$22,IF('Meilleurs temps'!W22&lt;='Temps qualification fédération'!V$20,'Temps qualification fédération'!$E$20,IF('Meilleurs temps'!W22&lt;='Temps qualification fédération'!V$21,'Temps qualification fédération'!$E$21,IF('Meilleurs temps'!W22&lt;='Temps qualification fédération'!V$19,'Temps qualification fédération'!$E$19,IF('Meilleurs temps'!W22&lt;='Temps qualification fédération'!V$18,'Temps qualification fédération'!$E$18,IF('Meilleurs temps'!W22&lt;='Temps qualification fédération'!V$17,'Temps qualification fédération'!$E$17,IF('Meilleurs temps'!W22&lt;='Temps qualification fédération'!V$16,'Temps qualification fédération'!$E$16,IF('Meilleurs temps'!W22&lt;='Temps qualification fédération'!V$15,'Temps qualification fédération'!$E$15,"PRÉ-LIGUE")))))))))))</f>
        <v/>
      </c>
      <c r="Y22" s="52" t="str">
        <f>IF($D22="F",IF(AND('Temps qualification fédération'!W$9=0,'Temps qualification fédération'!W$5=0,'Temps qualification fédération'!W$4=0),"---",IF('Meilleurs temps'!X22=0,"",IF('Meilleurs temps'!X22&lt;='Temps qualification fédération'!W$9,'Temps qualification fédération'!$E$9,IF('Meilleurs temps'!X22&lt;='Temps qualification fédération'!W$7,'Temps qualification fédération'!$E$7,IF('Meilleurs temps'!X22&lt;='Temps qualification fédération'!W$8,'Temps qualification fédération'!$E$8,IF('Meilleurs temps'!X22&lt;='Temps qualification fédération'!W$6,'Temps qualification fédération'!$E$6,IF('Meilleurs temps'!X22&lt;='Temps qualification fédération'!W$5,'Temps qualification fédération'!$E$5,IF('Meilleurs temps'!X22&lt;='Temps qualification fédération'!W$4,'Temps qualification fédération'!$E$4,IF('Meilleurs temps'!X22&lt;='Temps qualification fédération'!W$3,'Temps qualification fédération'!$E$3,IF('Meilleurs temps'!X22&lt;='Temps qualification fédération'!W$2,'Temps qualification fédération'!$E$2,"PRÉ-LIGUE")))))))))),IF(AND('Temps qualification fédération'!W$22=0,'Temps qualification fédération'!W$18=0,'Temps qualification fédération'!W$17=0),"---",IF('Meilleurs temps'!X22=0,"",IF('Meilleurs temps'!X22&lt;='Temps qualification fédération'!W$22,'Temps qualification fédération'!$E$22,IF('Meilleurs temps'!X22&lt;='Temps qualification fédération'!W$20,'Temps qualification fédération'!$E$20,IF('Meilleurs temps'!X22&lt;='Temps qualification fédération'!W$21,'Temps qualification fédération'!$E$21,IF('Meilleurs temps'!X22&lt;='Temps qualification fédération'!W$19,'Temps qualification fédération'!$E$19,IF('Meilleurs temps'!X22&lt;='Temps qualification fédération'!W$18,'Temps qualification fédération'!$E$18,IF('Meilleurs temps'!X22&lt;='Temps qualification fédération'!W$17,'Temps qualification fédération'!$E$17,IF('Meilleurs temps'!X22&lt;='Temps qualification fédération'!W$16,'Temps qualification fédération'!$E$16,IF('Meilleurs temps'!X22&lt;='Temps qualification fédération'!W$15,'Temps qualification fédération'!$E$15,"PRÉ-LIGUE")))))))))))</f>
        <v/>
      </c>
      <c r="AA22" s="34">
        <f t="shared" si="2"/>
        <v>0</v>
      </c>
      <c r="AB22" s="35">
        <f t="shared" si="3"/>
        <v>0</v>
      </c>
      <c r="AC22" s="80">
        <f t="shared" si="4"/>
        <v>0</v>
      </c>
      <c r="AD22" s="80">
        <f t="shared" si="5"/>
        <v>0</v>
      </c>
      <c r="AE22" s="80">
        <f t="shared" si="6"/>
        <v>0</v>
      </c>
      <c r="AF22" s="80">
        <f t="shared" si="7"/>
        <v>0</v>
      </c>
      <c r="AG22" s="80">
        <f t="shared" si="8"/>
        <v>0</v>
      </c>
      <c r="AH22" s="80">
        <f t="shared" si="9"/>
        <v>0</v>
      </c>
      <c r="AI22" s="36">
        <f t="shared" si="10"/>
        <v>0</v>
      </c>
      <c r="AJ22" s="35">
        <f t="shared" si="11"/>
        <v>0</v>
      </c>
      <c r="AK22" s="80">
        <f t="shared" si="12"/>
        <v>0</v>
      </c>
      <c r="AL22" s="80">
        <f t="shared" si="13"/>
        <v>0</v>
      </c>
      <c r="AM22" s="80">
        <f t="shared" si="14"/>
        <v>0</v>
      </c>
      <c r="AN22" s="80">
        <f t="shared" si="15"/>
        <v>0</v>
      </c>
      <c r="AO22" s="80">
        <f t="shared" si="16"/>
        <v>0</v>
      </c>
      <c r="AP22" s="80">
        <f t="shared" si="17"/>
        <v>0</v>
      </c>
      <c r="AQ22" s="36">
        <f t="shared" si="18"/>
        <v>0</v>
      </c>
      <c r="AR22" s="35">
        <f t="shared" si="19"/>
        <v>0</v>
      </c>
      <c r="AS22" s="80">
        <f t="shared" si="20"/>
        <v>0</v>
      </c>
      <c r="AT22" s="80">
        <f t="shared" si="21"/>
        <v>0</v>
      </c>
      <c r="AU22" s="80">
        <f t="shared" si="22"/>
        <v>0</v>
      </c>
      <c r="AV22" s="80">
        <f t="shared" si="23"/>
        <v>0</v>
      </c>
      <c r="AW22" s="80">
        <f t="shared" si="24"/>
        <v>0</v>
      </c>
      <c r="AX22" s="80">
        <f t="shared" si="25"/>
        <v>0</v>
      </c>
      <c r="AY22" s="36">
        <f t="shared" si="26"/>
        <v>0</v>
      </c>
      <c r="AZ22" s="35">
        <f t="shared" si="27"/>
        <v>0</v>
      </c>
      <c r="BA22" s="80">
        <f t="shared" si="28"/>
        <v>0</v>
      </c>
      <c r="BB22" s="80">
        <f t="shared" si="29"/>
        <v>0</v>
      </c>
      <c r="BC22" s="80">
        <f t="shared" si="30"/>
        <v>0</v>
      </c>
      <c r="BD22" s="80">
        <f t="shared" si="31"/>
        <v>0</v>
      </c>
      <c r="BE22" s="80">
        <f t="shared" si="32"/>
        <v>0</v>
      </c>
      <c r="BF22" s="80">
        <f t="shared" si="33"/>
        <v>0</v>
      </c>
      <c r="BG22" s="36">
        <f t="shared" si="34"/>
        <v>0</v>
      </c>
      <c r="BH22" s="35">
        <f t="shared" si="35"/>
        <v>0</v>
      </c>
      <c r="BI22" s="80">
        <f t="shared" si="36"/>
        <v>0</v>
      </c>
      <c r="BJ22" s="80">
        <f t="shared" si="37"/>
        <v>0</v>
      </c>
      <c r="BK22" s="80">
        <f t="shared" si="38"/>
        <v>0</v>
      </c>
      <c r="BL22" s="80">
        <f t="shared" si="39"/>
        <v>0</v>
      </c>
      <c r="BM22" s="80">
        <f t="shared" si="40"/>
        <v>0</v>
      </c>
      <c r="BN22" s="80">
        <f t="shared" si="41"/>
        <v>0</v>
      </c>
      <c r="BO22" s="36">
        <f t="shared" si="42"/>
        <v>0</v>
      </c>
    </row>
    <row r="23" spans="1:67" ht="15.75" thickBot="1">
      <c r="A23" s="47" t="s">
        <v>47</v>
      </c>
      <c r="B23" s="48" t="str">
        <f t="shared" si="0"/>
        <v>DEV 11-12</v>
      </c>
      <c r="C23" s="54">
        <f t="shared" ca="1" si="1"/>
        <v>10</v>
      </c>
      <c r="D23" s="55" t="s">
        <v>40</v>
      </c>
      <c r="E23" s="21" t="s">
        <v>174</v>
      </c>
      <c r="F23" s="3" t="s">
        <v>78</v>
      </c>
      <c r="G23" s="53">
        <v>38701</v>
      </c>
      <c r="H23" s="52" t="str">
        <f>IF($D23="F",IF(AND('Temps qualification fédération'!F$9=0,'Temps qualification fédération'!F$5=0,'Temps qualification fédération'!F$4=0),"---",IF('Meilleurs temps'!G23=0,"",IF('Meilleurs temps'!G23&lt;='Temps qualification fédération'!F$9,'Temps qualification fédération'!$E$9,IF('Meilleurs temps'!G23&lt;='Temps qualification fédération'!F$7,'Temps qualification fédération'!$E$7,IF('Meilleurs temps'!G23&lt;='Temps qualification fédération'!F$8,'Temps qualification fédération'!$E$8,IF('Meilleurs temps'!G23&lt;='Temps qualification fédération'!F$6,'Temps qualification fédération'!$E$6,IF('Meilleurs temps'!G23&lt;='Temps qualification fédération'!F$5,'Temps qualification fédération'!$E$5,IF('Meilleurs temps'!G23&lt;='Temps qualification fédération'!F$4,'Temps qualification fédération'!$E$4,IF('Meilleurs temps'!G23&lt;='Temps qualification fédération'!F$3,'Temps qualification fédération'!$E$3,IF('Meilleurs temps'!G23&lt;='Temps qualification fédération'!F$2,'Temps qualification fédération'!$E$2,"PRÉ-LIGUE")))))))))),IF(AND('Temps qualification fédération'!F$22=0,'Temps qualification fédération'!F$18=0,'Temps qualification fédération'!F$17=0),"---",IF('Meilleurs temps'!G23=0,"",IF('Meilleurs temps'!G23&lt;='Temps qualification fédération'!F$22,'Temps qualification fédération'!$E$22,IF('Meilleurs temps'!G23&lt;='Temps qualification fédération'!F$20,'Temps qualification fédération'!$E$20,IF('Meilleurs temps'!G23&lt;='Temps qualification fédération'!F$21,'Temps qualification fédération'!$E$21,IF('Meilleurs temps'!G23&lt;='Temps qualification fédération'!F$19,'Temps qualification fédération'!$E$19,IF('Meilleurs temps'!G23&lt;='Temps qualification fédération'!F$18,'Temps qualification fédération'!$E$18,IF('Meilleurs temps'!G23&lt;='Temps qualification fédération'!F$17,'Temps qualification fédération'!$E$17,IF('Meilleurs temps'!G23&lt;='Temps qualification fédération'!F$16,'Temps qualification fédération'!$E$16,IF('Meilleurs temps'!G23&lt;='Temps qualification fédération'!F$15,'Temps qualification fédération'!$E$15,"PRÉ-LIGUE")))))))))))</f>
        <v>DEV 11-12</v>
      </c>
      <c r="I23" s="52" t="str">
        <f>IF($D23="F",IF(AND('Temps qualification fédération'!G$9=0,'Temps qualification fédération'!G$5=0,'Temps qualification fédération'!G$4=0),"---",IF('Meilleurs temps'!H23=0,"",IF('Meilleurs temps'!H23&lt;='Temps qualification fédération'!G$9,'Temps qualification fédération'!$E$9,IF('Meilleurs temps'!H23&lt;='Temps qualification fédération'!G$7,'Temps qualification fédération'!$E$7,IF('Meilleurs temps'!H23&lt;='Temps qualification fédération'!G$8,'Temps qualification fédération'!$E$8,IF('Meilleurs temps'!H23&lt;='Temps qualification fédération'!G$6,'Temps qualification fédération'!$E$6,IF('Meilleurs temps'!H23&lt;='Temps qualification fédération'!G$5,'Temps qualification fédération'!$E$5,IF('Meilleurs temps'!H23&lt;='Temps qualification fédération'!G$4,'Temps qualification fédération'!$E$4,IF('Meilleurs temps'!H23&lt;='Temps qualification fédération'!G$3,'Temps qualification fédération'!$E$3,IF('Meilleurs temps'!H23&lt;='Temps qualification fédération'!G$2,'Temps qualification fédération'!$E$2,"PRÉ-LIGUE")))))))))),IF(AND('Temps qualification fédération'!G$22=0,'Temps qualification fédération'!G$18=0,'Temps qualification fédération'!G$17=0),"---",IF('Meilleurs temps'!H23=0,"",IF('Meilleurs temps'!H23&lt;='Temps qualification fédération'!G$22,'Temps qualification fédération'!$E$22,IF('Meilleurs temps'!H23&lt;='Temps qualification fédération'!G$20,'Temps qualification fédération'!$E$20,IF('Meilleurs temps'!H23&lt;='Temps qualification fédération'!G$21,'Temps qualification fédération'!$E$21,IF('Meilleurs temps'!H23&lt;='Temps qualification fédération'!G$19,'Temps qualification fédération'!$E$19,IF('Meilleurs temps'!H23&lt;='Temps qualification fédération'!G$18,'Temps qualification fédération'!$E$18,IF('Meilleurs temps'!H23&lt;='Temps qualification fédération'!G$17,'Temps qualification fédération'!$E$17,IF('Meilleurs temps'!H23&lt;='Temps qualification fédération'!G$16,'Temps qualification fédération'!$E$16,IF('Meilleurs temps'!H23&lt;='Temps qualification fédération'!G$15,'Temps qualification fédération'!$E$15,"PRÉ-LIGUE")))))))))))</f>
        <v>DEV 10</v>
      </c>
      <c r="J23" s="52" t="str">
        <f>IF($D23="F",IF(AND('Temps qualification fédération'!H$9=0,'Temps qualification fédération'!H$5=0,'Temps qualification fédération'!H$4=0),"---",IF('Meilleurs temps'!I23=0,"",IF('Meilleurs temps'!I23&lt;='Temps qualification fédération'!H$9,'Temps qualification fédération'!$E$9,IF('Meilleurs temps'!I23&lt;='Temps qualification fédération'!H$7,'Temps qualification fédération'!$E$7,IF('Meilleurs temps'!I23&lt;='Temps qualification fédération'!H$8,'Temps qualification fédération'!$E$8,IF('Meilleurs temps'!I23&lt;='Temps qualification fédération'!H$6,'Temps qualification fédération'!$E$6,IF('Meilleurs temps'!I23&lt;='Temps qualification fédération'!H$5,'Temps qualification fédération'!$E$5,IF('Meilleurs temps'!I23&lt;='Temps qualification fédération'!H$4,'Temps qualification fédération'!$E$4,IF('Meilleurs temps'!I23&lt;='Temps qualification fédération'!H$3,'Temps qualification fédération'!$E$3,IF('Meilleurs temps'!I23&lt;='Temps qualification fédération'!H$2,'Temps qualification fédération'!$E$2,"PRÉ-LIGUE")))))))))),IF(AND('Temps qualification fédération'!H$22=0,'Temps qualification fédération'!H$18=0,'Temps qualification fédération'!H$17=0),"---",IF('Meilleurs temps'!I23=0,"",IF('Meilleurs temps'!I23&lt;='Temps qualification fédération'!H$22,'Temps qualification fédération'!$E$22,IF('Meilleurs temps'!I23&lt;='Temps qualification fédération'!H$20,'Temps qualification fédération'!$E$20,IF('Meilleurs temps'!I23&lt;='Temps qualification fédération'!H$21,'Temps qualification fédération'!$E$21,IF('Meilleurs temps'!I23&lt;='Temps qualification fédération'!H$19,'Temps qualification fédération'!$E$19,IF('Meilleurs temps'!I23&lt;='Temps qualification fédération'!H$18,'Temps qualification fédération'!$E$18,IF('Meilleurs temps'!I23&lt;='Temps qualification fédération'!H$17,'Temps qualification fédération'!$E$17,IF('Meilleurs temps'!I23&lt;='Temps qualification fédération'!H$16,'Temps qualification fédération'!$E$16,IF('Meilleurs temps'!I23&lt;='Temps qualification fédération'!H$15,'Temps qualification fédération'!$E$15,"PRÉ-LIGUE")))))))))))</f>
        <v>DEV 10</v>
      </c>
      <c r="K23" s="52" t="str">
        <f>IF($D23="F",IF(AND('Temps qualification fédération'!I$9=0,'Temps qualification fédération'!I$5=0,'Temps qualification fédération'!I$4=0),"---",IF('Meilleurs temps'!J23=0,"",IF('Meilleurs temps'!J23&lt;='Temps qualification fédération'!I$9,'Temps qualification fédération'!$E$9,IF('Meilleurs temps'!J23&lt;='Temps qualification fédération'!I$7,'Temps qualification fédération'!$E$7,IF('Meilleurs temps'!J23&lt;='Temps qualification fédération'!I$8,'Temps qualification fédération'!$E$8,IF('Meilleurs temps'!J23&lt;='Temps qualification fédération'!I$6,'Temps qualification fédération'!$E$6,IF('Meilleurs temps'!J23&lt;='Temps qualification fédération'!I$5,'Temps qualification fédération'!$E$5,IF('Meilleurs temps'!J23&lt;='Temps qualification fédération'!I$4,'Temps qualification fédération'!$E$4,IF('Meilleurs temps'!J23&lt;='Temps qualification fédération'!I$3,'Temps qualification fédération'!$E$3,IF('Meilleurs temps'!J23&lt;='Temps qualification fédération'!I$2,'Temps qualification fédération'!$E$2,"PRÉ-LIGUE")))))))))),IF(AND('Temps qualification fédération'!I$22=0,'Temps qualification fédération'!I$18=0,'Temps qualification fédération'!I$17=0),"---",IF('Meilleurs temps'!J23=0,"",IF('Meilleurs temps'!J23&lt;='Temps qualification fédération'!I$22,'Temps qualification fédération'!$E$22,IF('Meilleurs temps'!J23&lt;='Temps qualification fédération'!I$20,'Temps qualification fédération'!$E$20,IF('Meilleurs temps'!J23&lt;='Temps qualification fédération'!I$21,'Temps qualification fédération'!$E$21,IF('Meilleurs temps'!J23&lt;='Temps qualification fédération'!I$19,'Temps qualification fédération'!$E$19,IF('Meilleurs temps'!J23&lt;='Temps qualification fédération'!I$18,'Temps qualification fédération'!$E$18,IF('Meilleurs temps'!J23&lt;='Temps qualification fédération'!I$17,'Temps qualification fédération'!$E$17,IF('Meilleurs temps'!J23&lt;='Temps qualification fédération'!I$16,'Temps qualification fédération'!$E$16,IF('Meilleurs temps'!J23&lt;='Temps qualification fédération'!I$15,'Temps qualification fédération'!$E$15,"PRÉ-LIGUE")))))))))))</f>
        <v/>
      </c>
      <c r="L23" s="52" t="str">
        <f>IF($D23="F",IF(AND('Temps qualification fédération'!J$9=0,'Temps qualification fédération'!J$5=0,'Temps qualification fédération'!J$4=0),"---",IF('Meilleurs temps'!K23=0,"",IF('Meilleurs temps'!K23&lt;='Temps qualification fédération'!J$9,'Temps qualification fédération'!$E$9,IF('Meilleurs temps'!K23&lt;='Temps qualification fédération'!J$7,'Temps qualification fédération'!$E$7,IF('Meilleurs temps'!K23&lt;='Temps qualification fédération'!J$8,'Temps qualification fédération'!$E$8,IF('Meilleurs temps'!K23&lt;='Temps qualification fédération'!J$6,'Temps qualification fédération'!$E$6,IF('Meilleurs temps'!K23&lt;='Temps qualification fédération'!J$5,'Temps qualification fédération'!$E$5,IF('Meilleurs temps'!K23&lt;='Temps qualification fédération'!J$4,'Temps qualification fédération'!$E$4,IF('Meilleurs temps'!K23&lt;='Temps qualification fédération'!J$3,'Temps qualification fédération'!$E$3,IF('Meilleurs temps'!K23&lt;='Temps qualification fédération'!J$2,'Temps qualification fédération'!$E$2,"PRÉ-LIGUE")))))))))),IF(AND('Temps qualification fédération'!J$22=0,'Temps qualification fédération'!J$18=0,'Temps qualification fédération'!J$17=0),"---",IF('Meilleurs temps'!K23=0,"",IF('Meilleurs temps'!K23&lt;='Temps qualification fédération'!J$22,'Temps qualification fédération'!$E$22,IF('Meilleurs temps'!K23&lt;='Temps qualification fédération'!J$20,'Temps qualification fédération'!$E$20,IF('Meilleurs temps'!K23&lt;='Temps qualification fédération'!J$21,'Temps qualification fédération'!$E$21,IF('Meilleurs temps'!K23&lt;='Temps qualification fédération'!J$19,'Temps qualification fédération'!$E$19,IF('Meilleurs temps'!K23&lt;='Temps qualification fédération'!J$18,'Temps qualification fédération'!$E$18,IF('Meilleurs temps'!K23&lt;='Temps qualification fédération'!J$17,'Temps qualification fédération'!$E$17,IF('Meilleurs temps'!K23&lt;='Temps qualification fédération'!J$16,'Temps qualification fédération'!$E$16,IF('Meilleurs temps'!K23&lt;='Temps qualification fédération'!J$15,'Temps qualification fédération'!$E$15,"PRÉ-LIGUE")))))))))))</f>
        <v/>
      </c>
      <c r="M23" s="52" t="str">
        <f>IF($D23="F",IF(AND('Temps qualification fédération'!K$9=0,'Temps qualification fédération'!K$5=0,'Temps qualification fédération'!K$4=0),"---",IF('Meilleurs temps'!L23=0,"",IF('Meilleurs temps'!L23&lt;='Temps qualification fédération'!K$9,'Temps qualification fédération'!$E$9,IF('Meilleurs temps'!L23&lt;='Temps qualification fédération'!K$7,'Temps qualification fédération'!$E$7,IF('Meilleurs temps'!L23&lt;='Temps qualification fédération'!K$8,'Temps qualification fédération'!$E$8,IF('Meilleurs temps'!L23&lt;='Temps qualification fédération'!K$6,'Temps qualification fédération'!$E$6,IF('Meilleurs temps'!L23&lt;='Temps qualification fédération'!K$5,'Temps qualification fédération'!$E$5,IF('Meilleurs temps'!L23&lt;='Temps qualification fédération'!K$4,'Temps qualification fédération'!$E$4,IF('Meilleurs temps'!L23&lt;='Temps qualification fédération'!K$3,'Temps qualification fédération'!$E$3,IF('Meilleurs temps'!L23&lt;='Temps qualification fédération'!K$2,'Temps qualification fédération'!$E$2,"PRÉ-LIGUE")))))))))),IF(AND('Temps qualification fédération'!K$22=0,'Temps qualification fédération'!K$18=0,'Temps qualification fédération'!K$17=0),"---",IF('Meilleurs temps'!L23=0,"",IF('Meilleurs temps'!L23&lt;='Temps qualification fédération'!K$22,'Temps qualification fédération'!$E$22,IF('Meilleurs temps'!L23&lt;='Temps qualification fédération'!K$20,'Temps qualification fédération'!$E$20,IF('Meilleurs temps'!L23&lt;='Temps qualification fédération'!K$21,'Temps qualification fédération'!$E$21,IF('Meilleurs temps'!L23&lt;='Temps qualification fédération'!K$19,'Temps qualification fédération'!$E$19,IF('Meilleurs temps'!L23&lt;='Temps qualification fédération'!K$18,'Temps qualification fédération'!$E$18,IF('Meilleurs temps'!L23&lt;='Temps qualification fédération'!K$17,'Temps qualification fédération'!$E$17,IF('Meilleurs temps'!L23&lt;='Temps qualification fédération'!K$16,'Temps qualification fédération'!$E$16,IF('Meilleurs temps'!L23&lt;='Temps qualification fédération'!K$15,'Temps qualification fédération'!$E$15,"PRÉ-LIGUE")))))))))))</f>
        <v>---</v>
      </c>
      <c r="N23" s="52" t="str">
        <f>IF($D23="F",IF(AND('Temps qualification fédération'!L$9=0,'Temps qualification fédération'!L$5=0,'Temps qualification fédération'!L$4=0),"---",IF('Meilleurs temps'!M23=0,"",IF('Meilleurs temps'!M23&lt;='Temps qualification fédération'!L$9,'Temps qualification fédération'!$E$9,IF('Meilleurs temps'!M23&lt;='Temps qualification fédération'!L$7,'Temps qualification fédération'!$E$7,IF('Meilleurs temps'!M23&lt;='Temps qualification fédération'!L$8,'Temps qualification fédération'!$E$8,IF('Meilleurs temps'!M23&lt;='Temps qualification fédération'!L$6,'Temps qualification fédération'!$E$6,IF('Meilleurs temps'!M23&lt;='Temps qualification fédération'!L$5,'Temps qualification fédération'!$E$5,IF('Meilleurs temps'!M23&lt;='Temps qualification fédération'!L$4,'Temps qualification fédération'!$E$4,IF('Meilleurs temps'!M23&lt;='Temps qualification fédération'!L$3,'Temps qualification fédération'!$E$3,IF('Meilleurs temps'!M23&lt;='Temps qualification fédération'!L$2,'Temps qualification fédération'!$E$2,"PRÉ-LIGUE")))))))))),IF(AND('Temps qualification fédération'!L$22=0,'Temps qualification fédération'!L$18=0,'Temps qualification fédération'!L$17=0),"---",IF('Meilleurs temps'!M23=0,"",IF('Meilleurs temps'!M23&lt;='Temps qualification fédération'!L$22,'Temps qualification fédération'!$E$22,IF('Meilleurs temps'!M23&lt;='Temps qualification fédération'!L$20,'Temps qualification fédération'!$E$20,IF('Meilleurs temps'!M23&lt;='Temps qualification fédération'!L$21,'Temps qualification fédération'!$E$21,IF('Meilleurs temps'!M23&lt;='Temps qualification fédération'!L$19,'Temps qualification fédération'!$E$19,IF('Meilleurs temps'!M23&lt;='Temps qualification fédération'!L$18,'Temps qualification fédération'!$E$18,IF('Meilleurs temps'!M23&lt;='Temps qualification fédération'!L$17,'Temps qualification fédération'!$E$17,IF('Meilleurs temps'!M23&lt;='Temps qualification fédération'!L$16,'Temps qualification fédération'!$E$16,IF('Meilleurs temps'!M23&lt;='Temps qualification fédération'!L$15,'Temps qualification fédération'!$E$15,"PRÉ-LIGUE")))))))))))</f>
        <v>DEV 11-12</v>
      </c>
      <c r="O23" s="52" t="str">
        <f>IF($D23="F",IF(AND('Temps qualification fédération'!M$9=0,'Temps qualification fédération'!M$5=0,'Temps qualification fédération'!M$4=0),"---",IF('Meilleurs temps'!N23=0,"",IF('Meilleurs temps'!N23&lt;='Temps qualification fédération'!M$9,'Temps qualification fédération'!$E$9,IF('Meilleurs temps'!N23&lt;='Temps qualification fédération'!M$7,'Temps qualification fédération'!$E$7,IF('Meilleurs temps'!N23&lt;='Temps qualification fédération'!M$8,'Temps qualification fédération'!$E$8,IF('Meilleurs temps'!N23&lt;='Temps qualification fédération'!M$6,'Temps qualification fédération'!$E$6,IF('Meilleurs temps'!N23&lt;='Temps qualification fédération'!M$5,'Temps qualification fédération'!$E$5,IF('Meilleurs temps'!N23&lt;='Temps qualification fédération'!M$4,'Temps qualification fédération'!$E$4,IF('Meilleurs temps'!N23&lt;='Temps qualification fédération'!M$3,'Temps qualification fédération'!$E$3,IF('Meilleurs temps'!N23&lt;='Temps qualification fédération'!M$2,'Temps qualification fédération'!$E$2,"PRÉ-LIGUE")))))))))),IF(AND('Temps qualification fédération'!M$22=0,'Temps qualification fédération'!M$18=0,'Temps qualification fédération'!M$17=0),"---",IF('Meilleurs temps'!N23=0,"",IF('Meilleurs temps'!N23&lt;='Temps qualification fédération'!M$22,'Temps qualification fédération'!$E$22,IF('Meilleurs temps'!N23&lt;='Temps qualification fédération'!M$20,'Temps qualification fédération'!$E$20,IF('Meilleurs temps'!N23&lt;='Temps qualification fédération'!M$21,'Temps qualification fédération'!$E$21,IF('Meilleurs temps'!N23&lt;='Temps qualification fédération'!M$19,'Temps qualification fédération'!$E$19,IF('Meilleurs temps'!N23&lt;='Temps qualification fédération'!M$18,'Temps qualification fédération'!$E$18,IF('Meilleurs temps'!N23&lt;='Temps qualification fédération'!M$17,'Temps qualification fédération'!$E$17,IF('Meilleurs temps'!N23&lt;='Temps qualification fédération'!M$16,'Temps qualification fédération'!$E$16,IF('Meilleurs temps'!N23&lt;='Temps qualification fédération'!M$15,'Temps qualification fédération'!$E$15,"PRÉ-LIGUE")))))))))))</f>
        <v>DEV 10</v>
      </c>
      <c r="P23" s="52" t="str">
        <f>IF($D23="F",IF(AND('Temps qualification fédération'!N$9=0,'Temps qualification fédération'!N$5=0,'Temps qualification fédération'!N$4=0),"---",IF('Meilleurs temps'!O23=0,"",IF('Meilleurs temps'!O23&lt;='Temps qualification fédération'!N$9,'Temps qualification fédération'!$E$9,IF('Meilleurs temps'!O23&lt;='Temps qualification fédération'!N$7,'Temps qualification fédération'!$E$7,IF('Meilleurs temps'!O23&lt;='Temps qualification fédération'!N$8,'Temps qualification fédération'!$E$8,IF('Meilleurs temps'!O23&lt;='Temps qualification fédération'!N$6,'Temps qualification fédération'!$E$6,IF('Meilleurs temps'!O23&lt;='Temps qualification fédération'!N$5,'Temps qualification fédération'!$E$5,IF('Meilleurs temps'!O23&lt;='Temps qualification fédération'!N$4,'Temps qualification fédération'!$E$4,IF('Meilleurs temps'!O23&lt;='Temps qualification fédération'!N$3,'Temps qualification fédération'!$E$3,IF('Meilleurs temps'!O23&lt;='Temps qualification fédération'!N$2,'Temps qualification fédération'!$E$2,"PRÉ-LIGUE")))))))))),IF(AND('Temps qualification fédération'!N$22=0,'Temps qualification fédération'!N$18=0,'Temps qualification fédération'!N$17=0),"---",IF('Meilleurs temps'!O23=0,"",IF('Meilleurs temps'!O23&lt;='Temps qualification fédération'!N$22,'Temps qualification fédération'!$E$22,IF('Meilleurs temps'!O23&lt;='Temps qualification fédération'!N$20,'Temps qualification fédération'!$E$20,IF('Meilleurs temps'!O23&lt;='Temps qualification fédération'!N$21,'Temps qualification fédération'!$E$21,IF('Meilleurs temps'!O23&lt;='Temps qualification fédération'!N$19,'Temps qualification fédération'!$E$19,IF('Meilleurs temps'!O23&lt;='Temps qualification fédération'!N$18,'Temps qualification fédération'!$E$18,IF('Meilleurs temps'!O23&lt;='Temps qualification fédération'!N$17,'Temps qualification fédération'!$E$17,IF('Meilleurs temps'!O23&lt;='Temps qualification fédération'!N$16,'Temps qualification fédération'!$E$16,IF('Meilleurs temps'!O23&lt;='Temps qualification fédération'!N$15,'Temps qualification fédération'!$E$15,"PRÉ-LIGUE")))))))))))</f>
        <v/>
      </c>
      <c r="Q23" s="52" t="str">
        <f>IF($D23="F",IF(AND('Temps qualification fédération'!O$9=0,'Temps qualification fédération'!O$5=0,'Temps qualification fédération'!O$4=0),"---",IF('Meilleurs temps'!P23=0,"",IF('Meilleurs temps'!P23&lt;='Temps qualification fédération'!O$9,'Temps qualification fédération'!$E$9,IF('Meilleurs temps'!P23&lt;='Temps qualification fédération'!O$7,'Temps qualification fédération'!$E$7,IF('Meilleurs temps'!P23&lt;='Temps qualification fédération'!O$8,'Temps qualification fédération'!$E$8,IF('Meilleurs temps'!P23&lt;='Temps qualification fédération'!O$6,'Temps qualification fédération'!$E$6,IF('Meilleurs temps'!P23&lt;='Temps qualification fédération'!O$5,'Temps qualification fédération'!$E$5,IF('Meilleurs temps'!P23&lt;='Temps qualification fédération'!O$4,'Temps qualification fédération'!$E$4,IF('Meilleurs temps'!P23&lt;='Temps qualification fédération'!O$3,'Temps qualification fédération'!$E$3,IF('Meilleurs temps'!P23&lt;='Temps qualification fédération'!O$2,'Temps qualification fédération'!$E$2,"PRÉ-LIGUE")))))))))),IF(AND('Temps qualification fédération'!O$22=0,'Temps qualification fédération'!O$18=0,'Temps qualification fédération'!O$17=0),"---",IF('Meilleurs temps'!P23=0,"",IF('Meilleurs temps'!P23&lt;='Temps qualification fédération'!O$22,'Temps qualification fédération'!$E$22,IF('Meilleurs temps'!P23&lt;='Temps qualification fédération'!O$20,'Temps qualification fédération'!$E$20,IF('Meilleurs temps'!P23&lt;='Temps qualification fédération'!O$21,'Temps qualification fédération'!$E$21,IF('Meilleurs temps'!P23&lt;='Temps qualification fédération'!O$19,'Temps qualification fédération'!$E$19,IF('Meilleurs temps'!P23&lt;='Temps qualification fédération'!O$18,'Temps qualification fédération'!$E$18,IF('Meilleurs temps'!P23&lt;='Temps qualification fédération'!O$17,'Temps qualification fédération'!$E$17,IF('Meilleurs temps'!P23&lt;='Temps qualification fédération'!O$16,'Temps qualification fédération'!$E$16,IF('Meilleurs temps'!P23&lt;='Temps qualification fédération'!O$15,'Temps qualification fédération'!$E$15,"PRÉ-LIGUE")))))))))))</f>
        <v>DEV 11-12</v>
      </c>
      <c r="R23" s="52" t="str">
        <f>IF($D23="F",IF(AND('Temps qualification fédération'!P$9=0,'Temps qualification fédération'!P$5=0,'Temps qualification fédération'!P$4=0),"---",IF('Meilleurs temps'!Q23=0,"",IF('Meilleurs temps'!Q23&lt;='Temps qualification fédération'!P$9,'Temps qualification fédération'!$E$9,IF('Meilleurs temps'!Q23&lt;='Temps qualification fédération'!P$7,'Temps qualification fédération'!$E$7,IF('Meilleurs temps'!Q23&lt;='Temps qualification fédération'!P$8,'Temps qualification fédération'!$E$8,IF('Meilleurs temps'!Q23&lt;='Temps qualification fédération'!P$6,'Temps qualification fédération'!$E$6,IF('Meilleurs temps'!Q23&lt;='Temps qualification fédération'!P$5,'Temps qualification fédération'!$E$5,IF('Meilleurs temps'!Q23&lt;='Temps qualification fédération'!P$4,'Temps qualification fédération'!$E$4,IF('Meilleurs temps'!Q23&lt;='Temps qualification fédération'!P$3,'Temps qualification fédération'!$E$3,IF('Meilleurs temps'!Q23&lt;='Temps qualification fédération'!P$2,'Temps qualification fédération'!$E$2,"PRÉ-LIGUE")))))))))),IF(AND('Temps qualification fédération'!P$22=0,'Temps qualification fédération'!P$18=0,'Temps qualification fédération'!P$17=0),"---",IF('Meilleurs temps'!Q23=0,"",IF('Meilleurs temps'!Q23&lt;='Temps qualification fédération'!P$22,'Temps qualification fédération'!$E$22,IF('Meilleurs temps'!Q23&lt;='Temps qualification fédération'!P$20,'Temps qualification fédération'!$E$20,IF('Meilleurs temps'!Q23&lt;='Temps qualification fédération'!P$21,'Temps qualification fédération'!$E$21,IF('Meilleurs temps'!Q23&lt;='Temps qualification fédération'!P$19,'Temps qualification fédération'!$E$19,IF('Meilleurs temps'!Q23&lt;='Temps qualification fédération'!P$18,'Temps qualification fédération'!$E$18,IF('Meilleurs temps'!Q23&lt;='Temps qualification fédération'!P$17,'Temps qualification fédération'!$E$17,IF('Meilleurs temps'!Q23&lt;='Temps qualification fédération'!P$16,'Temps qualification fédération'!$E$16,IF('Meilleurs temps'!Q23&lt;='Temps qualification fédération'!P$15,'Temps qualification fédération'!$E$15,"PRÉ-LIGUE")))))))))))</f>
        <v>DEV 11-12</v>
      </c>
      <c r="S23" s="52" t="str">
        <f>IF($D23="F",IF(AND('Temps qualification fédération'!Q$9=0,'Temps qualification fédération'!Q$5=0,'Temps qualification fédération'!Q$4=0),"---",IF('Meilleurs temps'!R23=0,"",IF('Meilleurs temps'!R23&lt;='Temps qualification fédération'!Q$9,'Temps qualification fédération'!$E$9,IF('Meilleurs temps'!R23&lt;='Temps qualification fédération'!Q$7,'Temps qualification fédération'!$E$7,IF('Meilleurs temps'!R23&lt;='Temps qualification fédération'!Q$8,'Temps qualification fédération'!$E$8,IF('Meilleurs temps'!R23&lt;='Temps qualification fédération'!Q$6,'Temps qualification fédération'!$E$6,IF('Meilleurs temps'!R23&lt;='Temps qualification fédération'!Q$5,'Temps qualification fédération'!$E$5,IF('Meilleurs temps'!R23&lt;='Temps qualification fédération'!Q$4,'Temps qualification fédération'!$E$4,IF('Meilleurs temps'!R23&lt;='Temps qualification fédération'!Q$3,'Temps qualification fédération'!$E$3,IF('Meilleurs temps'!R23&lt;='Temps qualification fédération'!Q$2,'Temps qualification fédération'!$E$2,"PRÉ-LIGUE")))))))))),IF(AND('Temps qualification fédération'!Q$22=0,'Temps qualification fédération'!Q$18=0,'Temps qualification fédération'!Q$17=0),"---",IF('Meilleurs temps'!R23=0,"",IF('Meilleurs temps'!R23&lt;='Temps qualification fédération'!Q$22,'Temps qualification fédération'!$E$22,IF('Meilleurs temps'!R23&lt;='Temps qualification fédération'!Q$20,'Temps qualification fédération'!$E$20,IF('Meilleurs temps'!R23&lt;='Temps qualification fédération'!Q$21,'Temps qualification fédération'!$E$21,IF('Meilleurs temps'!R23&lt;='Temps qualification fédération'!Q$19,'Temps qualification fédération'!$E$19,IF('Meilleurs temps'!R23&lt;='Temps qualification fédération'!Q$18,'Temps qualification fédération'!$E$18,IF('Meilleurs temps'!R23&lt;='Temps qualification fédération'!Q$17,'Temps qualification fédération'!$E$17,IF('Meilleurs temps'!R23&lt;='Temps qualification fédération'!Q$16,'Temps qualification fédération'!$E$16,IF('Meilleurs temps'!R23&lt;='Temps qualification fédération'!Q$15,'Temps qualification fédération'!$E$15,"PRÉ-LIGUE")))))))))))</f>
        <v>PRÉ-LIGUE</v>
      </c>
      <c r="T23" s="52" t="str">
        <f>IF($D23="F",IF(AND('Temps qualification fédération'!R$9=0,'Temps qualification fédération'!R$5=0,'Temps qualification fédération'!R$4=0),"---",IF('Meilleurs temps'!S23=0,"",IF('Meilleurs temps'!S23&lt;='Temps qualification fédération'!R$9,'Temps qualification fédération'!$E$9,IF('Meilleurs temps'!S23&lt;='Temps qualification fédération'!R$7,'Temps qualification fédération'!$E$7,IF('Meilleurs temps'!S23&lt;='Temps qualification fédération'!R$8,'Temps qualification fédération'!$E$8,IF('Meilleurs temps'!S23&lt;='Temps qualification fédération'!R$6,'Temps qualification fédération'!$E$6,IF('Meilleurs temps'!S23&lt;='Temps qualification fédération'!R$5,'Temps qualification fédération'!$E$5,IF('Meilleurs temps'!S23&lt;='Temps qualification fédération'!R$4,'Temps qualification fédération'!$E$4,IF('Meilleurs temps'!S23&lt;='Temps qualification fédération'!R$3,'Temps qualification fédération'!$E$3,IF('Meilleurs temps'!S23&lt;='Temps qualification fédération'!R$2,'Temps qualification fédération'!$E$2,"PRÉ-LIGUE")))))))))),IF(AND('Temps qualification fédération'!R$22=0,'Temps qualification fédération'!R$18=0,'Temps qualification fédération'!R$17=0),"---",IF('Meilleurs temps'!S23=0,"",IF('Meilleurs temps'!S23&lt;='Temps qualification fédération'!R$22,'Temps qualification fédération'!$E$22,IF('Meilleurs temps'!S23&lt;='Temps qualification fédération'!R$20,'Temps qualification fédération'!$E$20,IF('Meilleurs temps'!S23&lt;='Temps qualification fédération'!R$21,'Temps qualification fédération'!$E$21,IF('Meilleurs temps'!S23&lt;='Temps qualification fédération'!R$19,'Temps qualification fédération'!$E$19,IF('Meilleurs temps'!S23&lt;='Temps qualification fédération'!R$18,'Temps qualification fédération'!$E$18,IF('Meilleurs temps'!S23&lt;='Temps qualification fédération'!R$17,'Temps qualification fédération'!$E$17,IF('Meilleurs temps'!S23&lt;='Temps qualification fédération'!R$16,'Temps qualification fédération'!$E$16,IF('Meilleurs temps'!S23&lt;='Temps qualification fédération'!R$15,'Temps qualification fédération'!$E$15,"PRÉ-LIGUE")))))))))))</f>
        <v>DEV 10</v>
      </c>
      <c r="U23" s="52" t="str">
        <f>IF($D23="F",IF(AND('Temps qualification fédération'!S$9=0,'Temps qualification fédération'!S$5=0,'Temps qualification fédération'!S$4=0),"---",IF('Meilleurs temps'!T23=0,"",IF('Meilleurs temps'!T23&lt;='Temps qualification fédération'!S$9,'Temps qualification fédération'!$E$9,IF('Meilleurs temps'!T23&lt;='Temps qualification fédération'!S$7,'Temps qualification fédération'!$E$7,IF('Meilleurs temps'!T23&lt;='Temps qualification fédération'!S$8,'Temps qualification fédération'!$E$8,IF('Meilleurs temps'!T23&lt;='Temps qualification fédération'!S$6,'Temps qualification fédération'!$E$6,IF('Meilleurs temps'!T23&lt;='Temps qualification fédération'!S$5,'Temps qualification fédération'!$E$5,IF('Meilleurs temps'!T23&lt;='Temps qualification fédération'!S$4,'Temps qualification fédération'!$E$4,IF('Meilleurs temps'!T23&lt;='Temps qualification fédération'!S$3,'Temps qualification fédération'!$E$3,IF('Meilleurs temps'!T23&lt;='Temps qualification fédération'!S$2,'Temps qualification fédération'!$E$2,"PRÉ-LIGUE")))))))))),IF(AND('Temps qualification fédération'!S$22=0,'Temps qualification fédération'!S$18=0,'Temps qualification fédération'!S$17=0),"---",IF('Meilleurs temps'!T23=0,"",IF('Meilleurs temps'!T23&lt;='Temps qualification fédération'!S$22,'Temps qualification fédération'!$E$22,IF('Meilleurs temps'!T23&lt;='Temps qualification fédération'!S$20,'Temps qualification fédération'!$E$20,IF('Meilleurs temps'!T23&lt;='Temps qualification fédération'!S$21,'Temps qualification fédération'!$E$21,IF('Meilleurs temps'!T23&lt;='Temps qualification fédération'!S$19,'Temps qualification fédération'!$E$19,IF('Meilleurs temps'!T23&lt;='Temps qualification fédération'!S$18,'Temps qualification fédération'!$E$18,IF('Meilleurs temps'!T23&lt;='Temps qualification fédération'!S$17,'Temps qualification fédération'!$E$17,IF('Meilleurs temps'!T23&lt;='Temps qualification fédération'!S$16,'Temps qualification fédération'!$E$16,IF('Meilleurs temps'!T23&lt;='Temps qualification fédération'!S$15,'Temps qualification fédération'!$E$15,"PRÉ-LIGUE")))))))))))</f>
        <v/>
      </c>
      <c r="V23" s="52" t="str">
        <f>IF($D23="F",IF(AND('Temps qualification fédération'!T$9=0,'Temps qualification fédération'!T$5=0,'Temps qualification fédération'!T$4=0),"---",IF('Meilleurs temps'!U23=0,"",IF('Meilleurs temps'!U23&lt;='Temps qualification fédération'!T$9,'Temps qualification fédération'!$E$9,IF('Meilleurs temps'!U23&lt;='Temps qualification fédération'!T$7,'Temps qualification fédération'!$E$7,IF('Meilleurs temps'!U23&lt;='Temps qualification fédération'!T$8,'Temps qualification fédération'!$E$8,IF('Meilleurs temps'!U23&lt;='Temps qualification fédération'!T$6,'Temps qualification fédération'!$E$6,IF('Meilleurs temps'!U23&lt;='Temps qualification fédération'!T$5,'Temps qualification fédération'!$E$5,IF('Meilleurs temps'!U23&lt;='Temps qualification fédération'!T$4,'Temps qualification fédération'!$E$4,IF('Meilleurs temps'!U23&lt;='Temps qualification fédération'!T$3,'Temps qualification fédération'!$E$3,IF('Meilleurs temps'!U23&lt;='Temps qualification fédération'!T$2,'Temps qualification fédération'!$E$2,"PRÉ-LIGUE")))))))))),IF(AND('Temps qualification fédération'!T$22=0,'Temps qualification fédération'!T$18=0,'Temps qualification fédération'!T$17=0),"---",IF('Meilleurs temps'!U23=0,"",IF('Meilleurs temps'!U23&lt;='Temps qualification fédération'!T$22,'Temps qualification fédération'!$E$22,IF('Meilleurs temps'!U23&lt;='Temps qualification fédération'!T$20,'Temps qualification fédération'!$E$20,IF('Meilleurs temps'!U23&lt;='Temps qualification fédération'!T$21,'Temps qualification fédération'!$E$21,IF('Meilleurs temps'!U23&lt;='Temps qualification fédération'!T$19,'Temps qualification fédération'!$E$19,IF('Meilleurs temps'!U23&lt;='Temps qualification fédération'!T$18,'Temps qualification fédération'!$E$18,IF('Meilleurs temps'!U23&lt;='Temps qualification fédération'!T$17,'Temps qualification fédération'!$E$17,IF('Meilleurs temps'!U23&lt;='Temps qualification fédération'!T$16,'Temps qualification fédération'!$E$16,IF('Meilleurs temps'!U23&lt;='Temps qualification fédération'!T$15,'Temps qualification fédération'!$E$15,"PRÉ-LIGUE")))))))))))</f>
        <v/>
      </c>
      <c r="W23" s="52" t="str">
        <f>IF($D23="F",IF(AND('Temps qualification fédération'!U$9=0,'Temps qualification fédération'!U$5=0,'Temps qualification fédération'!U$4=0),"---",IF('Meilleurs temps'!V23=0,"",IF('Meilleurs temps'!V23&lt;='Temps qualification fédération'!U$9,'Temps qualification fédération'!$E$9,IF('Meilleurs temps'!V23&lt;='Temps qualification fédération'!U$7,'Temps qualification fédération'!$E$7,IF('Meilleurs temps'!V23&lt;='Temps qualification fédération'!U$8,'Temps qualification fédération'!$E$8,IF('Meilleurs temps'!V23&lt;='Temps qualification fédération'!U$6,'Temps qualification fédération'!$E$6,IF('Meilleurs temps'!V23&lt;='Temps qualification fédération'!U$5,'Temps qualification fédération'!$E$5,IF('Meilleurs temps'!V23&lt;='Temps qualification fédération'!U$4,'Temps qualification fédération'!$E$4,IF('Meilleurs temps'!V23&lt;='Temps qualification fédération'!U$3,'Temps qualification fédération'!$E$3,IF('Meilleurs temps'!V23&lt;='Temps qualification fédération'!U$2,'Temps qualification fédération'!$E$2,"PRÉ-LIGUE")))))))))),IF(AND('Temps qualification fédération'!U$22=0,'Temps qualification fédération'!U$18=0,'Temps qualification fédération'!U$17=0),"---",IF('Meilleurs temps'!V23=0,"",IF('Meilleurs temps'!V23&lt;='Temps qualification fédération'!U$22,'Temps qualification fédération'!$E$22,IF('Meilleurs temps'!V23&lt;='Temps qualification fédération'!U$20,'Temps qualification fédération'!$E$20,IF('Meilleurs temps'!V23&lt;='Temps qualification fédération'!U$21,'Temps qualification fédération'!$E$21,IF('Meilleurs temps'!V23&lt;='Temps qualification fédération'!U$19,'Temps qualification fédération'!$E$19,IF('Meilleurs temps'!V23&lt;='Temps qualification fédération'!U$18,'Temps qualification fédération'!$E$18,IF('Meilleurs temps'!V23&lt;='Temps qualification fédération'!U$17,'Temps qualification fédération'!$E$17,IF('Meilleurs temps'!V23&lt;='Temps qualification fédération'!U$16,'Temps qualification fédération'!$E$16,IF('Meilleurs temps'!V23&lt;='Temps qualification fédération'!U$15,'Temps qualification fédération'!$E$15,"PRÉ-LIGUE")))))))))))</f>
        <v>DEV 11-12</v>
      </c>
      <c r="X23" s="52" t="str">
        <f>IF($D23="F",IF(AND('Temps qualification fédération'!V$9=0,'Temps qualification fédération'!V$5=0,'Temps qualification fédération'!V$4=0),"---",IF('Meilleurs temps'!W23=0,"",IF('Meilleurs temps'!W23&lt;='Temps qualification fédération'!V$9,'Temps qualification fédération'!$E$9,IF('Meilleurs temps'!W23&lt;='Temps qualification fédération'!V$7,'Temps qualification fédération'!$E$7,IF('Meilleurs temps'!W23&lt;='Temps qualification fédération'!V$8,'Temps qualification fédération'!$E$8,IF('Meilleurs temps'!W23&lt;='Temps qualification fédération'!V$6,'Temps qualification fédération'!$E$6,IF('Meilleurs temps'!W23&lt;='Temps qualification fédération'!V$5,'Temps qualification fédération'!$E$5,IF('Meilleurs temps'!W23&lt;='Temps qualification fédération'!V$4,'Temps qualification fédération'!$E$4,IF('Meilleurs temps'!W23&lt;='Temps qualification fédération'!V$3,'Temps qualification fédération'!$E$3,IF('Meilleurs temps'!W23&lt;='Temps qualification fédération'!V$2,'Temps qualification fédération'!$E$2,"PRÉ-LIGUE")))))))))),IF(AND('Temps qualification fédération'!V$22=0,'Temps qualification fédération'!V$18=0,'Temps qualification fédération'!V$17=0),"---",IF('Meilleurs temps'!W23=0,"",IF('Meilleurs temps'!W23&lt;='Temps qualification fédération'!V$22,'Temps qualification fédération'!$E$22,IF('Meilleurs temps'!W23&lt;='Temps qualification fédération'!V$20,'Temps qualification fédération'!$E$20,IF('Meilleurs temps'!W23&lt;='Temps qualification fédération'!V$21,'Temps qualification fédération'!$E$21,IF('Meilleurs temps'!W23&lt;='Temps qualification fédération'!V$19,'Temps qualification fédération'!$E$19,IF('Meilleurs temps'!W23&lt;='Temps qualification fédération'!V$18,'Temps qualification fédération'!$E$18,IF('Meilleurs temps'!W23&lt;='Temps qualification fédération'!V$17,'Temps qualification fédération'!$E$17,IF('Meilleurs temps'!W23&lt;='Temps qualification fédération'!V$16,'Temps qualification fédération'!$E$16,IF('Meilleurs temps'!W23&lt;='Temps qualification fédération'!V$15,'Temps qualification fédération'!$E$15,"PRÉ-LIGUE")))))))))))</f>
        <v/>
      </c>
      <c r="Y23" s="52" t="str">
        <f>IF($D23="F",IF(AND('Temps qualification fédération'!W$9=0,'Temps qualification fédération'!W$5=0,'Temps qualification fédération'!W$4=0),"---",IF('Meilleurs temps'!X23=0,"",IF('Meilleurs temps'!X23&lt;='Temps qualification fédération'!W$9,'Temps qualification fédération'!$E$9,IF('Meilleurs temps'!X23&lt;='Temps qualification fédération'!W$7,'Temps qualification fédération'!$E$7,IF('Meilleurs temps'!X23&lt;='Temps qualification fédération'!W$8,'Temps qualification fédération'!$E$8,IF('Meilleurs temps'!X23&lt;='Temps qualification fédération'!W$6,'Temps qualification fédération'!$E$6,IF('Meilleurs temps'!X23&lt;='Temps qualification fédération'!W$5,'Temps qualification fédération'!$E$5,IF('Meilleurs temps'!X23&lt;='Temps qualification fédération'!W$4,'Temps qualification fédération'!$E$4,IF('Meilleurs temps'!X23&lt;='Temps qualification fédération'!W$3,'Temps qualification fédération'!$E$3,IF('Meilleurs temps'!X23&lt;='Temps qualification fédération'!W$2,'Temps qualification fédération'!$E$2,"PRÉ-LIGUE")))))))))),IF(AND('Temps qualification fédération'!W$22=0,'Temps qualification fédération'!W$18=0,'Temps qualification fédération'!W$17=0),"---",IF('Meilleurs temps'!X23=0,"",IF('Meilleurs temps'!X23&lt;='Temps qualification fédération'!W$22,'Temps qualification fédération'!$E$22,IF('Meilleurs temps'!X23&lt;='Temps qualification fédération'!W$20,'Temps qualification fédération'!$E$20,IF('Meilleurs temps'!X23&lt;='Temps qualification fédération'!W$21,'Temps qualification fédération'!$E$21,IF('Meilleurs temps'!X23&lt;='Temps qualification fédération'!W$19,'Temps qualification fédération'!$E$19,IF('Meilleurs temps'!X23&lt;='Temps qualification fédération'!W$18,'Temps qualification fédération'!$E$18,IF('Meilleurs temps'!X23&lt;='Temps qualification fédération'!W$17,'Temps qualification fédération'!$E$17,IF('Meilleurs temps'!X23&lt;='Temps qualification fédération'!W$16,'Temps qualification fédération'!$E$16,IF('Meilleurs temps'!X23&lt;='Temps qualification fédération'!W$15,'Temps qualification fédération'!$E$15,"PRÉ-LIGUE")))))))))))</f>
        <v/>
      </c>
      <c r="AA23" s="34">
        <f t="shared" si="2"/>
        <v>9</v>
      </c>
      <c r="AB23" s="35">
        <f t="shared" si="3"/>
        <v>0</v>
      </c>
      <c r="AC23" s="80">
        <f t="shared" si="4"/>
        <v>2</v>
      </c>
      <c r="AD23" s="80">
        <f t="shared" si="5"/>
        <v>1</v>
      </c>
      <c r="AE23" s="80">
        <f t="shared" si="6"/>
        <v>0</v>
      </c>
      <c r="AF23" s="80">
        <f t="shared" si="7"/>
        <v>0</v>
      </c>
      <c r="AG23" s="80">
        <f t="shared" si="8"/>
        <v>0</v>
      </c>
      <c r="AH23" s="80">
        <f t="shared" si="9"/>
        <v>0</v>
      </c>
      <c r="AI23" s="36">
        <f t="shared" si="10"/>
        <v>0</v>
      </c>
      <c r="AJ23" s="35">
        <f t="shared" si="11"/>
        <v>0</v>
      </c>
      <c r="AK23" s="80">
        <f t="shared" si="12"/>
        <v>1</v>
      </c>
      <c r="AL23" s="80">
        <f t="shared" si="13"/>
        <v>1</v>
      </c>
      <c r="AM23" s="80">
        <f t="shared" si="14"/>
        <v>0</v>
      </c>
      <c r="AN23" s="80">
        <f t="shared" si="15"/>
        <v>0</v>
      </c>
      <c r="AO23" s="80">
        <f t="shared" si="16"/>
        <v>0</v>
      </c>
      <c r="AP23" s="80">
        <f t="shared" si="17"/>
        <v>0</v>
      </c>
      <c r="AQ23" s="36">
        <f t="shared" si="18"/>
        <v>0</v>
      </c>
      <c r="AR23" s="35">
        <f t="shared" si="19"/>
        <v>0</v>
      </c>
      <c r="AS23" s="80">
        <f t="shared" si="20"/>
        <v>0</v>
      </c>
      <c r="AT23" s="80">
        <f t="shared" si="21"/>
        <v>2</v>
      </c>
      <c r="AU23" s="80">
        <f t="shared" si="22"/>
        <v>0</v>
      </c>
      <c r="AV23" s="80">
        <f t="shared" si="23"/>
        <v>0</v>
      </c>
      <c r="AW23" s="80">
        <f t="shared" si="24"/>
        <v>0</v>
      </c>
      <c r="AX23" s="80">
        <f t="shared" si="25"/>
        <v>0</v>
      </c>
      <c r="AY23" s="36">
        <f t="shared" si="26"/>
        <v>0</v>
      </c>
      <c r="AZ23" s="35">
        <f t="shared" si="27"/>
        <v>0</v>
      </c>
      <c r="BA23" s="80">
        <f t="shared" si="28"/>
        <v>1</v>
      </c>
      <c r="BB23" s="80">
        <f t="shared" si="29"/>
        <v>0</v>
      </c>
      <c r="BC23" s="80">
        <f t="shared" si="30"/>
        <v>0</v>
      </c>
      <c r="BD23" s="80">
        <f t="shared" si="31"/>
        <v>0</v>
      </c>
      <c r="BE23" s="80">
        <f t="shared" si="32"/>
        <v>0</v>
      </c>
      <c r="BF23" s="80">
        <f t="shared" si="33"/>
        <v>0</v>
      </c>
      <c r="BG23" s="36">
        <f t="shared" si="34"/>
        <v>0</v>
      </c>
      <c r="BH23" s="35">
        <f t="shared" si="35"/>
        <v>0</v>
      </c>
      <c r="BI23" s="80">
        <f t="shared" si="36"/>
        <v>0</v>
      </c>
      <c r="BJ23" s="80">
        <f t="shared" si="37"/>
        <v>1</v>
      </c>
      <c r="BK23" s="80">
        <f t="shared" si="38"/>
        <v>0</v>
      </c>
      <c r="BL23" s="80">
        <f t="shared" si="39"/>
        <v>0</v>
      </c>
      <c r="BM23" s="80">
        <f t="shared" si="40"/>
        <v>0</v>
      </c>
      <c r="BN23" s="80">
        <f t="shared" si="41"/>
        <v>0</v>
      </c>
      <c r="BO23" s="36">
        <f t="shared" si="42"/>
        <v>0</v>
      </c>
    </row>
    <row r="24" spans="1:67" ht="15.75" thickBot="1">
      <c r="A24" s="47" t="s">
        <v>47</v>
      </c>
      <c r="B24" s="48" t="str">
        <f t="shared" si="0"/>
        <v>PRÉ-LIGUE</v>
      </c>
      <c r="C24" s="50">
        <f t="shared" ca="1" si="1"/>
        <v>9</v>
      </c>
      <c r="D24" s="51" t="s">
        <v>40</v>
      </c>
      <c r="E24" s="37" t="s">
        <v>167</v>
      </c>
      <c r="F24" s="38" t="s">
        <v>70</v>
      </c>
      <c r="G24" s="49">
        <v>39309</v>
      </c>
      <c r="H24" s="52" t="str">
        <f>IF($D24="F",IF(AND('Temps qualification fédération'!F$9=0,'Temps qualification fédération'!F$5=0,'Temps qualification fédération'!F$4=0),"---",IF('Meilleurs temps'!G24=0,"",IF('Meilleurs temps'!G24&lt;='Temps qualification fédération'!F$9,'Temps qualification fédération'!$E$9,IF('Meilleurs temps'!G24&lt;='Temps qualification fédération'!F$7,'Temps qualification fédération'!$E$7,IF('Meilleurs temps'!G24&lt;='Temps qualification fédération'!F$8,'Temps qualification fédération'!$E$8,IF('Meilleurs temps'!G24&lt;='Temps qualification fédération'!F$6,'Temps qualification fédération'!$E$6,IF('Meilleurs temps'!G24&lt;='Temps qualification fédération'!F$5,'Temps qualification fédération'!$E$5,IF('Meilleurs temps'!G24&lt;='Temps qualification fédération'!F$4,'Temps qualification fédération'!$E$4,IF('Meilleurs temps'!G24&lt;='Temps qualification fédération'!F$3,'Temps qualification fédération'!$E$3,IF('Meilleurs temps'!G24&lt;='Temps qualification fédération'!F$2,'Temps qualification fédération'!$E$2,"PRÉ-LIGUE")))))))))),IF(AND('Temps qualification fédération'!F$22=0,'Temps qualification fédération'!F$18=0,'Temps qualification fédération'!F$17=0),"---",IF('Meilleurs temps'!G24=0,"",IF('Meilleurs temps'!G24&lt;='Temps qualification fédération'!F$22,'Temps qualification fédération'!$E$22,IF('Meilleurs temps'!G24&lt;='Temps qualification fédération'!F$20,'Temps qualification fédération'!$E$20,IF('Meilleurs temps'!G24&lt;='Temps qualification fédération'!F$21,'Temps qualification fédération'!$E$21,IF('Meilleurs temps'!G24&lt;='Temps qualification fédération'!F$19,'Temps qualification fédération'!$E$19,IF('Meilleurs temps'!G24&lt;='Temps qualification fédération'!F$18,'Temps qualification fédération'!$E$18,IF('Meilleurs temps'!G24&lt;='Temps qualification fédération'!F$17,'Temps qualification fédération'!$E$17,IF('Meilleurs temps'!G24&lt;='Temps qualification fédération'!F$16,'Temps qualification fédération'!$E$16,IF('Meilleurs temps'!G24&lt;='Temps qualification fédération'!F$15,'Temps qualification fédération'!$E$15,"PRÉ-LIGUE")))))))))))</f>
        <v/>
      </c>
      <c r="I24" s="52" t="str">
        <f>IF($D24="F",IF(AND('Temps qualification fédération'!G$9=0,'Temps qualification fédération'!G$5=0,'Temps qualification fédération'!G$4=0),"---",IF('Meilleurs temps'!H24=0,"",IF('Meilleurs temps'!H24&lt;='Temps qualification fédération'!G$9,'Temps qualification fédération'!$E$9,IF('Meilleurs temps'!H24&lt;='Temps qualification fédération'!G$7,'Temps qualification fédération'!$E$7,IF('Meilleurs temps'!H24&lt;='Temps qualification fédération'!G$8,'Temps qualification fédération'!$E$8,IF('Meilleurs temps'!H24&lt;='Temps qualification fédération'!G$6,'Temps qualification fédération'!$E$6,IF('Meilleurs temps'!H24&lt;='Temps qualification fédération'!G$5,'Temps qualification fédération'!$E$5,IF('Meilleurs temps'!H24&lt;='Temps qualification fédération'!G$4,'Temps qualification fédération'!$E$4,IF('Meilleurs temps'!H24&lt;='Temps qualification fédération'!G$3,'Temps qualification fédération'!$E$3,IF('Meilleurs temps'!H24&lt;='Temps qualification fédération'!G$2,'Temps qualification fédération'!$E$2,"PRÉ-LIGUE")))))))))),IF(AND('Temps qualification fédération'!G$22=0,'Temps qualification fédération'!G$18=0,'Temps qualification fédération'!G$17=0),"---",IF('Meilleurs temps'!H24=0,"",IF('Meilleurs temps'!H24&lt;='Temps qualification fédération'!G$22,'Temps qualification fédération'!$E$22,IF('Meilleurs temps'!H24&lt;='Temps qualification fédération'!G$20,'Temps qualification fédération'!$E$20,IF('Meilleurs temps'!H24&lt;='Temps qualification fédération'!G$21,'Temps qualification fédération'!$E$21,IF('Meilleurs temps'!H24&lt;='Temps qualification fédération'!G$19,'Temps qualification fédération'!$E$19,IF('Meilleurs temps'!H24&lt;='Temps qualification fédération'!G$18,'Temps qualification fédération'!$E$18,IF('Meilleurs temps'!H24&lt;='Temps qualification fédération'!G$17,'Temps qualification fédération'!$E$17,IF('Meilleurs temps'!H24&lt;='Temps qualification fédération'!G$16,'Temps qualification fédération'!$E$16,IF('Meilleurs temps'!H24&lt;='Temps qualification fédération'!G$15,'Temps qualification fédération'!$E$15,"PRÉ-LIGUE")))))))))))</f>
        <v/>
      </c>
      <c r="J24" s="52" t="str">
        <f>IF($D24="F",IF(AND('Temps qualification fédération'!H$9=0,'Temps qualification fédération'!H$5=0,'Temps qualification fédération'!H$4=0),"---",IF('Meilleurs temps'!I24=0,"",IF('Meilleurs temps'!I24&lt;='Temps qualification fédération'!H$9,'Temps qualification fédération'!$E$9,IF('Meilleurs temps'!I24&lt;='Temps qualification fédération'!H$7,'Temps qualification fédération'!$E$7,IF('Meilleurs temps'!I24&lt;='Temps qualification fédération'!H$8,'Temps qualification fédération'!$E$8,IF('Meilleurs temps'!I24&lt;='Temps qualification fédération'!H$6,'Temps qualification fédération'!$E$6,IF('Meilleurs temps'!I24&lt;='Temps qualification fédération'!H$5,'Temps qualification fédération'!$E$5,IF('Meilleurs temps'!I24&lt;='Temps qualification fédération'!H$4,'Temps qualification fédération'!$E$4,IF('Meilleurs temps'!I24&lt;='Temps qualification fédération'!H$3,'Temps qualification fédération'!$E$3,IF('Meilleurs temps'!I24&lt;='Temps qualification fédération'!H$2,'Temps qualification fédération'!$E$2,"PRÉ-LIGUE")))))))))),IF(AND('Temps qualification fédération'!H$22=0,'Temps qualification fédération'!H$18=0,'Temps qualification fédération'!H$17=0),"---",IF('Meilleurs temps'!I24=0,"",IF('Meilleurs temps'!I24&lt;='Temps qualification fédération'!H$22,'Temps qualification fédération'!$E$22,IF('Meilleurs temps'!I24&lt;='Temps qualification fédération'!H$20,'Temps qualification fédération'!$E$20,IF('Meilleurs temps'!I24&lt;='Temps qualification fédération'!H$21,'Temps qualification fédération'!$E$21,IF('Meilleurs temps'!I24&lt;='Temps qualification fédération'!H$19,'Temps qualification fédération'!$E$19,IF('Meilleurs temps'!I24&lt;='Temps qualification fédération'!H$18,'Temps qualification fédération'!$E$18,IF('Meilleurs temps'!I24&lt;='Temps qualification fédération'!H$17,'Temps qualification fédération'!$E$17,IF('Meilleurs temps'!I24&lt;='Temps qualification fédération'!H$16,'Temps qualification fédération'!$E$16,IF('Meilleurs temps'!I24&lt;='Temps qualification fédération'!H$15,'Temps qualification fédération'!$E$15,"PRÉ-LIGUE")))))))))))</f>
        <v/>
      </c>
      <c r="K24" s="52" t="str">
        <f>IF($D24="F",IF(AND('Temps qualification fédération'!I$9=0,'Temps qualification fédération'!I$5=0,'Temps qualification fédération'!I$4=0),"---",IF('Meilleurs temps'!J24=0,"",IF('Meilleurs temps'!J24&lt;='Temps qualification fédération'!I$9,'Temps qualification fédération'!$E$9,IF('Meilleurs temps'!J24&lt;='Temps qualification fédération'!I$7,'Temps qualification fédération'!$E$7,IF('Meilleurs temps'!J24&lt;='Temps qualification fédération'!I$8,'Temps qualification fédération'!$E$8,IF('Meilleurs temps'!J24&lt;='Temps qualification fédération'!I$6,'Temps qualification fédération'!$E$6,IF('Meilleurs temps'!J24&lt;='Temps qualification fédération'!I$5,'Temps qualification fédération'!$E$5,IF('Meilleurs temps'!J24&lt;='Temps qualification fédération'!I$4,'Temps qualification fédération'!$E$4,IF('Meilleurs temps'!J24&lt;='Temps qualification fédération'!I$3,'Temps qualification fédération'!$E$3,IF('Meilleurs temps'!J24&lt;='Temps qualification fédération'!I$2,'Temps qualification fédération'!$E$2,"PRÉ-LIGUE")))))))))),IF(AND('Temps qualification fédération'!I$22=0,'Temps qualification fédération'!I$18=0,'Temps qualification fédération'!I$17=0),"---",IF('Meilleurs temps'!J24=0,"",IF('Meilleurs temps'!J24&lt;='Temps qualification fédération'!I$22,'Temps qualification fédération'!$E$22,IF('Meilleurs temps'!J24&lt;='Temps qualification fédération'!I$20,'Temps qualification fédération'!$E$20,IF('Meilleurs temps'!J24&lt;='Temps qualification fédération'!I$21,'Temps qualification fédération'!$E$21,IF('Meilleurs temps'!J24&lt;='Temps qualification fédération'!I$19,'Temps qualification fédération'!$E$19,IF('Meilleurs temps'!J24&lt;='Temps qualification fédération'!I$18,'Temps qualification fédération'!$E$18,IF('Meilleurs temps'!J24&lt;='Temps qualification fédération'!I$17,'Temps qualification fédération'!$E$17,IF('Meilleurs temps'!J24&lt;='Temps qualification fédération'!I$16,'Temps qualification fédération'!$E$16,IF('Meilleurs temps'!J24&lt;='Temps qualification fédération'!I$15,'Temps qualification fédération'!$E$15,"PRÉ-LIGUE")))))))))))</f>
        <v/>
      </c>
      <c r="L24" s="52" t="str">
        <f>IF($D24="F",IF(AND('Temps qualification fédération'!J$9=0,'Temps qualification fédération'!J$5=0,'Temps qualification fédération'!J$4=0),"---",IF('Meilleurs temps'!K24=0,"",IF('Meilleurs temps'!K24&lt;='Temps qualification fédération'!J$9,'Temps qualification fédération'!$E$9,IF('Meilleurs temps'!K24&lt;='Temps qualification fédération'!J$7,'Temps qualification fédération'!$E$7,IF('Meilleurs temps'!K24&lt;='Temps qualification fédération'!J$8,'Temps qualification fédération'!$E$8,IF('Meilleurs temps'!K24&lt;='Temps qualification fédération'!J$6,'Temps qualification fédération'!$E$6,IF('Meilleurs temps'!K24&lt;='Temps qualification fédération'!J$5,'Temps qualification fédération'!$E$5,IF('Meilleurs temps'!K24&lt;='Temps qualification fédération'!J$4,'Temps qualification fédération'!$E$4,IF('Meilleurs temps'!K24&lt;='Temps qualification fédération'!J$3,'Temps qualification fédération'!$E$3,IF('Meilleurs temps'!K24&lt;='Temps qualification fédération'!J$2,'Temps qualification fédération'!$E$2,"PRÉ-LIGUE")))))))))),IF(AND('Temps qualification fédération'!J$22=0,'Temps qualification fédération'!J$18=0,'Temps qualification fédération'!J$17=0),"---",IF('Meilleurs temps'!K24=0,"",IF('Meilleurs temps'!K24&lt;='Temps qualification fédération'!J$22,'Temps qualification fédération'!$E$22,IF('Meilleurs temps'!K24&lt;='Temps qualification fédération'!J$20,'Temps qualification fédération'!$E$20,IF('Meilleurs temps'!K24&lt;='Temps qualification fédération'!J$21,'Temps qualification fédération'!$E$21,IF('Meilleurs temps'!K24&lt;='Temps qualification fédération'!J$19,'Temps qualification fédération'!$E$19,IF('Meilleurs temps'!K24&lt;='Temps qualification fédération'!J$18,'Temps qualification fédération'!$E$18,IF('Meilleurs temps'!K24&lt;='Temps qualification fédération'!J$17,'Temps qualification fédération'!$E$17,IF('Meilleurs temps'!K24&lt;='Temps qualification fédération'!J$16,'Temps qualification fédération'!$E$16,IF('Meilleurs temps'!K24&lt;='Temps qualification fédération'!J$15,'Temps qualification fédération'!$E$15,"PRÉ-LIGUE")))))))))))</f>
        <v/>
      </c>
      <c r="M24" s="52" t="str">
        <f>IF($D24="F",IF(AND('Temps qualification fédération'!K$9=0,'Temps qualification fédération'!K$5=0,'Temps qualification fédération'!K$4=0),"---",IF('Meilleurs temps'!L24=0,"",IF('Meilleurs temps'!L24&lt;='Temps qualification fédération'!K$9,'Temps qualification fédération'!$E$9,IF('Meilleurs temps'!L24&lt;='Temps qualification fédération'!K$7,'Temps qualification fédération'!$E$7,IF('Meilleurs temps'!L24&lt;='Temps qualification fédération'!K$8,'Temps qualification fédération'!$E$8,IF('Meilleurs temps'!L24&lt;='Temps qualification fédération'!K$6,'Temps qualification fédération'!$E$6,IF('Meilleurs temps'!L24&lt;='Temps qualification fédération'!K$5,'Temps qualification fédération'!$E$5,IF('Meilleurs temps'!L24&lt;='Temps qualification fédération'!K$4,'Temps qualification fédération'!$E$4,IF('Meilleurs temps'!L24&lt;='Temps qualification fédération'!K$3,'Temps qualification fédération'!$E$3,IF('Meilleurs temps'!L24&lt;='Temps qualification fédération'!K$2,'Temps qualification fédération'!$E$2,"PRÉ-LIGUE")))))))))),IF(AND('Temps qualification fédération'!K$22=0,'Temps qualification fédération'!K$18=0,'Temps qualification fédération'!K$17=0),"---",IF('Meilleurs temps'!L24=0,"",IF('Meilleurs temps'!L24&lt;='Temps qualification fédération'!K$22,'Temps qualification fédération'!$E$22,IF('Meilleurs temps'!L24&lt;='Temps qualification fédération'!K$20,'Temps qualification fédération'!$E$20,IF('Meilleurs temps'!L24&lt;='Temps qualification fédération'!K$21,'Temps qualification fédération'!$E$21,IF('Meilleurs temps'!L24&lt;='Temps qualification fédération'!K$19,'Temps qualification fédération'!$E$19,IF('Meilleurs temps'!L24&lt;='Temps qualification fédération'!K$18,'Temps qualification fédération'!$E$18,IF('Meilleurs temps'!L24&lt;='Temps qualification fédération'!K$17,'Temps qualification fédération'!$E$17,IF('Meilleurs temps'!L24&lt;='Temps qualification fédération'!K$16,'Temps qualification fédération'!$E$16,IF('Meilleurs temps'!L24&lt;='Temps qualification fédération'!K$15,'Temps qualification fédération'!$E$15,"PRÉ-LIGUE")))))))))))</f>
        <v>---</v>
      </c>
      <c r="N24" s="52" t="str">
        <f>IF($D24="F",IF(AND('Temps qualification fédération'!L$9=0,'Temps qualification fédération'!L$5=0,'Temps qualification fédération'!L$4=0),"---",IF('Meilleurs temps'!M24=0,"",IF('Meilleurs temps'!M24&lt;='Temps qualification fédération'!L$9,'Temps qualification fédération'!$E$9,IF('Meilleurs temps'!M24&lt;='Temps qualification fédération'!L$7,'Temps qualification fédération'!$E$7,IF('Meilleurs temps'!M24&lt;='Temps qualification fédération'!L$8,'Temps qualification fédération'!$E$8,IF('Meilleurs temps'!M24&lt;='Temps qualification fédération'!L$6,'Temps qualification fédération'!$E$6,IF('Meilleurs temps'!M24&lt;='Temps qualification fédération'!L$5,'Temps qualification fédération'!$E$5,IF('Meilleurs temps'!M24&lt;='Temps qualification fédération'!L$4,'Temps qualification fédération'!$E$4,IF('Meilleurs temps'!M24&lt;='Temps qualification fédération'!L$3,'Temps qualification fédération'!$E$3,IF('Meilleurs temps'!M24&lt;='Temps qualification fédération'!L$2,'Temps qualification fédération'!$E$2,"PRÉ-LIGUE")))))))))),IF(AND('Temps qualification fédération'!L$22=0,'Temps qualification fédération'!L$18=0,'Temps qualification fédération'!L$17=0),"---",IF('Meilleurs temps'!M24=0,"",IF('Meilleurs temps'!M24&lt;='Temps qualification fédération'!L$22,'Temps qualification fédération'!$E$22,IF('Meilleurs temps'!M24&lt;='Temps qualification fédération'!L$20,'Temps qualification fédération'!$E$20,IF('Meilleurs temps'!M24&lt;='Temps qualification fédération'!L$21,'Temps qualification fédération'!$E$21,IF('Meilleurs temps'!M24&lt;='Temps qualification fédération'!L$19,'Temps qualification fédération'!$E$19,IF('Meilleurs temps'!M24&lt;='Temps qualification fédération'!L$18,'Temps qualification fédération'!$E$18,IF('Meilleurs temps'!M24&lt;='Temps qualification fédération'!L$17,'Temps qualification fédération'!$E$17,IF('Meilleurs temps'!M24&lt;='Temps qualification fédération'!L$16,'Temps qualification fédération'!$E$16,IF('Meilleurs temps'!M24&lt;='Temps qualification fédération'!L$15,'Temps qualification fédération'!$E$15,"PRÉ-LIGUE")))))))))))</f>
        <v/>
      </c>
      <c r="O24" s="52" t="str">
        <f>IF($D24="F",IF(AND('Temps qualification fédération'!M$9=0,'Temps qualification fédération'!M$5=0,'Temps qualification fédération'!M$4=0),"---",IF('Meilleurs temps'!N24=0,"",IF('Meilleurs temps'!N24&lt;='Temps qualification fédération'!M$9,'Temps qualification fédération'!$E$9,IF('Meilleurs temps'!N24&lt;='Temps qualification fédération'!M$7,'Temps qualification fédération'!$E$7,IF('Meilleurs temps'!N24&lt;='Temps qualification fédération'!M$8,'Temps qualification fédération'!$E$8,IF('Meilleurs temps'!N24&lt;='Temps qualification fédération'!M$6,'Temps qualification fédération'!$E$6,IF('Meilleurs temps'!N24&lt;='Temps qualification fédération'!M$5,'Temps qualification fédération'!$E$5,IF('Meilleurs temps'!N24&lt;='Temps qualification fédération'!M$4,'Temps qualification fédération'!$E$4,IF('Meilleurs temps'!N24&lt;='Temps qualification fédération'!M$3,'Temps qualification fédération'!$E$3,IF('Meilleurs temps'!N24&lt;='Temps qualification fédération'!M$2,'Temps qualification fédération'!$E$2,"PRÉ-LIGUE")))))))))),IF(AND('Temps qualification fédération'!M$22=0,'Temps qualification fédération'!M$18=0,'Temps qualification fédération'!M$17=0),"---",IF('Meilleurs temps'!N24=0,"",IF('Meilleurs temps'!N24&lt;='Temps qualification fédération'!M$22,'Temps qualification fédération'!$E$22,IF('Meilleurs temps'!N24&lt;='Temps qualification fédération'!M$20,'Temps qualification fédération'!$E$20,IF('Meilleurs temps'!N24&lt;='Temps qualification fédération'!M$21,'Temps qualification fédération'!$E$21,IF('Meilleurs temps'!N24&lt;='Temps qualification fédération'!M$19,'Temps qualification fédération'!$E$19,IF('Meilleurs temps'!N24&lt;='Temps qualification fédération'!M$18,'Temps qualification fédération'!$E$18,IF('Meilleurs temps'!N24&lt;='Temps qualification fédération'!M$17,'Temps qualification fédération'!$E$17,IF('Meilleurs temps'!N24&lt;='Temps qualification fédération'!M$16,'Temps qualification fédération'!$E$16,IF('Meilleurs temps'!N24&lt;='Temps qualification fédération'!M$15,'Temps qualification fédération'!$E$15,"PRÉ-LIGUE")))))))))))</f>
        <v/>
      </c>
      <c r="P24" s="52" t="str">
        <f>IF($D24="F",IF(AND('Temps qualification fédération'!N$9=0,'Temps qualification fédération'!N$5=0,'Temps qualification fédération'!N$4=0),"---",IF('Meilleurs temps'!O24=0,"",IF('Meilleurs temps'!O24&lt;='Temps qualification fédération'!N$9,'Temps qualification fédération'!$E$9,IF('Meilleurs temps'!O24&lt;='Temps qualification fédération'!N$7,'Temps qualification fédération'!$E$7,IF('Meilleurs temps'!O24&lt;='Temps qualification fédération'!N$8,'Temps qualification fédération'!$E$8,IF('Meilleurs temps'!O24&lt;='Temps qualification fédération'!N$6,'Temps qualification fédération'!$E$6,IF('Meilleurs temps'!O24&lt;='Temps qualification fédération'!N$5,'Temps qualification fédération'!$E$5,IF('Meilleurs temps'!O24&lt;='Temps qualification fédération'!N$4,'Temps qualification fédération'!$E$4,IF('Meilleurs temps'!O24&lt;='Temps qualification fédération'!N$3,'Temps qualification fédération'!$E$3,IF('Meilleurs temps'!O24&lt;='Temps qualification fédération'!N$2,'Temps qualification fédération'!$E$2,"PRÉ-LIGUE")))))))))),IF(AND('Temps qualification fédération'!N$22=0,'Temps qualification fédération'!N$18=0,'Temps qualification fédération'!N$17=0),"---",IF('Meilleurs temps'!O24=0,"",IF('Meilleurs temps'!O24&lt;='Temps qualification fédération'!N$22,'Temps qualification fédération'!$E$22,IF('Meilleurs temps'!O24&lt;='Temps qualification fédération'!N$20,'Temps qualification fédération'!$E$20,IF('Meilleurs temps'!O24&lt;='Temps qualification fédération'!N$21,'Temps qualification fédération'!$E$21,IF('Meilleurs temps'!O24&lt;='Temps qualification fédération'!N$19,'Temps qualification fédération'!$E$19,IF('Meilleurs temps'!O24&lt;='Temps qualification fédération'!N$18,'Temps qualification fédération'!$E$18,IF('Meilleurs temps'!O24&lt;='Temps qualification fédération'!N$17,'Temps qualification fédération'!$E$17,IF('Meilleurs temps'!O24&lt;='Temps qualification fédération'!N$16,'Temps qualification fédération'!$E$16,IF('Meilleurs temps'!O24&lt;='Temps qualification fédération'!N$15,'Temps qualification fédération'!$E$15,"PRÉ-LIGUE")))))))))))</f>
        <v/>
      </c>
      <c r="Q24" s="52" t="str">
        <f>IF($D24="F",IF(AND('Temps qualification fédération'!O$9=0,'Temps qualification fédération'!O$5=0,'Temps qualification fédération'!O$4=0),"---",IF('Meilleurs temps'!P24=0,"",IF('Meilleurs temps'!P24&lt;='Temps qualification fédération'!O$9,'Temps qualification fédération'!$E$9,IF('Meilleurs temps'!P24&lt;='Temps qualification fédération'!O$7,'Temps qualification fédération'!$E$7,IF('Meilleurs temps'!P24&lt;='Temps qualification fédération'!O$8,'Temps qualification fédération'!$E$8,IF('Meilleurs temps'!P24&lt;='Temps qualification fédération'!O$6,'Temps qualification fédération'!$E$6,IF('Meilleurs temps'!P24&lt;='Temps qualification fédération'!O$5,'Temps qualification fédération'!$E$5,IF('Meilleurs temps'!P24&lt;='Temps qualification fédération'!O$4,'Temps qualification fédération'!$E$4,IF('Meilleurs temps'!P24&lt;='Temps qualification fédération'!O$3,'Temps qualification fédération'!$E$3,IF('Meilleurs temps'!P24&lt;='Temps qualification fédération'!O$2,'Temps qualification fédération'!$E$2,"PRÉ-LIGUE")))))))))),IF(AND('Temps qualification fédération'!O$22=0,'Temps qualification fédération'!O$18=0,'Temps qualification fédération'!O$17=0),"---",IF('Meilleurs temps'!P24=0,"",IF('Meilleurs temps'!P24&lt;='Temps qualification fédération'!O$22,'Temps qualification fédération'!$E$22,IF('Meilleurs temps'!P24&lt;='Temps qualification fédération'!O$20,'Temps qualification fédération'!$E$20,IF('Meilleurs temps'!P24&lt;='Temps qualification fédération'!O$21,'Temps qualification fédération'!$E$21,IF('Meilleurs temps'!P24&lt;='Temps qualification fédération'!O$19,'Temps qualification fédération'!$E$19,IF('Meilleurs temps'!P24&lt;='Temps qualification fédération'!O$18,'Temps qualification fédération'!$E$18,IF('Meilleurs temps'!P24&lt;='Temps qualification fédération'!O$17,'Temps qualification fédération'!$E$17,IF('Meilleurs temps'!P24&lt;='Temps qualification fédération'!O$16,'Temps qualification fédération'!$E$16,IF('Meilleurs temps'!P24&lt;='Temps qualification fédération'!O$15,'Temps qualification fédération'!$E$15,"PRÉ-LIGUE")))))))))))</f>
        <v/>
      </c>
      <c r="R24" s="52" t="str">
        <f>IF($D24="F",IF(AND('Temps qualification fédération'!P$9=0,'Temps qualification fédération'!P$5=0,'Temps qualification fédération'!P$4=0),"---",IF('Meilleurs temps'!Q24=0,"",IF('Meilleurs temps'!Q24&lt;='Temps qualification fédération'!P$9,'Temps qualification fédération'!$E$9,IF('Meilleurs temps'!Q24&lt;='Temps qualification fédération'!P$7,'Temps qualification fédération'!$E$7,IF('Meilleurs temps'!Q24&lt;='Temps qualification fédération'!P$8,'Temps qualification fédération'!$E$8,IF('Meilleurs temps'!Q24&lt;='Temps qualification fédération'!P$6,'Temps qualification fédération'!$E$6,IF('Meilleurs temps'!Q24&lt;='Temps qualification fédération'!P$5,'Temps qualification fédération'!$E$5,IF('Meilleurs temps'!Q24&lt;='Temps qualification fédération'!P$4,'Temps qualification fédération'!$E$4,IF('Meilleurs temps'!Q24&lt;='Temps qualification fédération'!P$3,'Temps qualification fédération'!$E$3,IF('Meilleurs temps'!Q24&lt;='Temps qualification fédération'!P$2,'Temps qualification fédération'!$E$2,"PRÉ-LIGUE")))))))))),IF(AND('Temps qualification fédération'!P$22=0,'Temps qualification fédération'!P$18=0,'Temps qualification fédération'!P$17=0),"---",IF('Meilleurs temps'!Q24=0,"",IF('Meilleurs temps'!Q24&lt;='Temps qualification fédération'!P$22,'Temps qualification fédération'!$E$22,IF('Meilleurs temps'!Q24&lt;='Temps qualification fédération'!P$20,'Temps qualification fédération'!$E$20,IF('Meilleurs temps'!Q24&lt;='Temps qualification fédération'!P$21,'Temps qualification fédération'!$E$21,IF('Meilleurs temps'!Q24&lt;='Temps qualification fédération'!P$19,'Temps qualification fédération'!$E$19,IF('Meilleurs temps'!Q24&lt;='Temps qualification fédération'!P$18,'Temps qualification fédération'!$E$18,IF('Meilleurs temps'!Q24&lt;='Temps qualification fédération'!P$17,'Temps qualification fédération'!$E$17,IF('Meilleurs temps'!Q24&lt;='Temps qualification fédération'!P$16,'Temps qualification fédération'!$E$16,IF('Meilleurs temps'!Q24&lt;='Temps qualification fédération'!P$15,'Temps qualification fédération'!$E$15,"PRÉ-LIGUE")))))))))))</f>
        <v/>
      </c>
      <c r="S24" s="52" t="str">
        <f>IF($D24="F",IF(AND('Temps qualification fédération'!Q$9=0,'Temps qualification fédération'!Q$5=0,'Temps qualification fédération'!Q$4=0),"---",IF('Meilleurs temps'!R24=0,"",IF('Meilleurs temps'!R24&lt;='Temps qualification fédération'!Q$9,'Temps qualification fédération'!$E$9,IF('Meilleurs temps'!R24&lt;='Temps qualification fédération'!Q$7,'Temps qualification fédération'!$E$7,IF('Meilleurs temps'!R24&lt;='Temps qualification fédération'!Q$8,'Temps qualification fédération'!$E$8,IF('Meilleurs temps'!R24&lt;='Temps qualification fédération'!Q$6,'Temps qualification fédération'!$E$6,IF('Meilleurs temps'!R24&lt;='Temps qualification fédération'!Q$5,'Temps qualification fédération'!$E$5,IF('Meilleurs temps'!R24&lt;='Temps qualification fédération'!Q$4,'Temps qualification fédération'!$E$4,IF('Meilleurs temps'!R24&lt;='Temps qualification fédération'!Q$3,'Temps qualification fédération'!$E$3,IF('Meilleurs temps'!R24&lt;='Temps qualification fédération'!Q$2,'Temps qualification fédération'!$E$2,"PRÉ-LIGUE")))))))))),IF(AND('Temps qualification fédération'!Q$22=0,'Temps qualification fédération'!Q$18=0,'Temps qualification fédération'!Q$17=0),"---",IF('Meilleurs temps'!R24=0,"",IF('Meilleurs temps'!R24&lt;='Temps qualification fédération'!Q$22,'Temps qualification fédération'!$E$22,IF('Meilleurs temps'!R24&lt;='Temps qualification fédération'!Q$20,'Temps qualification fédération'!$E$20,IF('Meilleurs temps'!R24&lt;='Temps qualification fédération'!Q$21,'Temps qualification fédération'!$E$21,IF('Meilleurs temps'!R24&lt;='Temps qualification fédération'!Q$19,'Temps qualification fédération'!$E$19,IF('Meilleurs temps'!R24&lt;='Temps qualification fédération'!Q$18,'Temps qualification fédération'!$E$18,IF('Meilleurs temps'!R24&lt;='Temps qualification fédération'!Q$17,'Temps qualification fédération'!$E$17,IF('Meilleurs temps'!R24&lt;='Temps qualification fédération'!Q$16,'Temps qualification fédération'!$E$16,IF('Meilleurs temps'!R24&lt;='Temps qualification fédération'!Q$15,'Temps qualification fédération'!$E$15,"PRÉ-LIGUE")))))))))))</f>
        <v/>
      </c>
      <c r="T24" s="52" t="str">
        <f>IF($D24="F",IF(AND('Temps qualification fédération'!R$9=0,'Temps qualification fédération'!R$5=0,'Temps qualification fédération'!R$4=0),"---",IF('Meilleurs temps'!S24=0,"",IF('Meilleurs temps'!S24&lt;='Temps qualification fédération'!R$9,'Temps qualification fédération'!$E$9,IF('Meilleurs temps'!S24&lt;='Temps qualification fédération'!R$7,'Temps qualification fédération'!$E$7,IF('Meilleurs temps'!S24&lt;='Temps qualification fédération'!R$8,'Temps qualification fédération'!$E$8,IF('Meilleurs temps'!S24&lt;='Temps qualification fédération'!R$6,'Temps qualification fédération'!$E$6,IF('Meilleurs temps'!S24&lt;='Temps qualification fédération'!R$5,'Temps qualification fédération'!$E$5,IF('Meilleurs temps'!S24&lt;='Temps qualification fédération'!R$4,'Temps qualification fédération'!$E$4,IF('Meilleurs temps'!S24&lt;='Temps qualification fédération'!R$3,'Temps qualification fédération'!$E$3,IF('Meilleurs temps'!S24&lt;='Temps qualification fédération'!R$2,'Temps qualification fédération'!$E$2,"PRÉ-LIGUE")))))))))),IF(AND('Temps qualification fédération'!R$22=0,'Temps qualification fédération'!R$18=0,'Temps qualification fédération'!R$17=0),"---",IF('Meilleurs temps'!S24=0,"",IF('Meilleurs temps'!S24&lt;='Temps qualification fédération'!R$22,'Temps qualification fédération'!$E$22,IF('Meilleurs temps'!S24&lt;='Temps qualification fédération'!R$20,'Temps qualification fédération'!$E$20,IF('Meilleurs temps'!S24&lt;='Temps qualification fédération'!R$21,'Temps qualification fédération'!$E$21,IF('Meilleurs temps'!S24&lt;='Temps qualification fédération'!R$19,'Temps qualification fédération'!$E$19,IF('Meilleurs temps'!S24&lt;='Temps qualification fédération'!R$18,'Temps qualification fédération'!$E$18,IF('Meilleurs temps'!S24&lt;='Temps qualification fédération'!R$17,'Temps qualification fédération'!$E$17,IF('Meilleurs temps'!S24&lt;='Temps qualification fédération'!R$16,'Temps qualification fédération'!$E$16,IF('Meilleurs temps'!S24&lt;='Temps qualification fédération'!R$15,'Temps qualification fédération'!$E$15,"PRÉ-LIGUE")))))))))))</f>
        <v/>
      </c>
      <c r="U24" s="52" t="str">
        <f>IF($D24="F",IF(AND('Temps qualification fédération'!S$9=0,'Temps qualification fédération'!S$5=0,'Temps qualification fédération'!S$4=0),"---",IF('Meilleurs temps'!T24=0,"",IF('Meilleurs temps'!T24&lt;='Temps qualification fédération'!S$9,'Temps qualification fédération'!$E$9,IF('Meilleurs temps'!T24&lt;='Temps qualification fédération'!S$7,'Temps qualification fédération'!$E$7,IF('Meilleurs temps'!T24&lt;='Temps qualification fédération'!S$8,'Temps qualification fédération'!$E$8,IF('Meilleurs temps'!T24&lt;='Temps qualification fédération'!S$6,'Temps qualification fédération'!$E$6,IF('Meilleurs temps'!T24&lt;='Temps qualification fédération'!S$5,'Temps qualification fédération'!$E$5,IF('Meilleurs temps'!T24&lt;='Temps qualification fédération'!S$4,'Temps qualification fédération'!$E$4,IF('Meilleurs temps'!T24&lt;='Temps qualification fédération'!S$3,'Temps qualification fédération'!$E$3,IF('Meilleurs temps'!T24&lt;='Temps qualification fédération'!S$2,'Temps qualification fédération'!$E$2,"PRÉ-LIGUE")))))))))),IF(AND('Temps qualification fédération'!S$22=0,'Temps qualification fédération'!S$18=0,'Temps qualification fédération'!S$17=0),"---",IF('Meilleurs temps'!T24=0,"",IF('Meilleurs temps'!T24&lt;='Temps qualification fédération'!S$22,'Temps qualification fédération'!$E$22,IF('Meilleurs temps'!T24&lt;='Temps qualification fédération'!S$20,'Temps qualification fédération'!$E$20,IF('Meilleurs temps'!T24&lt;='Temps qualification fédération'!S$21,'Temps qualification fédération'!$E$21,IF('Meilleurs temps'!T24&lt;='Temps qualification fédération'!S$19,'Temps qualification fédération'!$E$19,IF('Meilleurs temps'!T24&lt;='Temps qualification fédération'!S$18,'Temps qualification fédération'!$E$18,IF('Meilleurs temps'!T24&lt;='Temps qualification fédération'!S$17,'Temps qualification fédération'!$E$17,IF('Meilleurs temps'!T24&lt;='Temps qualification fédération'!S$16,'Temps qualification fédération'!$E$16,IF('Meilleurs temps'!T24&lt;='Temps qualification fédération'!S$15,'Temps qualification fédération'!$E$15,"PRÉ-LIGUE")))))))))))</f>
        <v/>
      </c>
      <c r="V24" s="52" t="str">
        <f>IF($D24="F",IF(AND('Temps qualification fédération'!T$9=0,'Temps qualification fédération'!T$5=0,'Temps qualification fédération'!T$4=0),"---",IF('Meilleurs temps'!U24=0,"",IF('Meilleurs temps'!U24&lt;='Temps qualification fédération'!T$9,'Temps qualification fédération'!$E$9,IF('Meilleurs temps'!U24&lt;='Temps qualification fédération'!T$7,'Temps qualification fédération'!$E$7,IF('Meilleurs temps'!U24&lt;='Temps qualification fédération'!T$8,'Temps qualification fédération'!$E$8,IF('Meilleurs temps'!U24&lt;='Temps qualification fédération'!T$6,'Temps qualification fédération'!$E$6,IF('Meilleurs temps'!U24&lt;='Temps qualification fédération'!T$5,'Temps qualification fédération'!$E$5,IF('Meilleurs temps'!U24&lt;='Temps qualification fédération'!T$4,'Temps qualification fédération'!$E$4,IF('Meilleurs temps'!U24&lt;='Temps qualification fédération'!T$3,'Temps qualification fédération'!$E$3,IF('Meilleurs temps'!U24&lt;='Temps qualification fédération'!T$2,'Temps qualification fédération'!$E$2,"PRÉ-LIGUE")))))))))),IF(AND('Temps qualification fédération'!T$22=0,'Temps qualification fédération'!T$18=0,'Temps qualification fédération'!T$17=0),"---",IF('Meilleurs temps'!U24=0,"",IF('Meilleurs temps'!U24&lt;='Temps qualification fédération'!T$22,'Temps qualification fédération'!$E$22,IF('Meilleurs temps'!U24&lt;='Temps qualification fédération'!T$20,'Temps qualification fédération'!$E$20,IF('Meilleurs temps'!U24&lt;='Temps qualification fédération'!T$21,'Temps qualification fédération'!$E$21,IF('Meilleurs temps'!U24&lt;='Temps qualification fédération'!T$19,'Temps qualification fédération'!$E$19,IF('Meilleurs temps'!U24&lt;='Temps qualification fédération'!T$18,'Temps qualification fédération'!$E$18,IF('Meilleurs temps'!U24&lt;='Temps qualification fédération'!T$17,'Temps qualification fédération'!$E$17,IF('Meilleurs temps'!U24&lt;='Temps qualification fédération'!T$16,'Temps qualification fédération'!$E$16,IF('Meilleurs temps'!U24&lt;='Temps qualification fédération'!T$15,'Temps qualification fédération'!$E$15,"PRÉ-LIGUE")))))))))))</f>
        <v/>
      </c>
      <c r="W24" s="52" t="str">
        <f>IF($D24="F",IF(AND('Temps qualification fédération'!U$9=0,'Temps qualification fédération'!U$5=0,'Temps qualification fédération'!U$4=0),"---",IF('Meilleurs temps'!V24=0,"",IF('Meilleurs temps'!V24&lt;='Temps qualification fédération'!U$9,'Temps qualification fédération'!$E$9,IF('Meilleurs temps'!V24&lt;='Temps qualification fédération'!U$7,'Temps qualification fédération'!$E$7,IF('Meilleurs temps'!V24&lt;='Temps qualification fédération'!U$8,'Temps qualification fédération'!$E$8,IF('Meilleurs temps'!V24&lt;='Temps qualification fédération'!U$6,'Temps qualification fédération'!$E$6,IF('Meilleurs temps'!V24&lt;='Temps qualification fédération'!U$5,'Temps qualification fédération'!$E$5,IF('Meilleurs temps'!V24&lt;='Temps qualification fédération'!U$4,'Temps qualification fédération'!$E$4,IF('Meilleurs temps'!V24&lt;='Temps qualification fédération'!U$3,'Temps qualification fédération'!$E$3,IF('Meilleurs temps'!V24&lt;='Temps qualification fédération'!U$2,'Temps qualification fédération'!$E$2,"PRÉ-LIGUE")))))))))),IF(AND('Temps qualification fédération'!U$22=0,'Temps qualification fédération'!U$18=0,'Temps qualification fédération'!U$17=0),"---",IF('Meilleurs temps'!V24=0,"",IF('Meilleurs temps'!V24&lt;='Temps qualification fédération'!U$22,'Temps qualification fédération'!$E$22,IF('Meilleurs temps'!V24&lt;='Temps qualification fédération'!U$20,'Temps qualification fédération'!$E$20,IF('Meilleurs temps'!V24&lt;='Temps qualification fédération'!U$21,'Temps qualification fédération'!$E$21,IF('Meilleurs temps'!V24&lt;='Temps qualification fédération'!U$19,'Temps qualification fédération'!$E$19,IF('Meilleurs temps'!V24&lt;='Temps qualification fédération'!U$18,'Temps qualification fédération'!$E$18,IF('Meilleurs temps'!V24&lt;='Temps qualification fédération'!U$17,'Temps qualification fédération'!$E$17,IF('Meilleurs temps'!V24&lt;='Temps qualification fédération'!U$16,'Temps qualification fédération'!$E$16,IF('Meilleurs temps'!V24&lt;='Temps qualification fédération'!U$15,'Temps qualification fédération'!$E$15,"PRÉ-LIGUE")))))))))))</f>
        <v/>
      </c>
      <c r="X24" s="52" t="str">
        <f>IF($D24="F",IF(AND('Temps qualification fédération'!V$9=0,'Temps qualification fédération'!V$5=0,'Temps qualification fédération'!V$4=0),"---",IF('Meilleurs temps'!W24=0,"",IF('Meilleurs temps'!W24&lt;='Temps qualification fédération'!V$9,'Temps qualification fédération'!$E$9,IF('Meilleurs temps'!W24&lt;='Temps qualification fédération'!V$7,'Temps qualification fédération'!$E$7,IF('Meilleurs temps'!W24&lt;='Temps qualification fédération'!V$8,'Temps qualification fédération'!$E$8,IF('Meilleurs temps'!W24&lt;='Temps qualification fédération'!V$6,'Temps qualification fédération'!$E$6,IF('Meilleurs temps'!W24&lt;='Temps qualification fédération'!V$5,'Temps qualification fédération'!$E$5,IF('Meilleurs temps'!W24&lt;='Temps qualification fédération'!V$4,'Temps qualification fédération'!$E$4,IF('Meilleurs temps'!W24&lt;='Temps qualification fédération'!V$3,'Temps qualification fédération'!$E$3,IF('Meilleurs temps'!W24&lt;='Temps qualification fédération'!V$2,'Temps qualification fédération'!$E$2,"PRÉ-LIGUE")))))))))),IF(AND('Temps qualification fédération'!V$22=0,'Temps qualification fédération'!V$18=0,'Temps qualification fédération'!V$17=0),"---",IF('Meilleurs temps'!W24=0,"",IF('Meilleurs temps'!W24&lt;='Temps qualification fédération'!V$22,'Temps qualification fédération'!$E$22,IF('Meilleurs temps'!W24&lt;='Temps qualification fédération'!V$20,'Temps qualification fédération'!$E$20,IF('Meilleurs temps'!W24&lt;='Temps qualification fédération'!V$21,'Temps qualification fédération'!$E$21,IF('Meilleurs temps'!W24&lt;='Temps qualification fédération'!V$19,'Temps qualification fédération'!$E$19,IF('Meilleurs temps'!W24&lt;='Temps qualification fédération'!V$18,'Temps qualification fédération'!$E$18,IF('Meilleurs temps'!W24&lt;='Temps qualification fédération'!V$17,'Temps qualification fédération'!$E$17,IF('Meilleurs temps'!W24&lt;='Temps qualification fédération'!V$16,'Temps qualification fédération'!$E$16,IF('Meilleurs temps'!W24&lt;='Temps qualification fédération'!V$15,'Temps qualification fédération'!$E$15,"PRÉ-LIGUE")))))))))))</f>
        <v/>
      </c>
      <c r="Y24" s="52" t="str">
        <f>IF($D24="F",IF(AND('Temps qualification fédération'!W$9=0,'Temps qualification fédération'!W$5=0,'Temps qualification fédération'!W$4=0),"---",IF('Meilleurs temps'!X24=0,"",IF('Meilleurs temps'!X24&lt;='Temps qualification fédération'!W$9,'Temps qualification fédération'!$E$9,IF('Meilleurs temps'!X24&lt;='Temps qualification fédération'!W$7,'Temps qualification fédération'!$E$7,IF('Meilleurs temps'!X24&lt;='Temps qualification fédération'!W$8,'Temps qualification fédération'!$E$8,IF('Meilleurs temps'!X24&lt;='Temps qualification fédération'!W$6,'Temps qualification fédération'!$E$6,IF('Meilleurs temps'!X24&lt;='Temps qualification fédération'!W$5,'Temps qualification fédération'!$E$5,IF('Meilleurs temps'!X24&lt;='Temps qualification fédération'!W$4,'Temps qualification fédération'!$E$4,IF('Meilleurs temps'!X24&lt;='Temps qualification fédération'!W$3,'Temps qualification fédération'!$E$3,IF('Meilleurs temps'!X24&lt;='Temps qualification fédération'!W$2,'Temps qualification fédération'!$E$2,"PRÉ-LIGUE")))))))))),IF(AND('Temps qualification fédération'!W$22=0,'Temps qualification fédération'!W$18=0,'Temps qualification fédération'!W$17=0),"---",IF('Meilleurs temps'!X24=0,"",IF('Meilleurs temps'!X24&lt;='Temps qualification fédération'!W$22,'Temps qualification fédération'!$E$22,IF('Meilleurs temps'!X24&lt;='Temps qualification fédération'!W$20,'Temps qualification fédération'!$E$20,IF('Meilleurs temps'!X24&lt;='Temps qualification fédération'!W$21,'Temps qualification fédération'!$E$21,IF('Meilleurs temps'!X24&lt;='Temps qualification fédération'!W$19,'Temps qualification fédération'!$E$19,IF('Meilleurs temps'!X24&lt;='Temps qualification fédération'!W$18,'Temps qualification fédération'!$E$18,IF('Meilleurs temps'!X24&lt;='Temps qualification fédération'!W$17,'Temps qualification fédération'!$E$17,IF('Meilleurs temps'!X24&lt;='Temps qualification fédération'!W$16,'Temps qualification fédération'!$E$16,IF('Meilleurs temps'!X24&lt;='Temps qualification fédération'!W$15,'Temps qualification fédération'!$E$15,"PRÉ-LIGUE")))))))))))</f>
        <v/>
      </c>
      <c r="AA24" s="34">
        <f t="shared" si="2"/>
        <v>0</v>
      </c>
      <c r="AB24" s="35">
        <f t="shared" si="3"/>
        <v>0</v>
      </c>
      <c r="AC24" s="80">
        <f t="shared" si="4"/>
        <v>0</v>
      </c>
      <c r="AD24" s="80">
        <f t="shared" si="5"/>
        <v>0</v>
      </c>
      <c r="AE24" s="80">
        <f t="shared" si="6"/>
        <v>0</v>
      </c>
      <c r="AF24" s="80">
        <f t="shared" si="7"/>
        <v>0</v>
      </c>
      <c r="AG24" s="80">
        <f t="shared" si="8"/>
        <v>0</v>
      </c>
      <c r="AH24" s="80">
        <f t="shared" si="9"/>
        <v>0</v>
      </c>
      <c r="AI24" s="36">
        <f t="shared" si="10"/>
        <v>0</v>
      </c>
      <c r="AJ24" s="35">
        <f t="shared" si="11"/>
        <v>0</v>
      </c>
      <c r="AK24" s="80">
        <f t="shared" si="12"/>
        <v>0</v>
      </c>
      <c r="AL24" s="80">
        <f t="shared" si="13"/>
        <v>0</v>
      </c>
      <c r="AM24" s="80">
        <f t="shared" si="14"/>
        <v>0</v>
      </c>
      <c r="AN24" s="80">
        <f t="shared" si="15"/>
        <v>0</v>
      </c>
      <c r="AO24" s="80">
        <f t="shared" si="16"/>
        <v>0</v>
      </c>
      <c r="AP24" s="80">
        <f t="shared" si="17"/>
        <v>0</v>
      </c>
      <c r="AQ24" s="36">
        <f t="shared" si="18"/>
        <v>0</v>
      </c>
      <c r="AR24" s="35">
        <f t="shared" si="19"/>
        <v>0</v>
      </c>
      <c r="AS24" s="80">
        <f t="shared" si="20"/>
        <v>0</v>
      </c>
      <c r="AT24" s="80">
        <f t="shared" si="21"/>
        <v>0</v>
      </c>
      <c r="AU24" s="80">
        <f t="shared" si="22"/>
        <v>0</v>
      </c>
      <c r="AV24" s="80">
        <f t="shared" si="23"/>
        <v>0</v>
      </c>
      <c r="AW24" s="80">
        <f t="shared" si="24"/>
        <v>0</v>
      </c>
      <c r="AX24" s="80">
        <f t="shared" si="25"/>
        <v>0</v>
      </c>
      <c r="AY24" s="36">
        <f t="shared" si="26"/>
        <v>0</v>
      </c>
      <c r="AZ24" s="35">
        <f t="shared" si="27"/>
        <v>0</v>
      </c>
      <c r="BA24" s="80">
        <f t="shared" si="28"/>
        <v>0</v>
      </c>
      <c r="BB24" s="80">
        <f t="shared" si="29"/>
        <v>0</v>
      </c>
      <c r="BC24" s="80">
        <f t="shared" si="30"/>
        <v>0</v>
      </c>
      <c r="BD24" s="80">
        <f t="shared" si="31"/>
        <v>0</v>
      </c>
      <c r="BE24" s="80">
        <f t="shared" si="32"/>
        <v>0</v>
      </c>
      <c r="BF24" s="80">
        <f t="shared" si="33"/>
        <v>0</v>
      </c>
      <c r="BG24" s="36">
        <f t="shared" si="34"/>
        <v>0</v>
      </c>
      <c r="BH24" s="35">
        <f t="shared" si="35"/>
        <v>0</v>
      </c>
      <c r="BI24" s="80">
        <f t="shared" si="36"/>
        <v>0</v>
      </c>
      <c r="BJ24" s="80">
        <f t="shared" si="37"/>
        <v>0</v>
      </c>
      <c r="BK24" s="80">
        <f t="shared" si="38"/>
        <v>0</v>
      </c>
      <c r="BL24" s="80">
        <f t="shared" si="39"/>
        <v>0</v>
      </c>
      <c r="BM24" s="80">
        <f t="shared" si="40"/>
        <v>0</v>
      </c>
      <c r="BN24" s="80">
        <f t="shared" si="41"/>
        <v>0</v>
      </c>
      <c r="BO24" s="36">
        <f t="shared" si="42"/>
        <v>0</v>
      </c>
    </row>
    <row r="25" spans="1:67" ht="15.75" thickBot="1">
      <c r="A25" s="47" t="s">
        <v>47</v>
      </c>
      <c r="B25" s="48" t="str">
        <f t="shared" si="0"/>
        <v>DEV 11-12</v>
      </c>
      <c r="C25" s="54">
        <f t="shared" ca="1" si="1"/>
        <v>14</v>
      </c>
      <c r="D25" s="55" t="s">
        <v>40</v>
      </c>
      <c r="E25" s="21" t="s">
        <v>168</v>
      </c>
      <c r="F25" s="3" t="s">
        <v>79</v>
      </c>
      <c r="G25" s="53">
        <v>37266</v>
      </c>
      <c r="H25" s="52" t="str">
        <f>IF($D25="F",IF(AND('Temps qualification fédération'!F$9=0,'Temps qualification fédération'!F$5=0,'Temps qualification fédération'!F$4=0),"---",IF('Meilleurs temps'!G25=0,"",IF('Meilleurs temps'!G25&lt;='Temps qualification fédération'!F$9,'Temps qualification fédération'!$E$9,IF('Meilleurs temps'!G25&lt;='Temps qualification fédération'!F$7,'Temps qualification fédération'!$E$7,IF('Meilleurs temps'!G25&lt;='Temps qualification fédération'!F$8,'Temps qualification fédération'!$E$8,IF('Meilleurs temps'!G25&lt;='Temps qualification fédération'!F$6,'Temps qualification fédération'!$E$6,IF('Meilleurs temps'!G25&lt;='Temps qualification fédération'!F$5,'Temps qualification fédération'!$E$5,IF('Meilleurs temps'!G25&lt;='Temps qualification fédération'!F$4,'Temps qualification fédération'!$E$4,IF('Meilleurs temps'!G25&lt;='Temps qualification fédération'!F$3,'Temps qualification fédération'!$E$3,IF('Meilleurs temps'!G25&lt;='Temps qualification fédération'!F$2,'Temps qualification fédération'!$E$2,"PRÉ-LIGUE")))))))))),IF(AND('Temps qualification fédération'!F$22=0,'Temps qualification fédération'!F$18=0,'Temps qualification fédération'!F$17=0),"---",IF('Meilleurs temps'!G25=0,"",IF('Meilleurs temps'!G25&lt;='Temps qualification fédération'!F$22,'Temps qualification fédération'!$E$22,IF('Meilleurs temps'!G25&lt;='Temps qualification fédération'!F$20,'Temps qualification fédération'!$E$20,IF('Meilleurs temps'!G25&lt;='Temps qualification fédération'!F$21,'Temps qualification fédération'!$E$21,IF('Meilleurs temps'!G25&lt;='Temps qualification fédération'!F$19,'Temps qualification fédération'!$E$19,IF('Meilleurs temps'!G25&lt;='Temps qualification fédération'!F$18,'Temps qualification fédération'!$E$18,IF('Meilleurs temps'!G25&lt;='Temps qualification fédération'!F$17,'Temps qualification fédération'!$E$17,IF('Meilleurs temps'!G25&lt;='Temps qualification fédération'!F$16,'Temps qualification fédération'!$E$16,IF('Meilleurs temps'!G25&lt;='Temps qualification fédération'!F$15,'Temps qualification fédération'!$E$15,"PRÉ-LIGUE")))))))))))</f>
        <v>DEV 11-12</v>
      </c>
      <c r="I25" s="52" t="str">
        <f>IF($D25="F",IF(AND('Temps qualification fédération'!G$9=0,'Temps qualification fédération'!G$5=0,'Temps qualification fédération'!G$4=0),"---",IF('Meilleurs temps'!H25=0,"",IF('Meilleurs temps'!H25&lt;='Temps qualification fédération'!G$9,'Temps qualification fédération'!$E$9,IF('Meilleurs temps'!H25&lt;='Temps qualification fédération'!G$7,'Temps qualification fédération'!$E$7,IF('Meilleurs temps'!H25&lt;='Temps qualification fédération'!G$8,'Temps qualification fédération'!$E$8,IF('Meilleurs temps'!H25&lt;='Temps qualification fédération'!G$6,'Temps qualification fédération'!$E$6,IF('Meilleurs temps'!H25&lt;='Temps qualification fédération'!G$5,'Temps qualification fédération'!$E$5,IF('Meilleurs temps'!H25&lt;='Temps qualification fédération'!G$4,'Temps qualification fédération'!$E$4,IF('Meilleurs temps'!H25&lt;='Temps qualification fédération'!G$3,'Temps qualification fédération'!$E$3,IF('Meilleurs temps'!H25&lt;='Temps qualification fédération'!G$2,'Temps qualification fédération'!$E$2,"PRÉ-LIGUE")))))))))),IF(AND('Temps qualification fédération'!G$22=0,'Temps qualification fédération'!G$18=0,'Temps qualification fédération'!G$17=0),"---",IF('Meilleurs temps'!H25=0,"",IF('Meilleurs temps'!H25&lt;='Temps qualification fédération'!G$22,'Temps qualification fédération'!$E$22,IF('Meilleurs temps'!H25&lt;='Temps qualification fédération'!G$20,'Temps qualification fédération'!$E$20,IF('Meilleurs temps'!H25&lt;='Temps qualification fédération'!G$21,'Temps qualification fédération'!$E$21,IF('Meilleurs temps'!H25&lt;='Temps qualification fédération'!G$19,'Temps qualification fédération'!$E$19,IF('Meilleurs temps'!H25&lt;='Temps qualification fédération'!G$18,'Temps qualification fédération'!$E$18,IF('Meilleurs temps'!H25&lt;='Temps qualification fédération'!G$17,'Temps qualification fédération'!$E$17,IF('Meilleurs temps'!H25&lt;='Temps qualification fédération'!G$16,'Temps qualification fédération'!$E$16,IF('Meilleurs temps'!H25&lt;='Temps qualification fédération'!G$15,'Temps qualification fédération'!$E$15,"PRÉ-LIGUE")))))))))))</f>
        <v>DEV 11-12</v>
      </c>
      <c r="J25" s="52" t="str">
        <f>IF($D25="F",IF(AND('Temps qualification fédération'!H$9=0,'Temps qualification fédération'!H$5=0,'Temps qualification fédération'!H$4=0),"---",IF('Meilleurs temps'!I25=0,"",IF('Meilleurs temps'!I25&lt;='Temps qualification fédération'!H$9,'Temps qualification fédération'!$E$9,IF('Meilleurs temps'!I25&lt;='Temps qualification fédération'!H$7,'Temps qualification fédération'!$E$7,IF('Meilleurs temps'!I25&lt;='Temps qualification fédération'!H$8,'Temps qualification fédération'!$E$8,IF('Meilleurs temps'!I25&lt;='Temps qualification fédération'!H$6,'Temps qualification fédération'!$E$6,IF('Meilleurs temps'!I25&lt;='Temps qualification fédération'!H$5,'Temps qualification fédération'!$E$5,IF('Meilleurs temps'!I25&lt;='Temps qualification fédération'!H$4,'Temps qualification fédération'!$E$4,IF('Meilleurs temps'!I25&lt;='Temps qualification fédération'!H$3,'Temps qualification fédération'!$E$3,IF('Meilleurs temps'!I25&lt;='Temps qualification fédération'!H$2,'Temps qualification fédération'!$E$2,"PRÉ-LIGUE")))))))))),IF(AND('Temps qualification fédération'!H$22=0,'Temps qualification fédération'!H$18=0,'Temps qualification fédération'!H$17=0),"---",IF('Meilleurs temps'!I25=0,"",IF('Meilleurs temps'!I25&lt;='Temps qualification fédération'!H$22,'Temps qualification fédération'!$E$22,IF('Meilleurs temps'!I25&lt;='Temps qualification fédération'!H$20,'Temps qualification fédération'!$E$20,IF('Meilleurs temps'!I25&lt;='Temps qualification fédération'!H$21,'Temps qualification fédération'!$E$21,IF('Meilleurs temps'!I25&lt;='Temps qualification fédération'!H$19,'Temps qualification fédération'!$E$19,IF('Meilleurs temps'!I25&lt;='Temps qualification fédération'!H$18,'Temps qualification fédération'!$E$18,IF('Meilleurs temps'!I25&lt;='Temps qualification fédération'!H$17,'Temps qualification fédération'!$E$17,IF('Meilleurs temps'!I25&lt;='Temps qualification fédération'!H$16,'Temps qualification fédération'!$E$16,IF('Meilleurs temps'!I25&lt;='Temps qualification fédération'!H$15,'Temps qualification fédération'!$E$15,"PRÉ-LIGUE")))))))))))</f>
        <v>DEV 11-12</v>
      </c>
      <c r="K25" s="52" t="str">
        <f>IF($D25="F",IF(AND('Temps qualification fédération'!I$9=0,'Temps qualification fédération'!I$5=0,'Temps qualification fédération'!I$4=0),"---",IF('Meilleurs temps'!J25=0,"",IF('Meilleurs temps'!J25&lt;='Temps qualification fédération'!I$9,'Temps qualification fédération'!$E$9,IF('Meilleurs temps'!J25&lt;='Temps qualification fédération'!I$7,'Temps qualification fédération'!$E$7,IF('Meilleurs temps'!J25&lt;='Temps qualification fédération'!I$8,'Temps qualification fédération'!$E$8,IF('Meilleurs temps'!J25&lt;='Temps qualification fédération'!I$6,'Temps qualification fédération'!$E$6,IF('Meilleurs temps'!J25&lt;='Temps qualification fédération'!I$5,'Temps qualification fédération'!$E$5,IF('Meilleurs temps'!J25&lt;='Temps qualification fédération'!I$4,'Temps qualification fédération'!$E$4,IF('Meilleurs temps'!J25&lt;='Temps qualification fédération'!I$3,'Temps qualification fédération'!$E$3,IF('Meilleurs temps'!J25&lt;='Temps qualification fédération'!I$2,'Temps qualification fédération'!$E$2,"PRÉ-LIGUE")))))))))),IF(AND('Temps qualification fédération'!I$22=0,'Temps qualification fédération'!I$18=0,'Temps qualification fédération'!I$17=0),"---",IF('Meilleurs temps'!J25=0,"",IF('Meilleurs temps'!J25&lt;='Temps qualification fédération'!I$22,'Temps qualification fédération'!$E$22,IF('Meilleurs temps'!J25&lt;='Temps qualification fédération'!I$20,'Temps qualification fédération'!$E$20,IF('Meilleurs temps'!J25&lt;='Temps qualification fédération'!I$21,'Temps qualification fédération'!$E$21,IF('Meilleurs temps'!J25&lt;='Temps qualification fédération'!I$19,'Temps qualification fédération'!$E$19,IF('Meilleurs temps'!J25&lt;='Temps qualification fédération'!I$18,'Temps qualification fédération'!$E$18,IF('Meilleurs temps'!J25&lt;='Temps qualification fédération'!I$17,'Temps qualification fédération'!$E$17,IF('Meilleurs temps'!J25&lt;='Temps qualification fédération'!I$16,'Temps qualification fédération'!$E$16,IF('Meilleurs temps'!J25&lt;='Temps qualification fédération'!I$15,'Temps qualification fédération'!$E$15,"PRÉ-LIGUE")))))))))))</f>
        <v>DEV 11-12</v>
      </c>
      <c r="L25" s="52" t="str">
        <f>IF($D25="F",IF(AND('Temps qualification fédération'!J$9=0,'Temps qualification fédération'!J$5=0,'Temps qualification fédération'!J$4=0),"---",IF('Meilleurs temps'!K25=0,"",IF('Meilleurs temps'!K25&lt;='Temps qualification fédération'!J$9,'Temps qualification fédération'!$E$9,IF('Meilleurs temps'!K25&lt;='Temps qualification fédération'!J$7,'Temps qualification fédération'!$E$7,IF('Meilleurs temps'!K25&lt;='Temps qualification fédération'!J$8,'Temps qualification fédération'!$E$8,IF('Meilleurs temps'!K25&lt;='Temps qualification fédération'!J$6,'Temps qualification fédération'!$E$6,IF('Meilleurs temps'!K25&lt;='Temps qualification fédération'!J$5,'Temps qualification fédération'!$E$5,IF('Meilleurs temps'!K25&lt;='Temps qualification fédération'!J$4,'Temps qualification fédération'!$E$4,IF('Meilleurs temps'!K25&lt;='Temps qualification fédération'!J$3,'Temps qualification fédération'!$E$3,IF('Meilleurs temps'!K25&lt;='Temps qualification fédération'!J$2,'Temps qualification fédération'!$E$2,"PRÉ-LIGUE")))))))))),IF(AND('Temps qualification fédération'!J$22=0,'Temps qualification fédération'!J$18=0,'Temps qualification fédération'!J$17=0),"---",IF('Meilleurs temps'!K25=0,"",IF('Meilleurs temps'!K25&lt;='Temps qualification fédération'!J$22,'Temps qualification fédération'!$E$22,IF('Meilleurs temps'!K25&lt;='Temps qualification fédération'!J$20,'Temps qualification fédération'!$E$20,IF('Meilleurs temps'!K25&lt;='Temps qualification fédération'!J$21,'Temps qualification fédération'!$E$21,IF('Meilleurs temps'!K25&lt;='Temps qualification fédération'!J$19,'Temps qualification fédération'!$E$19,IF('Meilleurs temps'!K25&lt;='Temps qualification fédération'!J$18,'Temps qualification fédération'!$E$18,IF('Meilleurs temps'!K25&lt;='Temps qualification fédération'!J$17,'Temps qualification fédération'!$E$17,IF('Meilleurs temps'!K25&lt;='Temps qualification fédération'!J$16,'Temps qualification fédération'!$E$16,IF('Meilleurs temps'!K25&lt;='Temps qualification fédération'!J$15,'Temps qualification fédération'!$E$15,"PRÉ-LIGUE")))))))))))</f>
        <v/>
      </c>
      <c r="M25" s="52" t="str">
        <f>IF($D25="F",IF(AND('Temps qualification fédération'!K$9=0,'Temps qualification fédération'!K$5=0,'Temps qualification fédération'!K$4=0),"---",IF('Meilleurs temps'!L25=0,"",IF('Meilleurs temps'!L25&lt;='Temps qualification fédération'!K$9,'Temps qualification fédération'!$E$9,IF('Meilleurs temps'!L25&lt;='Temps qualification fédération'!K$7,'Temps qualification fédération'!$E$7,IF('Meilleurs temps'!L25&lt;='Temps qualification fédération'!K$8,'Temps qualification fédération'!$E$8,IF('Meilleurs temps'!L25&lt;='Temps qualification fédération'!K$6,'Temps qualification fédération'!$E$6,IF('Meilleurs temps'!L25&lt;='Temps qualification fédération'!K$5,'Temps qualification fédération'!$E$5,IF('Meilleurs temps'!L25&lt;='Temps qualification fédération'!K$4,'Temps qualification fédération'!$E$4,IF('Meilleurs temps'!L25&lt;='Temps qualification fédération'!K$3,'Temps qualification fédération'!$E$3,IF('Meilleurs temps'!L25&lt;='Temps qualification fédération'!K$2,'Temps qualification fédération'!$E$2,"PRÉ-LIGUE")))))))))),IF(AND('Temps qualification fédération'!K$22=0,'Temps qualification fédération'!K$18=0,'Temps qualification fédération'!K$17=0),"---",IF('Meilleurs temps'!L25=0,"",IF('Meilleurs temps'!L25&lt;='Temps qualification fédération'!K$22,'Temps qualification fédération'!$E$22,IF('Meilleurs temps'!L25&lt;='Temps qualification fédération'!K$20,'Temps qualification fédération'!$E$20,IF('Meilleurs temps'!L25&lt;='Temps qualification fédération'!K$21,'Temps qualification fédération'!$E$21,IF('Meilleurs temps'!L25&lt;='Temps qualification fédération'!K$19,'Temps qualification fédération'!$E$19,IF('Meilleurs temps'!L25&lt;='Temps qualification fédération'!K$18,'Temps qualification fédération'!$E$18,IF('Meilleurs temps'!L25&lt;='Temps qualification fédération'!K$17,'Temps qualification fédération'!$E$17,IF('Meilleurs temps'!L25&lt;='Temps qualification fédération'!K$16,'Temps qualification fédération'!$E$16,IF('Meilleurs temps'!L25&lt;='Temps qualification fédération'!K$15,'Temps qualification fédération'!$E$15,"PRÉ-LIGUE")))))))))))</f>
        <v>---</v>
      </c>
      <c r="N25" s="52" t="str">
        <f>IF($D25="F",IF(AND('Temps qualification fédération'!L$9=0,'Temps qualification fédération'!L$5=0,'Temps qualification fédération'!L$4=0),"---",IF('Meilleurs temps'!M25=0,"",IF('Meilleurs temps'!M25&lt;='Temps qualification fédération'!L$9,'Temps qualification fédération'!$E$9,IF('Meilleurs temps'!M25&lt;='Temps qualification fédération'!L$7,'Temps qualification fédération'!$E$7,IF('Meilleurs temps'!M25&lt;='Temps qualification fédération'!L$8,'Temps qualification fédération'!$E$8,IF('Meilleurs temps'!M25&lt;='Temps qualification fédération'!L$6,'Temps qualification fédération'!$E$6,IF('Meilleurs temps'!M25&lt;='Temps qualification fédération'!L$5,'Temps qualification fédération'!$E$5,IF('Meilleurs temps'!M25&lt;='Temps qualification fédération'!L$4,'Temps qualification fédération'!$E$4,IF('Meilleurs temps'!M25&lt;='Temps qualification fédération'!L$3,'Temps qualification fédération'!$E$3,IF('Meilleurs temps'!M25&lt;='Temps qualification fédération'!L$2,'Temps qualification fédération'!$E$2,"PRÉ-LIGUE")))))))))),IF(AND('Temps qualification fédération'!L$22=0,'Temps qualification fédération'!L$18=0,'Temps qualification fédération'!L$17=0),"---",IF('Meilleurs temps'!M25=0,"",IF('Meilleurs temps'!M25&lt;='Temps qualification fédération'!L$22,'Temps qualification fédération'!$E$22,IF('Meilleurs temps'!M25&lt;='Temps qualification fédération'!L$20,'Temps qualification fédération'!$E$20,IF('Meilleurs temps'!M25&lt;='Temps qualification fédération'!L$21,'Temps qualification fédération'!$E$21,IF('Meilleurs temps'!M25&lt;='Temps qualification fédération'!L$19,'Temps qualification fédération'!$E$19,IF('Meilleurs temps'!M25&lt;='Temps qualification fédération'!L$18,'Temps qualification fédération'!$E$18,IF('Meilleurs temps'!M25&lt;='Temps qualification fédération'!L$17,'Temps qualification fédération'!$E$17,IF('Meilleurs temps'!M25&lt;='Temps qualification fédération'!L$16,'Temps qualification fédération'!$E$16,IF('Meilleurs temps'!M25&lt;='Temps qualification fédération'!L$15,'Temps qualification fédération'!$E$15,"PRÉ-LIGUE")))))))))))</f>
        <v/>
      </c>
      <c r="O25" s="52" t="str">
        <f>IF($D25="F",IF(AND('Temps qualification fédération'!M$9=0,'Temps qualification fédération'!M$5=0,'Temps qualification fédération'!M$4=0),"---",IF('Meilleurs temps'!N25=0,"",IF('Meilleurs temps'!N25&lt;='Temps qualification fédération'!M$9,'Temps qualification fédération'!$E$9,IF('Meilleurs temps'!N25&lt;='Temps qualification fédération'!M$7,'Temps qualification fédération'!$E$7,IF('Meilleurs temps'!N25&lt;='Temps qualification fédération'!M$8,'Temps qualification fédération'!$E$8,IF('Meilleurs temps'!N25&lt;='Temps qualification fédération'!M$6,'Temps qualification fédération'!$E$6,IF('Meilleurs temps'!N25&lt;='Temps qualification fédération'!M$5,'Temps qualification fédération'!$E$5,IF('Meilleurs temps'!N25&lt;='Temps qualification fédération'!M$4,'Temps qualification fédération'!$E$4,IF('Meilleurs temps'!N25&lt;='Temps qualification fédération'!M$3,'Temps qualification fédération'!$E$3,IF('Meilleurs temps'!N25&lt;='Temps qualification fédération'!M$2,'Temps qualification fédération'!$E$2,"PRÉ-LIGUE")))))))))),IF(AND('Temps qualification fédération'!M$22=0,'Temps qualification fédération'!M$18=0,'Temps qualification fédération'!M$17=0),"---",IF('Meilleurs temps'!N25=0,"",IF('Meilleurs temps'!N25&lt;='Temps qualification fédération'!M$22,'Temps qualification fédération'!$E$22,IF('Meilleurs temps'!N25&lt;='Temps qualification fédération'!M$20,'Temps qualification fédération'!$E$20,IF('Meilleurs temps'!N25&lt;='Temps qualification fédération'!M$21,'Temps qualification fédération'!$E$21,IF('Meilleurs temps'!N25&lt;='Temps qualification fédération'!M$19,'Temps qualification fédération'!$E$19,IF('Meilleurs temps'!N25&lt;='Temps qualification fédération'!M$18,'Temps qualification fédération'!$E$18,IF('Meilleurs temps'!N25&lt;='Temps qualification fédération'!M$17,'Temps qualification fédération'!$E$17,IF('Meilleurs temps'!N25&lt;='Temps qualification fédération'!M$16,'Temps qualification fédération'!$E$16,IF('Meilleurs temps'!N25&lt;='Temps qualification fédération'!M$15,'Temps qualification fédération'!$E$15,"PRÉ-LIGUE")))))))))))</f>
        <v>DEV 11-12</v>
      </c>
      <c r="P25" s="52" t="str">
        <f>IF($D25="F",IF(AND('Temps qualification fédération'!N$9=0,'Temps qualification fédération'!N$5=0,'Temps qualification fédération'!N$4=0),"---",IF('Meilleurs temps'!O25=0,"",IF('Meilleurs temps'!O25&lt;='Temps qualification fédération'!N$9,'Temps qualification fédération'!$E$9,IF('Meilleurs temps'!O25&lt;='Temps qualification fédération'!N$7,'Temps qualification fédération'!$E$7,IF('Meilleurs temps'!O25&lt;='Temps qualification fédération'!N$8,'Temps qualification fédération'!$E$8,IF('Meilleurs temps'!O25&lt;='Temps qualification fédération'!N$6,'Temps qualification fédération'!$E$6,IF('Meilleurs temps'!O25&lt;='Temps qualification fédération'!N$5,'Temps qualification fédération'!$E$5,IF('Meilleurs temps'!O25&lt;='Temps qualification fédération'!N$4,'Temps qualification fédération'!$E$4,IF('Meilleurs temps'!O25&lt;='Temps qualification fédération'!N$3,'Temps qualification fédération'!$E$3,IF('Meilleurs temps'!O25&lt;='Temps qualification fédération'!N$2,'Temps qualification fédération'!$E$2,"PRÉ-LIGUE")))))))))),IF(AND('Temps qualification fédération'!N$22=0,'Temps qualification fédération'!N$18=0,'Temps qualification fédération'!N$17=0),"---",IF('Meilleurs temps'!O25=0,"",IF('Meilleurs temps'!O25&lt;='Temps qualification fédération'!N$22,'Temps qualification fédération'!$E$22,IF('Meilleurs temps'!O25&lt;='Temps qualification fédération'!N$20,'Temps qualification fédération'!$E$20,IF('Meilleurs temps'!O25&lt;='Temps qualification fédération'!N$21,'Temps qualification fédération'!$E$21,IF('Meilleurs temps'!O25&lt;='Temps qualification fédération'!N$19,'Temps qualification fédération'!$E$19,IF('Meilleurs temps'!O25&lt;='Temps qualification fédération'!N$18,'Temps qualification fédération'!$E$18,IF('Meilleurs temps'!O25&lt;='Temps qualification fédération'!N$17,'Temps qualification fédération'!$E$17,IF('Meilleurs temps'!O25&lt;='Temps qualification fédération'!N$16,'Temps qualification fédération'!$E$16,IF('Meilleurs temps'!O25&lt;='Temps qualification fédération'!N$15,'Temps qualification fédération'!$E$15,"PRÉ-LIGUE")))))))))))</f>
        <v/>
      </c>
      <c r="Q25" s="52" t="str">
        <f>IF($D25="F",IF(AND('Temps qualification fédération'!O$9=0,'Temps qualification fédération'!O$5=0,'Temps qualification fédération'!O$4=0),"---",IF('Meilleurs temps'!P25=0,"",IF('Meilleurs temps'!P25&lt;='Temps qualification fédération'!O$9,'Temps qualification fédération'!$E$9,IF('Meilleurs temps'!P25&lt;='Temps qualification fédération'!O$7,'Temps qualification fédération'!$E$7,IF('Meilleurs temps'!P25&lt;='Temps qualification fédération'!O$8,'Temps qualification fédération'!$E$8,IF('Meilleurs temps'!P25&lt;='Temps qualification fédération'!O$6,'Temps qualification fédération'!$E$6,IF('Meilleurs temps'!P25&lt;='Temps qualification fédération'!O$5,'Temps qualification fédération'!$E$5,IF('Meilleurs temps'!P25&lt;='Temps qualification fédération'!O$4,'Temps qualification fédération'!$E$4,IF('Meilleurs temps'!P25&lt;='Temps qualification fédération'!O$3,'Temps qualification fédération'!$E$3,IF('Meilleurs temps'!P25&lt;='Temps qualification fédération'!O$2,'Temps qualification fédération'!$E$2,"PRÉ-LIGUE")))))))))),IF(AND('Temps qualification fédération'!O$22=0,'Temps qualification fédération'!O$18=0,'Temps qualification fédération'!O$17=0),"---",IF('Meilleurs temps'!P25=0,"",IF('Meilleurs temps'!P25&lt;='Temps qualification fédération'!O$22,'Temps qualification fédération'!$E$22,IF('Meilleurs temps'!P25&lt;='Temps qualification fédération'!O$20,'Temps qualification fédération'!$E$20,IF('Meilleurs temps'!P25&lt;='Temps qualification fédération'!O$21,'Temps qualification fédération'!$E$21,IF('Meilleurs temps'!P25&lt;='Temps qualification fédération'!O$19,'Temps qualification fédération'!$E$19,IF('Meilleurs temps'!P25&lt;='Temps qualification fédération'!O$18,'Temps qualification fédération'!$E$18,IF('Meilleurs temps'!P25&lt;='Temps qualification fédération'!O$17,'Temps qualification fédération'!$E$17,IF('Meilleurs temps'!P25&lt;='Temps qualification fédération'!O$16,'Temps qualification fédération'!$E$16,IF('Meilleurs temps'!P25&lt;='Temps qualification fédération'!O$15,'Temps qualification fédération'!$E$15,"PRÉ-LIGUE")))))))))))</f>
        <v>DEV 11-12</v>
      </c>
      <c r="R25" s="52" t="str">
        <f>IF($D25="F",IF(AND('Temps qualification fédération'!P$9=0,'Temps qualification fédération'!P$5=0,'Temps qualification fédération'!P$4=0),"---",IF('Meilleurs temps'!Q25=0,"",IF('Meilleurs temps'!Q25&lt;='Temps qualification fédération'!P$9,'Temps qualification fédération'!$E$9,IF('Meilleurs temps'!Q25&lt;='Temps qualification fédération'!P$7,'Temps qualification fédération'!$E$7,IF('Meilleurs temps'!Q25&lt;='Temps qualification fédération'!P$8,'Temps qualification fédération'!$E$8,IF('Meilleurs temps'!Q25&lt;='Temps qualification fédération'!P$6,'Temps qualification fédération'!$E$6,IF('Meilleurs temps'!Q25&lt;='Temps qualification fédération'!P$5,'Temps qualification fédération'!$E$5,IF('Meilleurs temps'!Q25&lt;='Temps qualification fédération'!P$4,'Temps qualification fédération'!$E$4,IF('Meilleurs temps'!Q25&lt;='Temps qualification fédération'!P$3,'Temps qualification fédération'!$E$3,IF('Meilleurs temps'!Q25&lt;='Temps qualification fédération'!P$2,'Temps qualification fédération'!$E$2,"PRÉ-LIGUE")))))))))),IF(AND('Temps qualification fédération'!P$22=0,'Temps qualification fédération'!P$18=0,'Temps qualification fédération'!P$17=0),"---",IF('Meilleurs temps'!Q25=0,"",IF('Meilleurs temps'!Q25&lt;='Temps qualification fédération'!P$22,'Temps qualification fédération'!$E$22,IF('Meilleurs temps'!Q25&lt;='Temps qualification fédération'!P$20,'Temps qualification fédération'!$E$20,IF('Meilleurs temps'!Q25&lt;='Temps qualification fédération'!P$21,'Temps qualification fédération'!$E$21,IF('Meilleurs temps'!Q25&lt;='Temps qualification fédération'!P$19,'Temps qualification fédération'!$E$19,IF('Meilleurs temps'!Q25&lt;='Temps qualification fédération'!P$18,'Temps qualification fédération'!$E$18,IF('Meilleurs temps'!Q25&lt;='Temps qualification fédération'!P$17,'Temps qualification fédération'!$E$17,IF('Meilleurs temps'!Q25&lt;='Temps qualification fédération'!P$16,'Temps qualification fédération'!$E$16,IF('Meilleurs temps'!Q25&lt;='Temps qualification fédération'!P$15,'Temps qualification fédération'!$E$15,"PRÉ-LIGUE")))))))))))</f>
        <v>DEV 11-12</v>
      </c>
      <c r="S25" s="52" t="str">
        <f>IF($D25="F",IF(AND('Temps qualification fédération'!Q$9=0,'Temps qualification fédération'!Q$5=0,'Temps qualification fédération'!Q$4=0),"---",IF('Meilleurs temps'!R25=0,"",IF('Meilleurs temps'!R25&lt;='Temps qualification fédération'!Q$9,'Temps qualification fédération'!$E$9,IF('Meilleurs temps'!R25&lt;='Temps qualification fédération'!Q$7,'Temps qualification fédération'!$E$7,IF('Meilleurs temps'!R25&lt;='Temps qualification fédération'!Q$8,'Temps qualification fédération'!$E$8,IF('Meilleurs temps'!R25&lt;='Temps qualification fédération'!Q$6,'Temps qualification fédération'!$E$6,IF('Meilleurs temps'!R25&lt;='Temps qualification fédération'!Q$5,'Temps qualification fédération'!$E$5,IF('Meilleurs temps'!R25&lt;='Temps qualification fédération'!Q$4,'Temps qualification fédération'!$E$4,IF('Meilleurs temps'!R25&lt;='Temps qualification fédération'!Q$3,'Temps qualification fédération'!$E$3,IF('Meilleurs temps'!R25&lt;='Temps qualification fédération'!Q$2,'Temps qualification fédération'!$E$2,"PRÉ-LIGUE")))))))))),IF(AND('Temps qualification fédération'!Q$22=0,'Temps qualification fédération'!Q$18=0,'Temps qualification fédération'!Q$17=0),"---",IF('Meilleurs temps'!R25=0,"",IF('Meilleurs temps'!R25&lt;='Temps qualification fédération'!Q$22,'Temps qualification fédération'!$E$22,IF('Meilleurs temps'!R25&lt;='Temps qualification fédération'!Q$20,'Temps qualification fédération'!$E$20,IF('Meilleurs temps'!R25&lt;='Temps qualification fédération'!Q$21,'Temps qualification fédération'!$E$21,IF('Meilleurs temps'!R25&lt;='Temps qualification fédération'!Q$19,'Temps qualification fédération'!$E$19,IF('Meilleurs temps'!R25&lt;='Temps qualification fédération'!Q$18,'Temps qualification fédération'!$E$18,IF('Meilleurs temps'!R25&lt;='Temps qualification fédération'!Q$17,'Temps qualification fédération'!$E$17,IF('Meilleurs temps'!R25&lt;='Temps qualification fédération'!Q$16,'Temps qualification fédération'!$E$16,IF('Meilleurs temps'!R25&lt;='Temps qualification fédération'!Q$15,'Temps qualification fédération'!$E$15,"PRÉ-LIGUE")))))))))))</f>
        <v>DEV 11-12</v>
      </c>
      <c r="T25" s="52" t="str">
        <f>IF($D25="F",IF(AND('Temps qualification fédération'!R$9=0,'Temps qualification fédération'!R$5=0,'Temps qualification fédération'!R$4=0),"---",IF('Meilleurs temps'!S25=0,"",IF('Meilleurs temps'!S25&lt;='Temps qualification fédération'!R$9,'Temps qualification fédération'!$E$9,IF('Meilleurs temps'!S25&lt;='Temps qualification fédération'!R$7,'Temps qualification fédération'!$E$7,IF('Meilleurs temps'!S25&lt;='Temps qualification fédération'!R$8,'Temps qualification fédération'!$E$8,IF('Meilleurs temps'!S25&lt;='Temps qualification fédération'!R$6,'Temps qualification fédération'!$E$6,IF('Meilleurs temps'!S25&lt;='Temps qualification fédération'!R$5,'Temps qualification fédération'!$E$5,IF('Meilleurs temps'!S25&lt;='Temps qualification fédération'!R$4,'Temps qualification fédération'!$E$4,IF('Meilleurs temps'!S25&lt;='Temps qualification fédération'!R$3,'Temps qualification fédération'!$E$3,IF('Meilleurs temps'!S25&lt;='Temps qualification fédération'!R$2,'Temps qualification fédération'!$E$2,"PRÉ-LIGUE")))))))))),IF(AND('Temps qualification fédération'!R$22=0,'Temps qualification fédération'!R$18=0,'Temps qualification fédération'!R$17=0),"---",IF('Meilleurs temps'!S25=0,"",IF('Meilleurs temps'!S25&lt;='Temps qualification fédération'!R$22,'Temps qualification fédération'!$E$22,IF('Meilleurs temps'!S25&lt;='Temps qualification fédération'!R$20,'Temps qualification fédération'!$E$20,IF('Meilleurs temps'!S25&lt;='Temps qualification fédération'!R$21,'Temps qualification fédération'!$E$21,IF('Meilleurs temps'!S25&lt;='Temps qualification fédération'!R$19,'Temps qualification fédération'!$E$19,IF('Meilleurs temps'!S25&lt;='Temps qualification fédération'!R$18,'Temps qualification fédération'!$E$18,IF('Meilleurs temps'!S25&lt;='Temps qualification fédération'!R$17,'Temps qualification fédération'!$E$17,IF('Meilleurs temps'!S25&lt;='Temps qualification fédération'!R$16,'Temps qualification fédération'!$E$16,IF('Meilleurs temps'!S25&lt;='Temps qualification fédération'!R$15,'Temps qualification fédération'!$E$15,"PRÉ-LIGUE")))))))))))</f>
        <v/>
      </c>
      <c r="U25" s="52" t="str">
        <f>IF($D25="F",IF(AND('Temps qualification fédération'!S$9=0,'Temps qualification fédération'!S$5=0,'Temps qualification fédération'!S$4=0),"---",IF('Meilleurs temps'!T25=0,"",IF('Meilleurs temps'!T25&lt;='Temps qualification fédération'!S$9,'Temps qualification fédération'!$E$9,IF('Meilleurs temps'!T25&lt;='Temps qualification fédération'!S$7,'Temps qualification fédération'!$E$7,IF('Meilleurs temps'!T25&lt;='Temps qualification fédération'!S$8,'Temps qualification fédération'!$E$8,IF('Meilleurs temps'!T25&lt;='Temps qualification fédération'!S$6,'Temps qualification fédération'!$E$6,IF('Meilleurs temps'!T25&lt;='Temps qualification fédération'!S$5,'Temps qualification fédération'!$E$5,IF('Meilleurs temps'!T25&lt;='Temps qualification fédération'!S$4,'Temps qualification fédération'!$E$4,IF('Meilleurs temps'!T25&lt;='Temps qualification fédération'!S$3,'Temps qualification fédération'!$E$3,IF('Meilleurs temps'!T25&lt;='Temps qualification fédération'!S$2,'Temps qualification fédération'!$E$2,"PRÉ-LIGUE")))))))))),IF(AND('Temps qualification fédération'!S$22=0,'Temps qualification fédération'!S$18=0,'Temps qualification fédération'!S$17=0),"---",IF('Meilleurs temps'!T25=0,"",IF('Meilleurs temps'!T25&lt;='Temps qualification fédération'!S$22,'Temps qualification fédération'!$E$22,IF('Meilleurs temps'!T25&lt;='Temps qualification fédération'!S$20,'Temps qualification fédération'!$E$20,IF('Meilleurs temps'!T25&lt;='Temps qualification fédération'!S$21,'Temps qualification fédération'!$E$21,IF('Meilleurs temps'!T25&lt;='Temps qualification fédération'!S$19,'Temps qualification fédération'!$E$19,IF('Meilleurs temps'!T25&lt;='Temps qualification fédération'!S$18,'Temps qualification fédération'!$E$18,IF('Meilleurs temps'!T25&lt;='Temps qualification fédération'!S$17,'Temps qualification fédération'!$E$17,IF('Meilleurs temps'!T25&lt;='Temps qualification fédération'!S$16,'Temps qualification fédération'!$E$16,IF('Meilleurs temps'!T25&lt;='Temps qualification fédération'!S$15,'Temps qualification fédération'!$E$15,"PRÉ-LIGUE")))))))))))</f>
        <v/>
      </c>
      <c r="V25" s="52" t="str">
        <f>IF($D25="F",IF(AND('Temps qualification fédération'!T$9=0,'Temps qualification fédération'!T$5=0,'Temps qualification fédération'!T$4=0),"---",IF('Meilleurs temps'!U25=0,"",IF('Meilleurs temps'!U25&lt;='Temps qualification fédération'!T$9,'Temps qualification fédération'!$E$9,IF('Meilleurs temps'!U25&lt;='Temps qualification fédération'!T$7,'Temps qualification fédération'!$E$7,IF('Meilleurs temps'!U25&lt;='Temps qualification fédération'!T$8,'Temps qualification fédération'!$E$8,IF('Meilleurs temps'!U25&lt;='Temps qualification fédération'!T$6,'Temps qualification fédération'!$E$6,IF('Meilleurs temps'!U25&lt;='Temps qualification fédération'!T$5,'Temps qualification fédération'!$E$5,IF('Meilleurs temps'!U25&lt;='Temps qualification fédération'!T$4,'Temps qualification fédération'!$E$4,IF('Meilleurs temps'!U25&lt;='Temps qualification fédération'!T$3,'Temps qualification fédération'!$E$3,IF('Meilleurs temps'!U25&lt;='Temps qualification fédération'!T$2,'Temps qualification fédération'!$E$2,"PRÉ-LIGUE")))))))))),IF(AND('Temps qualification fédération'!T$22=0,'Temps qualification fédération'!T$18=0,'Temps qualification fédération'!T$17=0),"---",IF('Meilleurs temps'!U25=0,"",IF('Meilleurs temps'!U25&lt;='Temps qualification fédération'!T$22,'Temps qualification fédération'!$E$22,IF('Meilleurs temps'!U25&lt;='Temps qualification fédération'!T$20,'Temps qualification fédération'!$E$20,IF('Meilleurs temps'!U25&lt;='Temps qualification fédération'!T$21,'Temps qualification fédération'!$E$21,IF('Meilleurs temps'!U25&lt;='Temps qualification fédération'!T$19,'Temps qualification fédération'!$E$19,IF('Meilleurs temps'!U25&lt;='Temps qualification fédération'!T$18,'Temps qualification fédération'!$E$18,IF('Meilleurs temps'!U25&lt;='Temps qualification fédération'!T$17,'Temps qualification fédération'!$E$17,IF('Meilleurs temps'!U25&lt;='Temps qualification fédération'!T$16,'Temps qualification fédération'!$E$16,IF('Meilleurs temps'!U25&lt;='Temps qualification fédération'!T$15,'Temps qualification fédération'!$E$15,"PRÉ-LIGUE")))))))))))</f>
        <v/>
      </c>
      <c r="W25" s="52" t="str">
        <f>IF($D25="F",IF(AND('Temps qualification fédération'!U$9=0,'Temps qualification fédération'!U$5=0,'Temps qualification fédération'!U$4=0),"---",IF('Meilleurs temps'!V25=0,"",IF('Meilleurs temps'!V25&lt;='Temps qualification fédération'!U$9,'Temps qualification fédération'!$E$9,IF('Meilleurs temps'!V25&lt;='Temps qualification fédération'!U$7,'Temps qualification fédération'!$E$7,IF('Meilleurs temps'!V25&lt;='Temps qualification fédération'!U$8,'Temps qualification fédération'!$E$8,IF('Meilleurs temps'!V25&lt;='Temps qualification fédération'!U$6,'Temps qualification fédération'!$E$6,IF('Meilleurs temps'!V25&lt;='Temps qualification fédération'!U$5,'Temps qualification fédération'!$E$5,IF('Meilleurs temps'!V25&lt;='Temps qualification fédération'!U$4,'Temps qualification fédération'!$E$4,IF('Meilleurs temps'!V25&lt;='Temps qualification fédération'!U$3,'Temps qualification fédération'!$E$3,IF('Meilleurs temps'!V25&lt;='Temps qualification fédération'!U$2,'Temps qualification fédération'!$E$2,"PRÉ-LIGUE")))))))))),IF(AND('Temps qualification fédération'!U$22=0,'Temps qualification fédération'!U$18=0,'Temps qualification fédération'!U$17=0),"---",IF('Meilleurs temps'!V25=0,"",IF('Meilleurs temps'!V25&lt;='Temps qualification fédération'!U$22,'Temps qualification fédération'!$E$22,IF('Meilleurs temps'!V25&lt;='Temps qualification fédération'!U$20,'Temps qualification fédération'!$E$20,IF('Meilleurs temps'!V25&lt;='Temps qualification fédération'!U$21,'Temps qualification fédération'!$E$21,IF('Meilleurs temps'!V25&lt;='Temps qualification fédération'!U$19,'Temps qualification fédération'!$E$19,IF('Meilleurs temps'!V25&lt;='Temps qualification fédération'!U$18,'Temps qualification fédération'!$E$18,IF('Meilleurs temps'!V25&lt;='Temps qualification fédération'!U$17,'Temps qualification fédération'!$E$17,IF('Meilleurs temps'!V25&lt;='Temps qualification fédération'!U$16,'Temps qualification fédération'!$E$16,IF('Meilleurs temps'!V25&lt;='Temps qualification fédération'!U$15,'Temps qualification fédération'!$E$15,"PRÉ-LIGUE")))))))))))</f>
        <v>DEV 9 et -</v>
      </c>
      <c r="X25" s="52" t="str">
        <f>IF($D25="F",IF(AND('Temps qualification fédération'!V$9=0,'Temps qualification fédération'!V$5=0,'Temps qualification fédération'!V$4=0),"---",IF('Meilleurs temps'!W25=0,"",IF('Meilleurs temps'!W25&lt;='Temps qualification fédération'!V$9,'Temps qualification fédération'!$E$9,IF('Meilleurs temps'!W25&lt;='Temps qualification fédération'!V$7,'Temps qualification fédération'!$E$7,IF('Meilleurs temps'!W25&lt;='Temps qualification fédération'!V$8,'Temps qualification fédération'!$E$8,IF('Meilleurs temps'!W25&lt;='Temps qualification fédération'!V$6,'Temps qualification fédération'!$E$6,IF('Meilleurs temps'!W25&lt;='Temps qualification fédération'!V$5,'Temps qualification fédération'!$E$5,IF('Meilleurs temps'!W25&lt;='Temps qualification fédération'!V$4,'Temps qualification fédération'!$E$4,IF('Meilleurs temps'!W25&lt;='Temps qualification fédération'!V$3,'Temps qualification fédération'!$E$3,IF('Meilleurs temps'!W25&lt;='Temps qualification fédération'!V$2,'Temps qualification fédération'!$E$2,"PRÉ-LIGUE")))))))))),IF(AND('Temps qualification fédération'!V$22=0,'Temps qualification fédération'!V$18=0,'Temps qualification fédération'!V$17=0),"---",IF('Meilleurs temps'!W25=0,"",IF('Meilleurs temps'!W25&lt;='Temps qualification fédération'!V$22,'Temps qualification fédération'!$E$22,IF('Meilleurs temps'!W25&lt;='Temps qualification fédération'!V$20,'Temps qualification fédération'!$E$20,IF('Meilleurs temps'!W25&lt;='Temps qualification fédération'!V$21,'Temps qualification fédération'!$E$21,IF('Meilleurs temps'!W25&lt;='Temps qualification fédération'!V$19,'Temps qualification fédération'!$E$19,IF('Meilleurs temps'!W25&lt;='Temps qualification fédération'!V$18,'Temps qualification fédération'!$E$18,IF('Meilleurs temps'!W25&lt;='Temps qualification fédération'!V$17,'Temps qualification fédération'!$E$17,IF('Meilleurs temps'!W25&lt;='Temps qualification fédération'!V$16,'Temps qualification fédération'!$E$16,IF('Meilleurs temps'!W25&lt;='Temps qualification fédération'!V$15,'Temps qualification fédération'!$E$15,"PRÉ-LIGUE")))))))))))</f>
        <v>DEV 11-12</v>
      </c>
      <c r="Y25" s="52" t="str">
        <f>IF($D25="F",IF(AND('Temps qualification fédération'!W$9=0,'Temps qualification fédération'!W$5=0,'Temps qualification fédération'!W$4=0),"---",IF('Meilleurs temps'!X25=0,"",IF('Meilleurs temps'!X25&lt;='Temps qualification fédération'!W$9,'Temps qualification fédération'!$E$9,IF('Meilleurs temps'!X25&lt;='Temps qualification fédération'!W$7,'Temps qualification fédération'!$E$7,IF('Meilleurs temps'!X25&lt;='Temps qualification fédération'!W$8,'Temps qualification fédération'!$E$8,IF('Meilleurs temps'!X25&lt;='Temps qualification fédération'!W$6,'Temps qualification fédération'!$E$6,IF('Meilleurs temps'!X25&lt;='Temps qualification fédération'!W$5,'Temps qualification fédération'!$E$5,IF('Meilleurs temps'!X25&lt;='Temps qualification fédération'!W$4,'Temps qualification fédération'!$E$4,IF('Meilleurs temps'!X25&lt;='Temps qualification fédération'!W$3,'Temps qualification fédération'!$E$3,IF('Meilleurs temps'!X25&lt;='Temps qualification fédération'!W$2,'Temps qualification fédération'!$E$2,"PRÉ-LIGUE")))))))))),IF(AND('Temps qualification fédération'!W$22=0,'Temps qualification fédération'!W$18=0,'Temps qualification fédération'!W$17=0),"---",IF('Meilleurs temps'!X25=0,"",IF('Meilleurs temps'!X25&lt;='Temps qualification fédération'!W$22,'Temps qualification fédération'!$E$22,IF('Meilleurs temps'!X25&lt;='Temps qualification fédération'!W$20,'Temps qualification fédération'!$E$20,IF('Meilleurs temps'!X25&lt;='Temps qualification fédération'!W$21,'Temps qualification fédération'!$E$21,IF('Meilleurs temps'!X25&lt;='Temps qualification fédération'!W$19,'Temps qualification fédération'!$E$19,IF('Meilleurs temps'!X25&lt;='Temps qualification fédération'!W$18,'Temps qualification fédération'!$E$18,IF('Meilleurs temps'!X25&lt;='Temps qualification fédération'!W$17,'Temps qualification fédération'!$E$17,IF('Meilleurs temps'!X25&lt;='Temps qualification fédération'!W$16,'Temps qualification fédération'!$E$16,IF('Meilleurs temps'!X25&lt;='Temps qualification fédération'!W$15,'Temps qualification fédération'!$E$15,"PRÉ-LIGUE")))))))))))</f>
        <v/>
      </c>
      <c r="AA25" s="34">
        <f t="shared" si="2"/>
        <v>11</v>
      </c>
      <c r="AB25" s="35">
        <f t="shared" si="3"/>
        <v>0</v>
      </c>
      <c r="AC25" s="80">
        <f t="shared" si="4"/>
        <v>0</v>
      </c>
      <c r="AD25" s="80">
        <f t="shared" si="5"/>
        <v>4</v>
      </c>
      <c r="AE25" s="80">
        <f t="shared" si="6"/>
        <v>0</v>
      </c>
      <c r="AF25" s="80">
        <f t="shared" si="7"/>
        <v>0</v>
      </c>
      <c r="AG25" s="80">
        <f t="shared" si="8"/>
        <v>0</v>
      </c>
      <c r="AH25" s="80">
        <f t="shared" si="9"/>
        <v>0</v>
      </c>
      <c r="AI25" s="36">
        <f t="shared" si="10"/>
        <v>0</v>
      </c>
      <c r="AJ25" s="35">
        <f t="shared" si="11"/>
        <v>0</v>
      </c>
      <c r="AK25" s="80">
        <f t="shared" si="12"/>
        <v>0</v>
      </c>
      <c r="AL25" s="80">
        <f t="shared" si="13"/>
        <v>1</v>
      </c>
      <c r="AM25" s="80">
        <f t="shared" si="14"/>
        <v>0</v>
      </c>
      <c r="AN25" s="80">
        <f t="shared" si="15"/>
        <v>0</v>
      </c>
      <c r="AO25" s="80">
        <f t="shared" si="16"/>
        <v>0</v>
      </c>
      <c r="AP25" s="80">
        <f t="shared" si="17"/>
        <v>0</v>
      </c>
      <c r="AQ25" s="36">
        <f t="shared" si="18"/>
        <v>0</v>
      </c>
      <c r="AR25" s="35">
        <f t="shared" si="19"/>
        <v>1</v>
      </c>
      <c r="AS25" s="80">
        <f t="shared" si="20"/>
        <v>0</v>
      </c>
      <c r="AT25" s="80">
        <f t="shared" si="21"/>
        <v>3</v>
      </c>
      <c r="AU25" s="80">
        <f t="shared" si="22"/>
        <v>0</v>
      </c>
      <c r="AV25" s="80">
        <f t="shared" si="23"/>
        <v>0</v>
      </c>
      <c r="AW25" s="80">
        <f t="shared" si="24"/>
        <v>0</v>
      </c>
      <c r="AX25" s="80">
        <f t="shared" si="25"/>
        <v>0</v>
      </c>
      <c r="AY25" s="36">
        <f t="shared" si="26"/>
        <v>0</v>
      </c>
      <c r="AZ25" s="35">
        <f t="shared" si="27"/>
        <v>0</v>
      </c>
      <c r="BA25" s="80">
        <f t="shared" si="28"/>
        <v>0</v>
      </c>
      <c r="BB25" s="80">
        <f t="shared" si="29"/>
        <v>0</v>
      </c>
      <c r="BC25" s="80">
        <f t="shared" si="30"/>
        <v>0</v>
      </c>
      <c r="BD25" s="80">
        <f t="shared" si="31"/>
        <v>0</v>
      </c>
      <c r="BE25" s="80">
        <f t="shared" si="32"/>
        <v>0</v>
      </c>
      <c r="BF25" s="80">
        <f t="shared" si="33"/>
        <v>0</v>
      </c>
      <c r="BG25" s="36">
        <f t="shared" si="34"/>
        <v>0</v>
      </c>
      <c r="BH25" s="35">
        <f t="shared" si="35"/>
        <v>1</v>
      </c>
      <c r="BI25" s="80">
        <f t="shared" si="36"/>
        <v>0</v>
      </c>
      <c r="BJ25" s="80">
        <f t="shared" si="37"/>
        <v>1</v>
      </c>
      <c r="BK25" s="80">
        <f t="shared" si="38"/>
        <v>0</v>
      </c>
      <c r="BL25" s="80">
        <f t="shared" si="39"/>
        <v>0</v>
      </c>
      <c r="BM25" s="80">
        <f t="shared" si="40"/>
        <v>0</v>
      </c>
      <c r="BN25" s="80">
        <f t="shared" si="41"/>
        <v>0</v>
      </c>
      <c r="BO25" s="36">
        <f t="shared" si="42"/>
        <v>0</v>
      </c>
    </row>
    <row r="26" spans="1:67" ht="15.75" thickBot="1">
      <c r="A26" s="47" t="s">
        <v>47</v>
      </c>
      <c r="B26" s="48" t="str">
        <f t="shared" si="0"/>
        <v>DEV 11-12</v>
      </c>
      <c r="C26" s="50">
        <f t="shared" ca="1" si="1"/>
        <v>11</v>
      </c>
      <c r="D26" s="51" t="s">
        <v>41</v>
      </c>
      <c r="E26" s="37" t="s">
        <v>175</v>
      </c>
      <c r="F26" s="38" t="s">
        <v>80</v>
      </c>
      <c r="G26" s="49">
        <v>38460</v>
      </c>
      <c r="H26" s="52" t="str">
        <f>IF($D26="F",IF(AND('Temps qualification fédération'!F$9=0,'Temps qualification fédération'!F$5=0,'Temps qualification fédération'!F$4=0),"---",IF('Meilleurs temps'!G26=0,"",IF('Meilleurs temps'!G26&lt;='Temps qualification fédération'!F$9,'Temps qualification fédération'!$E$9,IF('Meilleurs temps'!G26&lt;='Temps qualification fédération'!F$7,'Temps qualification fédération'!$E$7,IF('Meilleurs temps'!G26&lt;='Temps qualification fédération'!F$8,'Temps qualification fédération'!$E$8,IF('Meilleurs temps'!G26&lt;='Temps qualification fédération'!F$6,'Temps qualification fédération'!$E$6,IF('Meilleurs temps'!G26&lt;='Temps qualification fédération'!F$5,'Temps qualification fédération'!$E$5,IF('Meilleurs temps'!G26&lt;='Temps qualification fédération'!F$4,'Temps qualification fédération'!$E$4,IF('Meilleurs temps'!G26&lt;='Temps qualification fédération'!F$3,'Temps qualification fédération'!$E$3,IF('Meilleurs temps'!G26&lt;='Temps qualification fédération'!F$2,'Temps qualification fédération'!$E$2,"PRÉ-LIGUE")))))))))),IF(AND('Temps qualification fédération'!F$22=0,'Temps qualification fédération'!F$18=0,'Temps qualification fédération'!F$17=0),"---",IF('Meilleurs temps'!G26=0,"",IF('Meilleurs temps'!G26&lt;='Temps qualification fédération'!F$22,'Temps qualification fédération'!$E$22,IF('Meilleurs temps'!G26&lt;='Temps qualification fédération'!F$20,'Temps qualification fédération'!$E$20,IF('Meilleurs temps'!G26&lt;='Temps qualification fédération'!F$21,'Temps qualification fédération'!$E$21,IF('Meilleurs temps'!G26&lt;='Temps qualification fédération'!F$19,'Temps qualification fédération'!$E$19,IF('Meilleurs temps'!G26&lt;='Temps qualification fédération'!F$18,'Temps qualification fédération'!$E$18,IF('Meilleurs temps'!G26&lt;='Temps qualification fédération'!F$17,'Temps qualification fédération'!$E$17,IF('Meilleurs temps'!G26&lt;='Temps qualification fédération'!F$16,'Temps qualification fédération'!$E$16,IF('Meilleurs temps'!G26&lt;='Temps qualification fédération'!F$15,'Temps qualification fédération'!$E$15,"PRÉ-LIGUE")))))))))))</f>
        <v>DEV 11-12</v>
      </c>
      <c r="I26" s="52" t="str">
        <f>IF($D26="F",IF(AND('Temps qualification fédération'!G$9=0,'Temps qualification fédération'!G$5=0,'Temps qualification fédération'!G$4=0),"---",IF('Meilleurs temps'!H26=0,"",IF('Meilleurs temps'!H26&lt;='Temps qualification fédération'!G$9,'Temps qualification fédération'!$E$9,IF('Meilleurs temps'!H26&lt;='Temps qualification fédération'!G$7,'Temps qualification fédération'!$E$7,IF('Meilleurs temps'!H26&lt;='Temps qualification fédération'!G$8,'Temps qualification fédération'!$E$8,IF('Meilleurs temps'!H26&lt;='Temps qualification fédération'!G$6,'Temps qualification fédération'!$E$6,IF('Meilleurs temps'!H26&lt;='Temps qualification fédération'!G$5,'Temps qualification fédération'!$E$5,IF('Meilleurs temps'!H26&lt;='Temps qualification fédération'!G$4,'Temps qualification fédération'!$E$4,IF('Meilleurs temps'!H26&lt;='Temps qualification fédération'!G$3,'Temps qualification fédération'!$E$3,IF('Meilleurs temps'!H26&lt;='Temps qualification fédération'!G$2,'Temps qualification fédération'!$E$2,"PRÉ-LIGUE")))))))))),IF(AND('Temps qualification fédération'!G$22=0,'Temps qualification fédération'!G$18=0,'Temps qualification fédération'!G$17=0),"---",IF('Meilleurs temps'!H26=0,"",IF('Meilleurs temps'!H26&lt;='Temps qualification fédération'!G$22,'Temps qualification fédération'!$E$22,IF('Meilleurs temps'!H26&lt;='Temps qualification fédération'!G$20,'Temps qualification fédération'!$E$20,IF('Meilleurs temps'!H26&lt;='Temps qualification fédération'!G$21,'Temps qualification fédération'!$E$21,IF('Meilleurs temps'!H26&lt;='Temps qualification fédération'!G$19,'Temps qualification fédération'!$E$19,IF('Meilleurs temps'!H26&lt;='Temps qualification fédération'!G$18,'Temps qualification fédération'!$E$18,IF('Meilleurs temps'!H26&lt;='Temps qualification fédération'!G$17,'Temps qualification fédération'!$E$17,IF('Meilleurs temps'!H26&lt;='Temps qualification fédération'!G$16,'Temps qualification fédération'!$E$16,IF('Meilleurs temps'!H26&lt;='Temps qualification fédération'!G$15,'Temps qualification fédération'!$E$15,"PRÉ-LIGUE")))))))))))</f>
        <v>DEV 10</v>
      </c>
      <c r="J26" s="52" t="str">
        <f>IF($D26="F",IF(AND('Temps qualification fédération'!H$9=0,'Temps qualification fédération'!H$5=0,'Temps qualification fédération'!H$4=0),"---",IF('Meilleurs temps'!I26=0,"",IF('Meilleurs temps'!I26&lt;='Temps qualification fédération'!H$9,'Temps qualification fédération'!$E$9,IF('Meilleurs temps'!I26&lt;='Temps qualification fédération'!H$7,'Temps qualification fédération'!$E$7,IF('Meilleurs temps'!I26&lt;='Temps qualification fédération'!H$8,'Temps qualification fédération'!$E$8,IF('Meilleurs temps'!I26&lt;='Temps qualification fédération'!H$6,'Temps qualification fédération'!$E$6,IF('Meilleurs temps'!I26&lt;='Temps qualification fédération'!H$5,'Temps qualification fédération'!$E$5,IF('Meilleurs temps'!I26&lt;='Temps qualification fédération'!H$4,'Temps qualification fédération'!$E$4,IF('Meilleurs temps'!I26&lt;='Temps qualification fédération'!H$3,'Temps qualification fédération'!$E$3,IF('Meilleurs temps'!I26&lt;='Temps qualification fédération'!H$2,'Temps qualification fédération'!$E$2,"PRÉ-LIGUE")))))))))),IF(AND('Temps qualification fédération'!H$22=0,'Temps qualification fédération'!H$18=0,'Temps qualification fédération'!H$17=0),"---",IF('Meilleurs temps'!I26=0,"",IF('Meilleurs temps'!I26&lt;='Temps qualification fédération'!H$22,'Temps qualification fédération'!$E$22,IF('Meilleurs temps'!I26&lt;='Temps qualification fédération'!H$20,'Temps qualification fédération'!$E$20,IF('Meilleurs temps'!I26&lt;='Temps qualification fédération'!H$21,'Temps qualification fédération'!$E$21,IF('Meilleurs temps'!I26&lt;='Temps qualification fédération'!H$19,'Temps qualification fédération'!$E$19,IF('Meilleurs temps'!I26&lt;='Temps qualification fédération'!H$18,'Temps qualification fédération'!$E$18,IF('Meilleurs temps'!I26&lt;='Temps qualification fédération'!H$17,'Temps qualification fédération'!$E$17,IF('Meilleurs temps'!I26&lt;='Temps qualification fédération'!H$16,'Temps qualification fédération'!$E$16,IF('Meilleurs temps'!I26&lt;='Temps qualification fédération'!H$15,'Temps qualification fédération'!$E$15,"PRÉ-LIGUE")))))))))))</f>
        <v>DEV 10</v>
      </c>
      <c r="K26" s="52" t="str">
        <f>IF($D26="F",IF(AND('Temps qualification fédération'!I$9=0,'Temps qualification fédération'!I$5=0,'Temps qualification fédération'!I$4=0),"---",IF('Meilleurs temps'!J26=0,"",IF('Meilleurs temps'!J26&lt;='Temps qualification fédération'!I$9,'Temps qualification fédération'!$E$9,IF('Meilleurs temps'!J26&lt;='Temps qualification fédération'!I$7,'Temps qualification fédération'!$E$7,IF('Meilleurs temps'!J26&lt;='Temps qualification fédération'!I$8,'Temps qualification fédération'!$E$8,IF('Meilleurs temps'!J26&lt;='Temps qualification fédération'!I$6,'Temps qualification fédération'!$E$6,IF('Meilleurs temps'!J26&lt;='Temps qualification fédération'!I$5,'Temps qualification fédération'!$E$5,IF('Meilleurs temps'!J26&lt;='Temps qualification fédération'!I$4,'Temps qualification fédération'!$E$4,IF('Meilleurs temps'!J26&lt;='Temps qualification fédération'!I$3,'Temps qualification fédération'!$E$3,IF('Meilleurs temps'!J26&lt;='Temps qualification fédération'!I$2,'Temps qualification fédération'!$E$2,"PRÉ-LIGUE")))))))))),IF(AND('Temps qualification fédération'!I$22=0,'Temps qualification fédération'!I$18=0,'Temps qualification fédération'!I$17=0),"---",IF('Meilleurs temps'!J26=0,"",IF('Meilleurs temps'!J26&lt;='Temps qualification fédération'!I$22,'Temps qualification fédération'!$E$22,IF('Meilleurs temps'!J26&lt;='Temps qualification fédération'!I$20,'Temps qualification fédération'!$E$20,IF('Meilleurs temps'!J26&lt;='Temps qualification fédération'!I$21,'Temps qualification fédération'!$E$21,IF('Meilleurs temps'!J26&lt;='Temps qualification fédération'!I$19,'Temps qualification fédération'!$E$19,IF('Meilleurs temps'!J26&lt;='Temps qualification fédération'!I$18,'Temps qualification fédération'!$E$18,IF('Meilleurs temps'!J26&lt;='Temps qualification fédération'!I$17,'Temps qualification fédération'!$E$17,IF('Meilleurs temps'!J26&lt;='Temps qualification fédération'!I$16,'Temps qualification fédération'!$E$16,IF('Meilleurs temps'!J26&lt;='Temps qualification fédération'!I$15,'Temps qualification fédération'!$E$15,"PRÉ-LIGUE")))))))))))</f>
        <v>PRÉ-LIGUE</v>
      </c>
      <c r="L26" s="52" t="str">
        <f>IF($D26="F",IF(AND('Temps qualification fédération'!J$9=0,'Temps qualification fédération'!J$5=0,'Temps qualification fédération'!J$4=0),"---",IF('Meilleurs temps'!K26=0,"",IF('Meilleurs temps'!K26&lt;='Temps qualification fédération'!J$9,'Temps qualification fédération'!$E$9,IF('Meilleurs temps'!K26&lt;='Temps qualification fédération'!J$7,'Temps qualification fédération'!$E$7,IF('Meilleurs temps'!K26&lt;='Temps qualification fédération'!J$8,'Temps qualification fédération'!$E$8,IF('Meilleurs temps'!K26&lt;='Temps qualification fédération'!J$6,'Temps qualification fédération'!$E$6,IF('Meilleurs temps'!K26&lt;='Temps qualification fédération'!J$5,'Temps qualification fédération'!$E$5,IF('Meilleurs temps'!K26&lt;='Temps qualification fédération'!J$4,'Temps qualification fédération'!$E$4,IF('Meilleurs temps'!K26&lt;='Temps qualification fédération'!J$3,'Temps qualification fédération'!$E$3,IF('Meilleurs temps'!K26&lt;='Temps qualification fédération'!J$2,'Temps qualification fédération'!$E$2,"PRÉ-LIGUE")))))))))),IF(AND('Temps qualification fédération'!J$22=0,'Temps qualification fédération'!J$18=0,'Temps qualification fédération'!J$17=0),"---",IF('Meilleurs temps'!K26=0,"",IF('Meilleurs temps'!K26&lt;='Temps qualification fédération'!J$22,'Temps qualification fédération'!$E$22,IF('Meilleurs temps'!K26&lt;='Temps qualification fédération'!J$20,'Temps qualification fédération'!$E$20,IF('Meilleurs temps'!K26&lt;='Temps qualification fédération'!J$21,'Temps qualification fédération'!$E$21,IF('Meilleurs temps'!K26&lt;='Temps qualification fédération'!J$19,'Temps qualification fédération'!$E$19,IF('Meilleurs temps'!K26&lt;='Temps qualification fédération'!J$18,'Temps qualification fédération'!$E$18,IF('Meilleurs temps'!K26&lt;='Temps qualification fédération'!J$17,'Temps qualification fédération'!$E$17,IF('Meilleurs temps'!K26&lt;='Temps qualification fédération'!J$16,'Temps qualification fédération'!$E$16,IF('Meilleurs temps'!K26&lt;='Temps qualification fédération'!J$15,'Temps qualification fédération'!$E$15,"PRÉ-LIGUE")))))))))))</f>
        <v/>
      </c>
      <c r="M26" s="52" t="str">
        <f>IF($D26="F",IF(AND('Temps qualification fédération'!K$9=0,'Temps qualification fédération'!K$5=0,'Temps qualification fédération'!K$4=0),"---",IF('Meilleurs temps'!L26=0,"",IF('Meilleurs temps'!L26&lt;='Temps qualification fédération'!K$9,'Temps qualification fédération'!$E$9,IF('Meilleurs temps'!L26&lt;='Temps qualification fédération'!K$7,'Temps qualification fédération'!$E$7,IF('Meilleurs temps'!L26&lt;='Temps qualification fédération'!K$8,'Temps qualification fédération'!$E$8,IF('Meilleurs temps'!L26&lt;='Temps qualification fédération'!K$6,'Temps qualification fédération'!$E$6,IF('Meilleurs temps'!L26&lt;='Temps qualification fédération'!K$5,'Temps qualification fédération'!$E$5,IF('Meilleurs temps'!L26&lt;='Temps qualification fédération'!K$4,'Temps qualification fédération'!$E$4,IF('Meilleurs temps'!L26&lt;='Temps qualification fédération'!K$3,'Temps qualification fédération'!$E$3,IF('Meilleurs temps'!L26&lt;='Temps qualification fédération'!K$2,'Temps qualification fédération'!$E$2,"PRÉ-LIGUE")))))))))),IF(AND('Temps qualification fédération'!K$22=0,'Temps qualification fédération'!K$18=0,'Temps qualification fédération'!K$17=0),"---",IF('Meilleurs temps'!L26=0,"",IF('Meilleurs temps'!L26&lt;='Temps qualification fédération'!K$22,'Temps qualification fédération'!$E$22,IF('Meilleurs temps'!L26&lt;='Temps qualification fédération'!K$20,'Temps qualification fédération'!$E$20,IF('Meilleurs temps'!L26&lt;='Temps qualification fédération'!K$21,'Temps qualification fédération'!$E$21,IF('Meilleurs temps'!L26&lt;='Temps qualification fédération'!K$19,'Temps qualification fédération'!$E$19,IF('Meilleurs temps'!L26&lt;='Temps qualification fédération'!K$18,'Temps qualification fédération'!$E$18,IF('Meilleurs temps'!L26&lt;='Temps qualification fédération'!K$17,'Temps qualification fédération'!$E$17,IF('Meilleurs temps'!L26&lt;='Temps qualification fédération'!K$16,'Temps qualification fédération'!$E$16,IF('Meilleurs temps'!L26&lt;='Temps qualification fédération'!K$15,'Temps qualification fédération'!$E$15,"PRÉ-LIGUE")))))))))))</f>
        <v/>
      </c>
      <c r="N26" s="52" t="str">
        <f>IF($D26="F",IF(AND('Temps qualification fédération'!L$9=0,'Temps qualification fédération'!L$5=0,'Temps qualification fédération'!L$4=0),"---",IF('Meilleurs temps'!M26=0,"",IF('Meilleurs temps'!M26&lt;='Temps qualification fédération'!L$9,'Temps qualification fédération'!$E$9,IF('Meilleurs temps'!M26&lt;='Temps qualification fédération'!L$7,'Temps qualification fédération'!$E$7,IF('Meilleurs temps'!M26&lt;='Temps qualification fédération'!L$8,'Temps qualification fédération'!$E$8,IF('Meilleurs temps'!M26&lt;='Temps qualification fédération'!L$6,'Temps qualification fédération'!$E$6,IF('Meilleurs temps'!M26&lt;='Temps qualification fédération'!L$5,'Temps qualification fédération'!$E$5,IF('Meilleurs temps'!M26&lt;='Temps qualification fédération'!L$4,'Temps qualification fédération'!$E$4,IF('Meilleurs temps'!M26&lt;='Temps qualification fédération'!L$3,'Temps qualification fédération'!$E$3,IF('Meilleurs temps'!M26&lt;='Temps qualification fédération'!L$2,'Temps qualification fédération'!$E$2,"PRÉ-LIGUE")))))))))),IF(AND('Temps qualification fédération'!L$22=0,'Temps qualification fédération'!L$18=0,'Temps qualification fédération'!L$17=0),"---",IF('Meilleurs temps'!M26=0,"",IF('Meilleurs temps'!M26&lt;='Temps qualification fédération'!L$22,'Temps qualification fédération'!$E$22,IF('Meilleurs temps'!M26&lt;='Temps qualification fédération'!L$20,'Temps qualification fédération'!$E$20,IF('Meilleurs temps'!M26&lt;='Temps qualification fédération'!L$21,'Temps qualification fédération'!$E$21,IF('Meilleurs temps'!M26&lt;='Temps qualification fédération'!L$19,'Temps qualification fédération'!$E$19,IF('Meilleurs temps'!M26&lt;='Temps qualification fédération'!L$18,'Temps qualification fédération'!$E$18,IF('Meilleurs temps'!M26&lt;='Temps qualification fédération'!L$17,'Temps qualification fédération'!$E$17,IF('Meilleurs temps'!M26&lt;='Temps qualification fédération'!L$16,'Temps qualification fédération'!$E$16,IF('Meilleurs temps'!M26&lt;='Temps qualification fédération'!L$15,'Temps qualification fédération'!$E$15,"PRÉ-LIGUE")))))))))))</f>
        <v>DEV 11-12</v>
      </c>
      <c r="O26" s="52" t="str">
        <f>IF($D26="F",IF(AND('Temps qualification fédération'!M$9=0,'Temps qualification fédération'!M$5=0,'Temps qualification fédération'!M$4=0),"---",IF('Meilleurs temps'!N26=0,"",IF('Meilleurs temps'!N26&lt;='Temps qualification fédération'!M$9,'Temps qualification fédération'!$E$9,IF('Meilleurs temps'!N26&lt;='Temps qualification fédération'!M$7,'Temps qualification fédération'!$E$7,IF('Meilleurs temps'!N26&lt;='Temps qualification fédération'!M$8,'Temps qualification fédération'!$E$8,IF('Meilleurs temps'!N26&lt;='Temps qualification fédération'!M$6,'Temps qualification fédération'!$E$6,IF('Meilleurs temps'!N26&lt;='Temps qualification fédération'!M$5,'Temps qualification fédération'!$E$5,IF('Meilleurs temps'!N26&lt;='Temps qualification fédération'!M$4,'Temps qualification fédération'!$E$4,IF('Meilleurs temps'!N26&lt;='Temps qualification fédération'!M$3,'Temps qualification fédération'!$E$3,IF('Meilleurs temps'!N26&lt;='Temps qualification fédération'!M$2,'Temps qualification fédération'!$E$2,"PRÉ-LIGUE")))))))))),IF(AND('Temps qualification fédération'!M$22=0,'Temps qualification fédération'!M$18=0,'Temps qualification fédération'!M$17=0),"---",IF('Meilleurs temps'!N26=0,"",IF('Meilleurs temps'!N26&lt;='Temps qualification fédération'!M$22,'Temps qualification fédération'!$E$22,IF('Meilleurs temps'!N26&lt;='Temps qualification fédération'!M$20,'Temps qualification fédération'!$E$20,IF('Meilleurs temps'!N26&lt;='Temps qualification fédération'!M$21,'Temps qualification fédération'!$E$21,IF('Meilleurs temps'!N26&lt;='Temps qualification fédération'!M$19,'Temps qualification fédération'!$E$19,IF('Meilleurs temps'!N26&lt;='Temps qualification fédération'!M$18,'Temps qualification fédération'!$E$18,IF('Meilleurs temps'!N26&lt;='Temps qualification fédération'!M$17,'Temps qualification fédération'!$E$17,IF('Meilleurs temps'!N26&lt;='Temps qualification fédération'!M$16,'Temps qualification fédération'!$E$16,IF('Meilleurs temps'!N26&lt;='Temps qualification fédération'!M$15,'Temps qualification fédération'!$E$15,"PRÉ-LIGUE")))))))))))</f>
        <v>DEV 11-12</v>
      </c>
      <c r="P26" s="52" t="str">
        <f>IF($D26="F",IF(AND('Temps qualification fédération'!N$9=0,'Temps qualification fédération'!N$5=0,'Temps qualification fédération'!N$4=0),"---",IF('Meilleurs temps'!O26=0,"",IF('Meilleurs temps'!O26&lt;='Temps qualification fédération'!N$9,'Temps qualification fédération'!$E$9,IF('Meilleurs temps'!O26&lt;='Temps qualification fédération'!N$7,'Temps qualification fédération'!$E$7,IF('Meilleurs temps'!O26&lt;='Temps qualification fédération'!N$8,'Temps qualification fédération'!$E$8,IF('Meilleurs temps'!O26&lt;='Temps qualification fédération'!N$6,'Temps qualification fédération'!$E$6,IF('Meilleurs temps'!O26&lt;='Temps qualification fédération'!N$5,'Temps qualification fédération'!$E$5,IF('Meilleurs temps'!O26&lt;='Temps qualification fédération'!N$4,'Temps qualification fédération'!$E$4,IF('Meilleurs temps'!O26&lt;='Temps qualification fédération'!N$3,'Temps qualification fédération'!$E$3,IF('Meilleurs temps'!O26&lt;='Temps qualification fédération'!N$2,'Temps qualification fédération'!$E$2,"PRÉ-LIGUE")))))))))),IF(AND('Temps qualification fédération'!N$22=0,'Temps qualification fédération'!N$18=0,'Temps qualification fédération'!N$17=0),"---",IF('Meilleurs temps'!O26=0,"",IF('Meilleurs temps'!O26&lt;='Temps qualification fédération'!N$22,'Temps qualification fédération'!$E$22,IF('Meilleurs temps'!O26&lt;='Temps qualification fédération'!N$20,'Temps qualification fédération'!$E$20,IF('Meilleurs temps'!O26&lt;='Temps qualification fédération'!N$21,'Temps qualification fédération'!$E$21,IF('Meilleurs temps'!O26&lt;='Temps qualification fédération'!N$19,'Temps qualification fédération'!$E$19,IF('Meilleurs temps'!O26&lt;='Temps qualification fédération'!N$18,'Temps qualification fédération'!$E$18,IF('Meilleurs temps'!O26&lt;='Temps qualification fédération'!N$17,'Temps qualification fédération'!$E$17,IF('Meilleurs temps'!O26&lt;='Temps qualification fédération'!N$16,'Temps qualification fédération'!$E$16,IF('Meilleurs temps'!O26&lt;='Temps qualification fédération'!N$15,'Temps qualification fédération'!$E$15,"PRÉ-LIGUE")))))))))))</f>
        <v>PRÉ-LIGUE</v>
      </c>
      <c r="Q26" s="52" t="str">
        <f>IF($D26="F",IF(AND('Temps qualification fédération'!O$9=0,'Temps qualification fédération'!O$5=0,'Temps qualification fédération'!O$4=0),"---",IF('Meilleurs temps'!P26=0,"",IF('Meilleurs temps'!P26&lt;='Temps qualification fédération'!O$9,'Temps qualification fédération'!$E$9,IF('Meilleurs temps'!P26&lt;='Temps qualification fédération'!O$7,'Temps qualification fédération'!$E$7,IF('Meilleurs temps'!P26&lt;='Temps qualification fédération'!O$8,'Temps qualification fédération'!$E$8,IF('Meilleurs temps'!P26&lt;='Temps qualification fédération'!O$6,'Temps qualification fédération'!$E$6,IF('Meilleurs temps'!P26&lt;='Temps qualification fédération'!O$5,'Temps qualification fédération'!$E$5,IF('Meilleurs temps'!P26&lt;='Temps qualification fédération'!O$4,'Temps qualification fédération'!$E$4,IF('Meilleurs temps'!P26&lt;='Temps qualification fédération'!O$3,'Temps qualification fédération'!$E$3,IF('Meilleurs temps'!P26&lt;='Temps qualification fédération'!O$2,'Temps qualification fédération'!$E$2,"PRÉ-LIGUE")))))))))),IF(AND('Temps qualification fédération'!O$22=0,'Temps qualification fédération'!O$18=0,'Temps qualification fédération'!O$17=0),"---",IF('Meilleurs temps'!P26=0,"",IF('Meilleurs temps'!P26&lt;='Temps qualification fédération'!O$22,'Temps qualification fédération'!$E$22,IF('Meilleurs temps'!P26&lt;='Temps qualification fédération'!O$20,'Temps qualification fédération'!$E$20,IF('Meilleurs temps'!P26&lt;='Temps qualification fédération'!O$21,'Temps qualification fédération'!$E$21,IF('Meilleurs temps'!P26&lt;='Temps qualification fédération'!O$19,'Temps qualification fédération'!$E$19,IF('Meilleurs temps'!P26&lt;='Temps qualification fédération'!O$18,'Temps qualification fédération'!$E$18,IF('Meilleurs temps'!P26&lt;='Temps qualification fédération'!O$17,'Temps qualification fédération'!$E$17,IF('Meilleurs temps'!P26&lt;='Temps qualification fédération'!O$16,'Temps qualification fédération'!$E$16,IF('Meilleurs temps'!P26&lt;='Temps qualification fédération'!O$15,'Temps qualification fédération'!$E$15,"PRÉ-LIGUE")))))))))))</f>
        <v>DEV 11-12</v>
      </c>
      <c r="R26" s="52" t="str">
        <f>IF($D26="F",IF(AND('Temps qualification fédération'!P$9=0,'Temps qualification fédération'!P$5=0,'Temps qualification fédération'!P$4=0),"---",IF('Meilleurs temps'!Q26=0,"",IF('Meilleurs temps'!Q26&lt;='Temps qualification fédération'!P$9,'Temps qualification fédération'!$E$9,IF('Meilleurs temps'!Q26&lt;='Temps qualification fédération'!P$7,'Temps qualification fédération'!$E$7,IF('Meilleurs temps'!Q26&lt;='Temps qualification fédération'!P$8,'Temps qualification fédération'!$E$8,IF('Meilleurs temps'!Q26&lt;='Temps qualification fédération'!P$6,'Temps qualification fédération'!$E$6,IF('Meilleurs temps'!Q26&lt;='Temps qualification fédération'!P$5,'Temps qualification fédération'!$E$5,IF('Meilleurs temps'!Q26&lt;='Temps qualification fédération'!P$4,'Temps qualification fédération'!$E$4,IF('Meilleurs temps'!Q26&lt;='Temps qualification fédération'!P$3,'Temps qualification fédération'!$E$3,IF('Meilleurs temps'!Q26&lt;='Temps qualification fédération'!P$2,'Temps qualification fédération'!$E$2,"PRÉ-LIGUE")))))))))),IF(AND('Temps qualification fédération'!P$22=0,'Temps qualification fédération'!P$18=0,'Temps qualification fédération'!P$17=0),"---",IF('Meilleurs temps'!Q26=0,"",IF('Meilleurs temps'!Q26&lt;='Temps qualification fédération'!P$22,'Temps qualification fédération'!$E$22,IF('Meilleurs temps'!Q26&lt;='Temps qualification fédération'!P$20,'Temps qualification fédération'!$E$20,IF('Meilleurs temps'!Q26&lt;='Temps qualification fédération'!P$21,'Temps qualification fédération'!$E$21,IF('Meilleurs temps'!Q26&lt;='Temps qualification fédération'!P$19,'Temps qualification fédération'!$E$19,IF('Meilleurs temps'!Q26&lt;='Temps qualification fédération'!P$18,'Temps qualification fédération'!$E$18,IF('Meilleurs temps'!Q26&lt;='Temps qualification fédération'!P$17,'Temps qualification fédération'!$E$17,IF('Meilleurs temps'!Q26&lt;='Temps qualification fédération'!P$16,'Temps qualification fédération'!$E$16,IF('Meilleurs temps'!Q26&lt;='Temps qualification fédération'!P$15,'Temps qualification fédération'!$E$15,"PRÉ-LIGUE")))))))))))</f>
        <v>DEV 11-12</v>
      </c>
      <c r="S26" s="52" t="str">
        <f>IF($D26="F",IF(AND('Temps qualification fédération'!Q$9=0,'Temps qualification fédération'!Q$5=0,'Temps qualification fédération'!Q$4=0),"---",IF('Meilleurs temps'!R26=0,"",IF('Meilleurs temps'!R26&lt;='Temps qualification fédération'!Q$9,'Temps qualification fédération'!$E$9,IF('Meilleurs temps'!R26&lt;='Temps qualification fédération'!Q$7,'Temps qualification fédération'!$E$7,IF('Meilleurs temps'!R26&lt;='Temps qualification fédération'!Q$8,'Temps qualification fédération'!$E$8,IF('Meilleurs temps'!R26&lt;='Temps qualification fédération'!Q$6,'Temps qualification fédération'!$E$6,IF('Meilleurs temps'!R26&lt;='Temps qualification fédération'!Q$5,'Temps qualification fédération'!$E$5,IF('Meilleurs temps'!R26&lt;='Temps qualification fédération'!Q$4,'Temps qualification fédération'!$E$4,IF('Meilleurs temps'!R26&lt;='Temps qualification fédération'!Q$3,'Temps qualification fédération'!$E$3,IF('Meilleurs temps'!R26&lt;='Temps qualification fédération'!Q$2,'Temps qualification fédération'!$E$2,"PRÉ-LIGUE")))))))))),IF(AND('Temps qualification fédération'!Q$22=0,'Temps qualification fédération'!Q$18=0,'Temps qualification fédération'!Q$17=0),"---",IF('Meilleurs temps'!R26=0,"",IF('Meilleurs temps'!R26&lt;='Temps qualification fédération'!Q$22,'Temps qualification fédération'!$E$22,IF('Meilleurs temps'!R26&lt;='Temps qualification fédération'!Q$20,'Temps qualification fédération'!$E$20,IF('Meilleurs temps'!R26&lt;='Temps qualification fédération'!Q$21,'Temps qualification fédération'!$E$21,IF('Meilleurs temps'!R26&lt;='Temps qualification fédération'!Q$19,'Temps qualification fédération'!$E$19,IF('Meilleurs temps'!R26&lt;='Temps qualification fédération'!Q$18,'Temps qualification fédération'!$E$18,IF('Meilleurs temps'!R26&lt;='Temps qualification fédération'!Q$17,'Temps qualification fédération'!$E$17,IF('Meilleurs temps'!R26&lt;='Temps qualification fédération'!Q$16,'Temps qualification fédération'!$E$16,IF('Meilleurs temps'!R26&lt;='Temps qualification fédération'!Q$15,'Temps qualification fédération'!$E$15,"PRÉ-LIGUE")))))))))))</f>
        <v>DEV 11-12</v>
      </c>
      <c r="T26" s="52" t="str">
        <f>IF($D26="F",IF(AND('Temps qualification fédération'!R$9=0,'Temps qualification fédération'!R$5=0,'Temps qualification fédération'!R$4=0),"---",IF('Meilleurs temps'!S26=0,"",IF('Meilleurs temps'!S26&lt;='Temps qualification fédération'!R$9,'Temps qualification fédération'!$E$9,IF('Meilleurs temps'!S26&lt;='Temps qualification fédération'!R$7,'Temps qualification fédération'!$E$7,IF('Meilleurs temps'!S26&lt;='Temps qualification fédération'!R$8,'Temps qualification fédération'!$E$8,IF('Meilleurs temps'!S26&lt;='Temps qualification fédération'!R$6,'Temps qualification fédération'!$E$6,IF('Meilleurs temps'!S26&lt;='Temps qualification fédération'!R$5,'Temps qualification fédération'!$E$5,IF('Meilleurs temps'!S26&lt;='Temps qualification fédération'!R$4,'Temps qualification fédération'!$E$4,IF('Meilleurs temps'!S26&lt;='Temps qualification fédération'!R$3,'Temps qualification fédération'!$E$3,IF('Meilleurs temps'!S26&lt;='Temps qualification fédération'!R$2,'Temps qualification fédération'!$E$2,"PRÉ-LIGUE")))))))))),IF(AND('Temps qualification fédération'!R$22=0,'Temps qualification fédération'!R$18=0,'Temps qualification fédération'!R$17=0),"---",IF('Meilleurs temps'!S26=0,"",IF('Meilleurs temps'!S26&lt;='Temps qualification fédération'!R$22,'Temps qualification fédération'!$E$22,IF('Meilleurs temps'!S26&lt;='Temps qualification fédération'!R$20,'Temps qualification fédération'!$E$20,IF('Meilleurs temps'!S26&lt;='Temps qualification fédération'!R$21,'Temps qualification fédération'!$E$21,IF('Meilleurs temps'!S26&lt;='Temps qualification fédération'!R$19,'Temps qualification fédération'!$E$19,IF('Meilleurs temps'!S26&lt;='Temps qualification fédération'!R$18,'Temps qualification fédération'!$E$18,IF('Meilleurs temps'!S26&lt;='Temps qualification fédération'!R$17,'Temps qualification fédération'!$E$17,IF('Meilleurs temps'!S26&lt;='Temps qualification fédération'!R$16,'Temps qualification fédération'!$E$16,IF('Meilleurs temps'!S26&lt;='Temps qualification fédération'!R$15,'Temps qualification fédération'!$E$15,"PRÉ-LIGUE")))))))))))</f>
        <v>DEV 10</v>
      </c>
      <c r="U26" s="52" t="str">
        <f>IF($D26="F",IF(AND('Temps qualification fédération'!S$9=0,'Temps qualification fédération'!S$5=0,'Temps qualification fédération'!S$4=0),"---",IF('Meilleurs temps'!T26=0,"",IF('Meilleurs temps'!T26&lt;='Temps qualification fédération'!S$9,'Temps qualification fédération'!$E$9,IF('Meilleurs temps'!T26&lt;='Temps qualification fédération'!S$7,'Temps qualification fédération'!$E$7,IF('Meilleurs temps'!T26&lt;='Temps qualification fédération'!S$8,'Temps qualification fédération'!$E$8,IF('Meilleurs temps'!T26&lt;='Temps qualification fédération'!S$6,'Temps qualification fédération'!$E$6,IF('Meilleurs temps'!T26&lt;='Temps qualification fédération'!S$5,'Temps qualification fédération'!$E$5,IF('Meilleurs temps'!T26&lt;='Temps qualification fédération'!S$4,'Temps qualification fédération'!$E$4,IF('Meilleurs temps'!T26&lt;='Temps qualification fédération'!S$3,'Temps qualification fédération'!$E$3,IF('Meilleurs temps'!T26&lt;='Temps qualification fédération'!S$2,'Temps qualification fédération'!$E$2,"PRÉ-LIGUE")))))))))),IF(AND('Temps qualification fédération'!S$22=0,'Temps qualification fédération'!S$18=0,'Temps qualification fédération'!S$17=0),"---",IF('Meilleurs temps'!T26=0,"",IF('Meilleurs temps'!T26&lt;='Temps qualification fédération'!S$22,'Temps qualification fédération'!$E$22,IF('Meilleurs temps'!T26&lt;='Temps qualification fédération'!S$20,'Temps qualification fédération'!$E$20,IF('Meilleurs temps'!T26&lt;='Temps qualification fédération'!S$21,'Temps qualification fédération'!$E$21,IF('Meilleurs temps'!T26&lt;='Temps qualification fédération'!S$19,'Temps qualification fédération'!$E$19,IF('Meilleurs temps'!T26&lt;='Temps qualification fédération'!S$18,'Temps qualification fédération'!$E$18,IF('Meilleurs temps'!T26&lt;='Temps qualification fédération'!S$17,'Temps qualification fédération'!$E$17,IF('Meilleurs temps'!T26&lt;='Temps qualification fédération'!S$16,'Temps qualification fédération'!$E$16,IF('Meilleurs temps'!T26&lt;='Temps qualification fédération'!S$15,'Temps qualification fédération'!$E$15,"PRÉ-LIGUE")))))))))))</f>
        <v/>
      </c>
      <c r="V26" s="52" t="str">
        <f>IF($D26="F",IF(AND('Temps qualification fédération'!T$9=0,'Temps qualification fédération'!T$5=0,'Temps qualification fédération'!T$4=0),"---",IF('Meilleurs temps'!U26=0,"",IF('Meilleurs temps'!U26&lt;='Temps qualification fédération'!T$9,'Temps qualification fédération'!$E$9,IF('Meilleurs temps'!U26&lt;='Temps qualification fédération'!T$7,'Temps qualification fédération'!$E$7,IF('Meilleurs temps'!U26&lt;='Temps qualification fédération'!T$8,'Temps qualification fédération'!$E$8,IF('Meilleurs temps'!U26&lt;='Temps qualification fédération'!T$6,'Temps qualification fédération'!$E$6,IF('Meilleurs temps'!U26&lt;='Temps qualification fédération'!T$5,'Temps qualification fédération'!$E$5,IF('Meilleurs temps'!U26&lt;='Temps qualification fédération'!T$4,'Temps qualification fédération'!$E$4,IF('Meilleurs temps'!U26&lt;='Temps qualification fédération'!T$3,'Temps qualification fédération'!$E$3,IF('Meilleurs temps'!U26&lt;='Temps qualification fédération'!T$2,'Temps qualification fédération'!$E$2,"PRÉ-LIGUE")))))))))),IF(AND('Temps qualification fédération'!T$22=0,'Temps qualification fédération'!T$18=0,'Temps qualification fédération'!T$17=0),"---",IF('Meilleurs temps'!U26=0,"",IF('Meilleurs temps'!U26&lt;='Temps qualification fédération'!T$22,'Temps qualification fédération'!$E$22,IF('Meilleurs temps'!U26&lt;='Temps qualification fédération'!T$20,'Temps qualification fédération'!$E$20,IF('Meilleurs temps'!U26&lt;='Temps qualification fédération'!T$21,'Temps qualification fédération'!$E$21,IF('Meilleurs temps'!U26&lt;='Temps qualification fédération'!T$19,'Temps qualification fédération'!$E$19,IF('Meilleurs temps'!U26&lt;='Temps qualification fédération'!T$18,'Temps qualification fédération'!$E$18,IF('Meilleurs temps'!U26&lt;='Temps qualification fédération'!T$17,'Temps qualification fédération'!$E$17,IF('Meilleurs temps'!U26&lt;='Temps qualification fédération'!T$16,'Temps qualification fédération'!$E$16,IF('Meilleurs temps'!U26&lt;='Temps qualification fédération'!T$15,'Temps qualification fédération'!$E$15,"PRÉ-LIGUE")))))))))))</f>
        <v/>
      </c>
      <c r="W26" s="52" t="str">
        <f>IF($D26="F",IF(AND('Temps qualification fédération'!U$9=0,'Temps qualification fédération'!U$5=0,'Temps qualification fédération'!U$4=0),"---",IF('Meilleurs temps'!V26=0,"",IF('Meilleurs temps'!V26&lt;='Temps qualification fédération'!U$9,'Temps qualification fédération'!$E$9,IF('Meilleurs temps'!V26&lt;='Temps qualification fédération'!U$7,'Temps qualification fédération'!$E$7,IF('Meilleurs temps'!V26&lt;='Temps qualification fédération'!U$8,'Temps qualification fédération'!$E$8,IF('Meilleurs temps'!V26&lt;='Temps qualification fédération'!U$6,'Temps qualification fédération'!$E$6,IF('Meilleurs temps'!V26&lt;='Temps qualification fédération'!U$5,'Temps qualification fédération'!$E$5,IF('Meilleurs temps'!V26&lt;='Temps qualification fédération'!U$4,'Temps qualification fédération'!$E$4,IF('Meilleurs temps'!V26&lt;='Temps qualification fédération'!U$3,'Temps qualification fédération'!$E$3,IF('Meilleurs temps'!V26&lt;='Temps qualification fédération'!U$2,'Temps qualification fédération'!$E$2,"PRÉ-LIGUE")))))))))),IF(AND('Temps qualification fédération'!U$22=0,'Temps qualification fédération'!U$18=0,'Temps qualification fédération'!U$17=0),"---",IF('Meilleurs temps'!V26=0,"",IF('Meilleurs temps'!V26&lt;='Temps qualification fédération'!U$22,'Temps qualification fédération'!$E$22,IF('Meilleurs temps'!V26&lt;='Temps qualification fédération'!U$20,'Temps qualification fédération'!$E$20,IF('Meilleurs temps'!V26&lt;='Temps qualification fédération'!U$21,'Temps qualification fédération'!$E$21,IF('Meilleurs temps'!V26&lt;='Temps qualification fédération'!U$19,'Temps qualification fédération'!$E$19,IF('Meilleurs temps'!V26&lt;='Temps qualification fédération'!U$18,'Temps qualification fédération'!$E$18,IF('Meilleurs temps'!V26&lt;='Temps qualification fédération'!U$17,'Temps qualification fédération'!$E$17,IF('Meilleurs temps'!V26&lt;='Temps qualification fédération'!U$16,'Temps qualification fédération'!$E$16,IF('Meilleurs temps'!V26&lt;='Temps qualification fédération'!U$15,'Temps qualification fédération'!$E$15,"PRÉ-LIGUE")))))))))))</f>
        <v>DEV 11-12</v>
      </c>
      <c r="X26" s="52" t="str">
        <f>IF($D26="F",IF(AND('Temps qualification fédération'!V$9=0,'Temps qualification fédération'!V$5=0,'Temps qualification fédération'!V$4=0),"---",IF('Meilleurs temps'!W26=0,"",IF('Meilleurs temps'!W26&lt;='Temps qualification fédération'!V$9,'Temps qualification fédération'!$E$9,IF('Meilleurs temps'!W26&lt;='Temps qualification fédération'!V$7,'Temps qualification fédération'!$E$7,IF('Meilleurs temps'!W26&lt;='Temps qualification fédération'!V$8,'Temps qualification fédération'!$E$8,IF('Meilleurs temps'!W26&lt;='Temps qualification fédération'!V$6,'Temps qualification fédération'!$E$6,IF('Meilleurs temps'!W26&lt;='Temps qualification fédération'!V$5,'Temps qualification fédération'!$E$5,IF('Meilleurs temps'!W26&lt;='Temps qualification fédération'!V$4,'Temps qualification fédération'!$E$4,IF('Meilleurs temps'!W26&lt;='Temps qualification fédération'!V$3,'Temps qualification fédération'!$E$3,IF('Meilleurs temps'!W26&lt;='Temps qualification fédération'!V$2,'Temps qualification fédération'!$E$2,"PRÉ-LIGUE")))))))))),IF(AND('Temps qualification fédération'!V$22=0,'Temps qualification fédération'!V$18=0,'Temps qualification fédération'!V$17=0),"---",IF('Meilleurs temps'!W26=0,"",IF('Meilleurs temps'!W26&lt;='Temps qualification fédération'!V$22,'Temps qualification fédération'!$E$22,IF('Meilleurs temps'!W26&lt;='Temps qualification fédération'!V$20,'Temps qualification fédération'!$E$20,IF('Meilleurs temps'!W26&lt;='Temps qualification fédération'!V$21,'Temps qualification fédération'!$E$21,IF('Meilleurs temps'!W26&lt;='Temps qualification fédération'!V$19,'Temps qualification fédération'!$E$19,IF('Meilleurs temps'!W26&lt;='Temps qualification fédération'!V$18,'Temps qualification fédération'!$E$18,IF('Meilleurs temps'!W26&lt;='Temps qualification fédération'!V$17,'Temps qualification fédération'!$E$17,IF('Meilleurs temps'!W26&lt;='Temps qualification fédération'!V$16,'Temps qualification fédération'!$E$16,IF('Meilleurs temps'!W26&lt;='Temps qualification fédération'!V$15,'Temps qualification fédération'!$E$15,"PRÉ-LIGUE")))))))))))</f>
        <v>DEV 10</v>
      </c>
      <c r="Y26" s="52" t="str">
        <f>IF($D26="F",IF(AND('Temps qualification fédération'!W$9=0,'Temps qualification fédération'!W$5=0,'Temps qualification fédération'!W$4=0),"---",IF('Meilleurs temps'!X26=0,"",IF('Meilleurs temps'!X26&lt;='Temps qualification fédération'!W$9,'Temps qualification fédération'!$E$9,IF('Meilleurs temps'!X26&lt;='Temps qualification fédération'!W$7,'Temps qualification fédération'!$E$7,IF('Meilleurs temps'!X26&lt;='Temps qualification fédération'!W$8,'Temps qualification fédération'!$E$8,IF('Meilleurs temps'!X26&lt;='Temps qualification fédération'!W$6,'Temps qualification fédération'!$E$6,IF('Meilleurs temps'!X26&lt;='Temps qualification fédération'!W$5,'Temps qualification fédération'!$E$5,IF('Meilleurs temps'!X26&lt;='Temps qualification fédération'!W$4,'Temps qualification fédération'!$E$4,IF('Meilleurs temps'!X26&lt;='Temps qualification fédération'!W$3,'Temps qualification fédération'!$E$3,IF('Meilleurs temps'!X26&lt;='Temps qualification fédération'!W$2,'Temps qualification fédération'!$E$2,"PRÉ-LIGUE")))))))))),IF(AND('Temps qualification fédération'!W$22=0,'Temps qualification fédération'!W$18=0,'Temps qualification fédération'!W$17=0),"---",IF('Meilleurs temps'!X26=0,"",IF('Meilleurs temps'!X26&lt;='Temps qualification fédération'!W$22,'Temps qualification fédération'!$E$22,IF('Meilleurs temps'!X26&lt;='Temps qualification fédération'!W$20,'Temps qualification fédération'!$E$20,IF('Meilleurs temps'!X26&lt;='Temps qualification fédération'!W$21,'Temps qualification fédération'!$E$21,IF('Meilleurs temps'!X26&lt;='Temps qualification fédération'!W$19,'Temps qualification fédération'!$E$19,IF('Meilleurs temps'!X26&lt;='Temps qualification fédération'!W$18,'Temps qualification fédération'!$E$18,IF('Meilleurs temps'!X26&lt;='Temps qualification fédération'!W$17,'Temps qualification fédération'!$E$17,IF('Meilleurs temps'!X26&lt;='Temps qualification fédération'!W$16,'Temps qualification fédération'!$E$16,IF('Meilleurs temps'!X26&lt;='Temps qualification fédération'!W$15,'Temps qualification fédération'!$E$15,"PRÉ-LIGUE")))))))))))</f>
        <v/>
      </c>
      <c r="AA26" s="34">
        <f t="shared" si="2"/>
        <v>11</v>
      </c>
      <c r="AB26" s="35">
        <f t="shared" si="3"/>
        <v>0</v>
      </c>
      <c r="AC26" s="80">
        <f t="shared" si="4"/>
        <v>2</v>
      </c>
      <c r="AD26" s="80">
        <f t="shared" si="5"/>
        <v>1</v>
      </c>
      <c r="AE26" s="80">
        <f t="shared" si="6"/>
        <v>0</v>
      </c>
      <c r="AF26" s="80">
        <f t="shared" si="7"/>
        <v>0</v>
      </c>
      <c r="AG26" s="80">
        <f t="shared" si="8"/>
        <v>0</v>
      </c>
      <c r="AH26" s="80">
        <f t="shared" si="9"/>
        <v>0</v>
      </c>
      <c r="AI26" s="36">
        <f t="shared" si="10"/>
        <v>0</v>
      </c>
      <c r="AJ26" s="35">
        <f t="shared" si="11"/>
        <v>0</v>
      </c>
      <c r="AK26" s="80">
        <f t="shared" si="12"/>
        <v>0</v>
      </c>
      <c r="AL26" s="80">
        <f t="shared" si="13"/>
        <v>2</v>
      </c>
      <c r="AM26" s="80">
        <f t="shared" si="14"/>
        <v>0</v>
      </c>
      <c r="AN26" s="80">
        <f t="shared" si="15"/>
        <v>0</v>
      </c>
      <c r="AO26" s="80">
        <f t="shared" si="16"/>
        <v>0</v>
      </c>
      <c r="AP26" s="80">
        <f t="shared" si="17"/>
        <v>0</v>
      </c>
      <c r="AQ26" s="36">
        <f t="shared" si="18"/>
        <v>0</v>
      </c>
      <c r="AR26" s="35">
        <f t="shared" si="19"/>
        <v>0</v>
      </c>
      <c r="AS26" s="80">
        <f t="shared" si="20"/>
        <v>0</v>
      </c>
      <c r="AT26" s="80">
        <f t="shared" si="21"/>
        <v>3</v>
      </c>
      <c r="AU26" s="80">
        <f t="shared" si="22"/>
        <v>0</v>
      </c>
      <c r="AV26" s="80">
        <f t="shared" si="23"/>
        <v>0</v>
      </c>
      <c r="AW26" s="80">
        <f t="shared" si="24"/>
        <v>0</v>
      </c>
      <c r="AX26" s="80">
        <f t="shared" si="25"/>
        <v>0</v>
      </c>
      <c r="AY26" s="36">
        <f t="shared" si="26"/>
        <v>0</v>
      </c>
      <c r="AZ26" s="35">
        <f t="shared" si="27"/>
        <v>0</v>
      </c>
      <c r="BA26" s="80">
        <f t="shared" si="28"/>
        <v>1</v>
      </c>
      <c r="BB26" s="80">
        <f t="shared" si="29"/>
        <v>0</v>
      </c>
      <c r="BC26" s="80">
        <f t="shared" si="30"/>
        <v>0</v>
      </c>
      <c r="BD26" s="80">
        <f t="shared" si="31"/>
        <v>0</v>
      </c>
      <c r="BE26" s="80">
        <f t="shared" si="32"/>
        <v>0</v>
      </c>
      <c r="BF26" s="80">
        <f t="shared" si="33"/>
        <v>0</v>
      </c>
      <c r="BG26" s="36">
        <f t="shared" si="34"/>
        <v>0</v>
      </c>
      <c r="BH26" s="35">
        <f t="shared" si="35"/>
        <v>0</v>
      </c>
      <c r="BI26" s="80">
        <f t="shared" si="36"/>
        <v>1</v>
      </c>
      <c r="BJ26" s="80">
        <f t="shared" si="37"/>
        <v>1</v>
      </c>
      <c r="BK26" s="80">
        <f t="shared" si="38"/>
        <v>0</v>
      </c>
      <c r="BL26" s="80">
        <f t="shared" si="39"/>
        <v>0</v>
      </c>
      <c r="BM26" s="80">
        <f t="shared" si="40"/>
        <v>0</v>
      </c>
      <c r="BN26" s="80">
        <f t="shared" si="41"/>
        <v>0</v>
      </c>
      <c r="BO26" s="36">
        <f t="shared" si="42"/>
        <v>0</v>
      </c>
    </row>
    <row r="27" spans="1:67" ht="15.75" thickBot="1">
      <c r="A27" s="47" t="s">
        <v>47</v>
      </c>
      <c r="B27" s="48" t="str">
        <f t="shared" si="0"/>
        <v>PROVINCIAL</v>
      </c>
      <c r="C27" s="54">
        <f t="shared" ca="1" si="1"/>
        <v>31</v>
      </c>
      <c r="D27" s="55" t="s">
        <v>41</v>
      </c>
      <c r="E27" s="21" t="s">
        <v>10</v>
      </c>
      <c r="F27" s="3" t="s">
        <v>121</v>
      </c>
      <c r="G27" s="53">
        <v>31048</v>
      </c>
      <c r="H27" s="52" t="str">
        <f>IF($D27="F",IF(AND('Temps qualification fédération'!F$9=0,'Temps qualification fédération'!F$5=0,'Temps qualification fédération'!F$4=0),"---",IF('Meilleurs temps'!G27=0,"",IF('Meilleurs temps'!G27&lt;='Temps qualification fédération'!F$9,'Temps qualification fédération'!$E$9,IF('Meilleurs temps'!G27&lt;='Temps qualification fédération'!F$7,'Temps qualification fédération'!$E$7,IF('Meilleurs temps'!G27&lt;='Temps qualification fédération'!F$8,'Temps qualification fédération'!$E$8,IF('Meilleurs temps'!G27&lt;='Temps qualification fédération'!F$6,'Temps qualification fédération'!$E$6,IF('Meilleurs temps'!G27&lt;='Temps qualification fédération'!F$5,'Temps qualification fédération'!$E$5,IF('Meilleurs temps'!G27&lt;='Temps qualification fédération'!F$4,'Temps qualification fédération'!$E$4,IF('Meilleurs temps'!G27&lt;='Temps qualification fédération'!F$3,'Temps qualification fédération'!$E$3,IF('Meilleurs temps'!G27&lt;='Temps qualification fédération'!F$2,'Temps qualification fédération'!$E$2,"PRÉ-LIGUE")))))))))),IF(AND('Temps qualification fédération'!F$22=0,'Temps qualification fédération'!F$18=0,'Temps qualification fédération'!F$17=0),"---",IF('Meilleurs temps'!G27=0,"",IF('Meilleurs temps'!G27&lt;='Temps qualification fédération'!F$22,'Temps qualification fédération'!$E$22,IF('Meilleurs temps'!G27&lt;='Temps qualification fédération'!F$20,'Temps qualification fédération'!$E$20,IF('Meilleurs temps'!G27&lt;='Temps qualification fédération'!F$21,'Temps qualification fédération'!$E$21,IF('Meilleurs temps'!G27&lt;='Temps qualification fédération'!F$19,'Temps qualification fédération'!$E$19,IF('Meilleurs temps'!G27&lt;='Temps qualification fédération'!F$18,'Temps qualification fédération'!$E$18,IF('Meilleurs temps'!G27&lt;='Temps qualification fédération'!F$17,'Temps qualification fédération'!$E$17,IF('Meilleurs temps'!G27&lt;='Temps qualification fédération'!F$16,'Temps qualification fédération'!$E$16,IF('Meilleurs temps'!G27&lt;='Temps qualification fédération'!F$15,'Temps qualification fédération'!$E$15,"PRÉ-LIGUE")))))))))))</f>
        <v>PROVINCIAL</v>
      </c>
      <c r="I27" s="52" t="str">
        <f>IF($D27="F",IF(AND('Temps qualification fédération'!G$9=0,'Temps qualification fédération'!G$5=0,'Temps qualification fédération'!G$4=0),"---",IF('Meilleurs temps'!H27=0,"",IF('Meilleurs temps'!H27&lt;='Temps qualification fédération'!G$9,'Temps qualification fédération'!$E$9,IF('Meilleurs temps'!H27&lt;='Temps qualification fédération'!G$7,'Temps qualification fédération'!$E$7,IF('Meilleurs temps'!H27&lt;='Temps qualification fédération'!G$8,'Temps qualification fédération'!$E$8,IF('Meilleurs temps'!H27&lt;='Temps qualification fédération'!G$6,'Temps qualification fédération'!$E$6,IF('Meilleurs temps'!H27&lt;='Temps qualification fédération'!G$5,'Temps qualification fédération'!$E$5,IF('Meilleurs temps'!H27&lt;='Temps qualification fédération'!G$4,'Temps qualification fédération'!$E$4,IF('Meilleurs temps'!H27&lt;='Temps qualification fédération'!G$3,'Temps qualification fédération'!$E$3,IF('Meilleurs temps'!H27&lt;='Temps qualification fédération'!G$2,'Temps qualification fédération'!$E$2,"PRÉ-LIGUE")))))))))),IF(AND('Temps qualification fédération'!G$22=0,'Temps qualification fédération'!G$18=0,'Temps qualification fédération'!G$17=0),"---",IF('Meilleurs temps'!H27=0,"",IF('Meilleurs temps'!H27&lt;='Temps qualification fédération'!G$22,'Temps qualification fédération'!$E$22,IF('Meilleurs temps'!H27&lt;='Temps qualification fédération'!G$20,'Temps qualification fédération'!$E$20,IF('Meilleurs temps'!H27&lt;='Temps qualification fédération'!G$21,'Temps qualification fédération'!$E$21,IF('Meilleurs temps'!H27&lt;='Temps qualification fédération'!G$19,'Temps qualification fédération'!$E$19,IF('Meilleurs temps'!H27&lt;='Temps qualification fédération'!G$18,'Temps qualification fédération'!$E$18,IF('Meilleurs temps'!H27&lt;='Temps qualification fédération'!G$17,'Temps qualification fédération'!$E$17,IF('Meilleurs temps'!H27&lt;='Temps qualification fédération'!G$16,'Temps qualification fédération'!$E$16,IF('Meilleurs temps'!H27&lt;='Temps qualification fédération'!G$15,'Temps qualification fédération'!$E$15,"PRÉ-LIGUE")))))))))))</f>
        <v/>
      </c>
      <c r="J27" s="52" t="str">
        <f>IF($D27="F",IF(AND('Temps qualification fédération'!H$9=0,'Temps qualification fédération'!H$5=0,'Temps qualification fédération'!H$4=0),"---",IF('Meilleurs temps'!I27=0,"",IF('Meilleurs temps'!I27&lt;='Temps qualification fédération'!H$9,'Temps qualification fédération'!$E$9,IF('Meilleurs temps'!I27&lt;='Temps qualification fédération'!H$7,'Temps qualification fédération'!$E$7,IF('Meilleurs temps'!I27&lt;='Temps qualification fédération'!H$8,'Temps qualification fédération'!$E$8,IF('Meilleurs temps'!I27&lt;='Temps qualification fédération'!H$6,'Temps qualification fédération'!$E$6,IF('Meilleurs temps'!I27&lt;='Temps qualification fédération'!H$5,'Temps qualification fédération'!$E$5,IF('Meilleurs temps'!I27&lt;='Temps qualification fédération'!H$4,'Temps qualification fédération'!$E$4,IF('Meilleurs temps'!I27&lt;='Temps qualification fédération'!H$3,'Temps qualification fédération'!$E$3,IF('Meilleurs temps'!I27&lt;='Temps qualification fédération'!H$2,'Temps qualification fédération'!$E$2,"PRÉ-LIGUE")))))))))),IF(AND('Temps qualification fédération'!H$22=0,'Temps qualification fédération'!H$18=0,'Temps qualification fédération'!H$17=0),"---",IF('Meilleurs temps'!I27=0,"",IF('Meilleurs temps'!I27&lt;='Temps qualification fédération'!H$22,'Temps qualification fédération'!$E$22,IF('Meilleurs temps'!I27&lt;='Temps qualification fédération'!H$20,'Temps qualification fédération'!$E$20,IF('Meilleurs temps'!I27&lt;='Temps qualification fédération'!H$21,'Temps qualification fédération'!$E$21,IF('Meilleurs temps'!I27&lt;='Temps qualification fédération'!H$19,'Temps qualification fédération'!$E$19,IF('Meilleurs temps'!I27&lt;='Temps qualification fédération'!H$18,'Temps qualification fédération'!$E$18,IF('Meilleurs temps'!I27&lt;='Temps qualification fédération'!H$17,'Temps qualification fédération'!$E$17,IF('Meilleurs temps'!I27&lt;='Temps qualification fédération'!H$16,'Temps qualification fédération'!$E$16,IF('Meilleurs temps'!I27&lt;='Temps qualification fédération'!H$15,'Temps qualification fédération'!$E$15,"PRÉ-LIGUE")))))))))))</f>
        <v/>
      </c>
      <c r="K27" s="52" t="str">
        <f>IF($D27="F",IF(AND('Temps qualification fédération'!I$9=0,'Temps qualification fédération'!I$5=0,'Temps qualification fédération'!I$4=0),"---",IF('Meilleurs temps'!J27=0,"",IF('Meilleurs temps'!J27&lt;='Temps qualification fédération'!I$9,'Temps qualification fédération'!$E$9,IF('Meilleurs temps'!J27&lt;='Temps qualification fédération'!I$7,'Temps qualification fédération'!$E$7,IF('Meilleurs temps'!J27&lt;='Temps qualification fédération'!I$8,'Temps qualification fédération'!$E$8,IF('Meilleurs temps'!J27&lt;='Temps qualification fédération'!I$6,'Temps qualification fédération'!$E$6,IF('Meilleurs temps'!J27&lt;='Temps qualification fédération'!I$5,'Temps qualification fédération'!$E$5,IF('Meilleurs temps'!J27&lt;='Temps qualification fédération'!I$4,'Temps qualification fédération'!$E$4,IF('Meilleurs temps'!J27&lt;='Temps qualification fédération'!I$3,'Temps qualification fédération'!$E$3,IF('Meilleurs temps'!J27&lt;='Temps qualification fédération'!I$2,'Temps qualification fédération'!$E$2,"PRÉ-LIGUE")))))))))),IF(AND('Temps qualification fédération'!I$22=0,'Temps qualification fédération'!I$18=0,'Temps qualification fédération'!I$17=0),"---",IF('Meilleurs temps'!J27=0,"",IF('Meilleurs temps'!J27&lt;='Temps qualification fédération'!I$22,'Temps qualification fédération'!$E$22,IF('Meilleurs temps'!J27&lt;='Temps qualification fédération'!I$20,'Temps qualification fédération'!$E$20,IF('Meilleurs temps'!J27&lt;='Temps qualification fédération'!I$21,'Temps qualification fédération'!$E$21,IF('Meilleurs temps'!J27&lt;='Temps qualification fédération'!I$19,'Temps qualification fédération'!$E$19,IF('Meilleurs temps'!J27&lt;='Temps qualification fédération'!I$18,'Temps qualification fédération'!$E$18,IF('Meilleurs temps'!J27&lt;='Temps qualification fédération'!I$17,'Temps qualification fédération'!$E$17,IF('Meilleurs temps'!J27&lt;='Temps qualification fédération'!I$16,'Temps qualification fédération'!$E$16,IF('Meilleurs temps'!J27&lt;='Temps qualification fédération'!I$15,'Temps qualification fédération'!$E$15,"PRÉ-LIGUE")))))))))))</f>
        <v/>
      </c>
      <c r="L27" s="52" t="str">
        <f>IF($D27="F",IF(AND('Temps qualification fédération'!J$9=0,'Temps qualification fédération'!J$5=0,'Temps qualification fédération'!J$4=0),"---",IF('Meilleurs temps'!K27=0,"",IF('Meilleurs temps'!K27&lt;='Temps qualification fédération'!J$9,'Temps qualification fédération'!$E$9,IF('Meilleurs temps'!K27&lt;='Temps qualification fédération'!J$7,'Temps qualification fédération'!$E$7,IF('Meilleurs temps'!K27&lt;='Temps qualification fédération'!J$8,'Temps qualification fédération'!$E$8,IF('Meilleurs temps'!K27&lt;='Temps qualification fédération'!J$6,'Temps qualification fédération'!$E$6,IF('Meilleurs temps'!K27&lt;='Temps qualification fédération'!J$5,'Temps qualification fédération'!$E$5,IF('Meilleurs temps'!K27&lt;='Temps qualification fédération'!J$4,'Temps qualification fédération'!$E$4,IF('Meilleurs temps'!K27&lt;='Temps qualification fédération'!J$3,'Temps qualification fédération'!$E$3,IF('Meilleurs temps'!K27&lt;='Temps qualification fédération'!J$2,'Temps qualification fédération'!$E$2,"PRÉ-LIGUE")))))))))),IF(AND('Temps qualification fédération'!J$22=0,'Temps qualification fédération'!J$18=0,'Temps qualification fédération'!J$17=0),"---",IF('Meilleurs temps'!K27=0,"",IF('Meilleurs temps'!K27&lt;='Temps qualification fédération'!J$22,'Temps qualification fédération'!$E$22,IF('Meilleurs temps'!K27&lt;='Temps qualification fédération'!J$20,'Temps qualification fédération'!$E$20,IF('Meilleurs temps'!K27&lt;='Temps qualification fédération'!J$21,'Temps qualification fédération'!$E$21,IF('Meilleurs temps'!K27&lt;='Temps qualification fédération'!J$19,'Temps qualification fédération'!$E$19,IF('Meilleurs temps'!K27&lt;='Temps qualification fédération'!J$18,'Temps qualification fédération'!$E$18,IF('Meilleurs temps'!K27&lt;='Temps qualification fédération'!J$17,'Temps qualification fédération'!$E$17,IF('Meilleurs temps'!K27&lt;='Temps qualification fédération'!J$16,'Temps qualification fédération'!$E$16,IF('Meilleurs temps'!K27&lt;='Temps qualification fédération'!J$15,'Temps qualification fédération'!$E$15,"PRÉ-LIGUE")))))))))))</f>
        <v/>
      </c>
      <c r="M27" s="52" t="str">
        <f>IF($D27="F",IF(AND('Temps qualification fédération'!K$9=0,'Temps qualification fédération'!K$5=0,'Temps qualification fédération'!K$4=0),"---",IF('Meilleurs temps'!L27=0,"",IF('Meilleurs temps'!L27&lt;='Temps qualification fédération'!K$9,'Temps qualification fédération'!$E$9,IF('Meilleurs temps'!L27&lt;='Temps qualification fédération'!K$7,'Temps qualification fédération'!$E$7,IF('Meilleurs temps'!L27&lt;='Temps qualification fédération'!K$8,'Temps qualification fédération'!$E$8,IF('Meilleurs temps'!L27&lt;='Temps qualification fédération'!K$6,'Temps qualification fédération'!$E$6,IF('Meilleurs temps'!L27&lt;='Temps qualification fédération'!K$5,'Temps qualification fédération'!$E$5,IF('Meilleurs temps'!L27&lt;='Temps qualification fédération'!K$4,'Temps qualification fédération'!$E$4,IF('Meilleurs temps'!L27&lt;='Temps qualification fédération'!K$3,'Temps qualification fédération'!$E$3,IF('Meilleurs temps'!L27&lt;='Temps qualification fédération'!K$2,'Temps qualification fédération'!$E$2,"PRÉ-LIGUE")))))))))),IF(AND('Temps qualification fédération'!K$22=0,'Temps qualification fédération'!K$18=0,'Temps qualification fédération'!K$17=0),"---",IF('Meilleurs temps'!L27=0,"",IF('Meilleurs temps'!L27&lt;='Temps qualification fédération'!K$22,'Temps qualification fédération'!$E$22,IF('Meilleurs temps'!L27&lt;='Temps qualification fédération'!K$20,'Temps qualification fédération'!$E$20,IF('Meilleurs temps'!L27&lt;='Temps qualification fédération'!K$21,'Temps qualification fédération'!$E$21,IF('Meilleurs temps'!L27&lt;='Temps qualification fédération'!K$19,'Temps qualification fédération'!$E$19,IF('Meilleurs temps'!L27&lt;='Temps qualification fédération'!K$18,'Temps qualification fédération'!$E$18,IF('Meilleurs temps'!L27&lt;='Temps qualification fédération'!K$17,'Temps qualification fédération'!$E$17,IF('Meilleurs temps'!L27&lt;='Temps qualification fédération'!K$16,'Temps qualification fédération'!$E$16,IF('Meilleurs temps'!L27&lt;='Temps qualification fédération'!K$15,'Temps qualification fédération'!$E$15,"PRÉ-LIGUE")))))))))))</f>
        <v/>
      </c>
      <c r="N27" s="52" t="str">
        <f>IF($D27="F",IF(AND('Temps qualification fédération'!L$9=0,'Temps qualification fédération'!L$5=0,'Temps qualification fédération'!L$4=0),"---",IF('Meilleurs temps'!M27=0,"",IF('Meilleurs temps'!M27&lt;='Temps qualification fédération'!L$9,'Temps qualification fédération'!$E$9,IF('Meilleurs temps'!M27&lt;='Temps qualification fédération'!L$7,'Temps qualification fédération'!$E$7,IF('Meilleurs temps'!M27&lt;='Temps qualification fédération'!L$8,'Temps qualification fédération'!$E$8,IF('Meilleurs temps'!M27&lt;='Temps qualification fédération'!L$6,'Temps qualification fédération'!$E$6,IF('Meilleurs temps'!M27&lt;='Temps qualification fédération'!L$5,'Temps qualification fédération'!$E$5,IF('Meilleurs temps'!M27&lt;='Temps qualification fédération'!L$4,'Temps qualification fédération'!$E$4,IF('Meilleurs temps'!M27&lt;='Temps qualification fédération'!L$3,'Temps qualification fédération'!$E$3,IF('Meilleurs temps'!M27&lt;='Temps qualification fédération'!L$2,'Temps qualification fédération'!$E$2,"PRÉ-LIGUE")))))))))),IF(AND('Temps qualification fédération'!L$22=0,'Temps qualification fédération'!L$18=0,'Temps qualification fédération'!L$17=0),"---",IF('Meilleurs temps'!M27=0,"",IF('Meilleurs temps'!M27&lt;='Temps qualification fédération'!L$22,'Temps qualification fédération'!$E$22,IF('Meilleurs temps'!M27&lt;='Temps qualification fédération'!L$20,'Temps qualification fédération'!$E$20,IF('Meilleurs temps'!M27&lt;='Temps qualification fédération'!L$21,'Temps qualification fédération'!$E$21,IF('Meilleurs temps'!M27&lt;='Temps qualification fédération'!L$19,'Temps qualification fédération'!$E$19,IF('Meilleurs temps'!M27&lt;='Temps qualification fédération'!L$18,'Temps qualification fédération'!$E$18,IF('Meilleurs temps'!M27&lt;='Temps qualification fédération'!L$17,'Temps qualification fédération'!$E$17,IF('Meilleurs temps'!M27&lt;='Temps qualification fédération'!L$16,'Temps qualification fédération'!$E$16,IF('Meilleurs temps'!M27&lt;='Temps qualification fédération'!L$15,'Temps qualification fédération'!$E$15,"PRÉ-LIGUE")))))))))))</f>
        <v>DEV 11-12</v>
      </c>
      <c r="O27" s="52" t="str">
        <f>IF($D27="F",IF(AND('Temps qualification fédération'!M$9=0,'Temps qualification fédération'!M$5=0,'Temps qualification fédération'!M$4=0),"---",IF('Meilleurs temps'!N27=0,"",IF('Meilleurs temps'!N27&lt;='Temps qualification fédération'!M$9,'Temps qualification fédération'!$E$9,IF('Meilleurs temps'!N27&lt;='Temps qualification fédération'!M$7,'Temps qualification fédération'!$E$7,IF('Meilleurs temps'!N27&lt;='Temps qualification fédération'!M$8,'Temps qualification fédération'!$E$8,IF('Meilleurs temps'!N27&lt;='Temps qualification fédération'!M$6,'Temps qualification fédération'!$E$6,IF('Meilleurs temps'!N27&lt;='Temps qualification fédération'!M$5,'Temps qualification fédération'!$E$5,IF('Meilleurs temps'!N27&lt;='Temps qualification fédération'!M$4,'Temps qualification fédération'!$E$4,IF('Meilleurs temps'!N27&lt;='Temps qualification fédération'!M$3,'Temps qualification fédération'!$E$3,IF('Meilleurs temps'!N27&lt;='Temps qualification fédération'!M$2,'Temps qualification fédération'!$E$2,"PRÉ-LIGUE")))))))))),IF(AND('Temps qualification fédération'!M$22=0,'Temps qualification fédération'!M$18=0,'Temps qualification fédération'!M$17=0),"---",IF('Meilleurs temps'!N27=0,"",IF('Meilleurs temps'!N27&lt;='Temps qualification fédération'!M$22,'Temps qualification fédération'!$E$22,IF('Meilleurs temps'!N27&lt;='Temps qualification fédération'!M$20,'Temps qualification fédération'!$E$20,IF('Meilleurs temps'!N27&lt;='Temps qualification fédération'!M$21,'Temps qualification fédération'!$E$21,IF('Meilleurs temps'!N27&lt;='Temps qualification fédération'!M$19,'Temps qualification fédération'!$E$19,IF('Meilleurs temps'!N27&lt;='Temps qualification fédération'!M$18,'Temps qualification fédération'!$E$18,IF('Meilleurs temps'!N27&lt;='Temps qualification fédération'!M$17,'Temps qualification fédération'!$E$17,IF('Meilleurs temps'!N27&lt;='Temps qualification fédération'!M$16,'Temps qualification fédération'!$E$16,IF('Meilleurs temps'!N27&lt;='Temps qualification fédération'!M$15,'Temps qualification fédération'!$E$15,"PRÉ-LIGUE")))))))))))</f>
        <v/>
      </c>
      <c r="P27" s="52" t="str">
        <f>IF($D27="F",IF(AND('Temps qualification fédération'!N$9=0,'Temps qualification fédération'!N$5=0,'Temps qualification fédération'!N$4=0),"---",IF('Meilleurs temps'!O27=0,"",IF('Meilleurs temps'!O27&lt;='Temps qualification fédération'!N$9,'Temps qualification fédération'!$E$9,IF('Meilleurs temps'!O27&lt;='Temps qualification fédération'!N$7,'Temps qualification fédération'!$E$7,IF('Meilleurs temps'!O27&lt;='Temps qualification fédération'!N$8,'Temps qualification fédération'!$E$8,IF('Meilleurs temps'!O27&lt;='Temps qualification fédération'!N$6,'Temps qualification fédération'!$E$6,IF('Meilleurs temps'!O27&lt;='Temps qualification fédération'!N$5,'Temps qualification fédération'!$E$5,IF('Meilleurs temps'!O27&lt;='Temps qualification fédération'!N$4,'Temps qualification fédération'!$E$4,IF('Meilleurs temps'!O27&lt;='Temps qualification fédération'!N$3,'Temps qualification fédération'!$E$3,IF('Meilleurs temps'!O27&lt;='Temps qualification fédération'!N$2,'Temps qualification fédération'!$E$2,"PRÉ-LIGUE")))))))))),IF(AND('Temps qualification fédération'!N$22=0,'Temps qualification fédération'!N$18=0,'Temps qualification fédération'!N$17=0),"---",IF('Meilleurs temps'!O27=0,"",IF('Meilleurs temps'!O27&lt;='Temps qualification fédération'!N$22,'Temps qualification fédération'!$E$22,IF('Meilleurs temps'!O27&lt;='Temps qualification fédération'!N$20,'Temps qualification fédération'!$E$20,IF('Meilleurs temps'!O27&lt;='Temps qualification fédération'!N$21,'Temps qualification fédération'!$E$21,IF('Meilleurs temps'!O27&lt;='Temps qualification fédération'!N$19,'Temps qualification fédération'!$E$19,IF('Meilleurs temps'!O27&lt;='Temps qualification fédération'!N$18,'Temps qualification fédération'!$E$18,IF('Meilleurs temps'!O27&lt;='Temps qualification fédération'!N$17,'Temps qualification fédération'!$E$17,IF('Meilleurs temps'!O27&lt;='Temps qualification fédération'!N$16,'Temps qualification fédération'!$E$16,IF('Meilleurs temps'!O27&lt;='Temps qualification fédération'!N$15,'Temps qualification fédération'!$E$15,"PRÉ-LIGUE")))))))))))</f>
        <v/>
      </c>
      <c r="Q27" s="52" t="str">
        <f>IF($D27="F",IF(AND('Temps qualification fédération'!O$9=0,'Temps qualification fédération'!O$5=0,'Temps qualification fédération'!O$4=0),"---",IF('Meilleurs temps'!P27=0,"",IF('Meilleurs temps'!P27&lt;='Temps qualification fédération'!O$9,'Temps qualification fédération'!$E$9,IF('Meilleurs temps'!P27&lt;='Temps qualification fédération'!O$7,'Temps qualification fédération'!$E$7,IF('Meilleurs temps'!P27&lt;='Temps qualification fédération'!O$8,'Temps qualification fédération'!$E$8,IF('Meilleurs temps'!P27&lt;='Temps qualification fédération'!O$6,'Temps qualification fédération'!$E$6,IF('Meilleurs temps'!P27&lt;='Temps qualification fédération'!O$5,'Temps qualification fédération'!$E$5,IF('Meilleurs temps'!P27&lt;='Temps qualification fédération'!O$4,'Temps qualification fédération'!$E$4,IF('Meilleurs temps'!P27&lt;='Temps qualification fédération'!O$3,'Temps qualification fédération'!$E$3,IF('Meilleurs temps'!P27&lt;='Temps qualification fédération'!O$2,'Temps qualification fédération'!$E$2,"PRÉ-LIGUE")))))))))),IF(AND('Temps qualification fédération'!O$22=0,'Temps qualification fédération'!O$18=0,'Temps qualification fédération'!O$17=0),"---",IF('Meilleurs temps'!P27=0,"",IF('Meilleurs temps'!P27&lt;='Temps qualification fédération'!O$22,'Temps qualification fédération'!$E$22,IF('Meilleurs temps'!P27&lt;='Temps qualification fédération'!O$20,'Temps qualification fédération'!$E$20,IF('Meilleurs temps'!P27&lt;='Temps qualification fédération'!O$21,'Temps qualification fédération'!$E$21,IF('Meilleurs temps'!P27&lt;='Temps qualification fédération'!O$19,'Temps qualification fédération'!$E$19,IF('Meilleurs temps'!P27&lt;='Temps qualification fédération'!O$18,'Temps qualification fédération'!$E$18,IF('Meilleurs temps'!P27&lt;='Temps qualification fédération'!O$17,'Temps qualification fédération'!$E$17,IF('Meilleurs temps'!P27&lt;='Temps qualification fédération'!O$16,'Temps qualification fédération'!$E$16,IF('Meilleurs temps'!P27&lt;='Temps qualification fédération'!O$15,'Temps qualification fédération'!$E$15,"PRÉ-LIGUE")))))))))))</f>
        <v/>
      </c>
      <c r="R27" s="52" t="str">
        <f>IF($D27="F",IF(AND('Temps qualification fédération'!P$9=0,'Temps qualification fédération'!P$5=0,'Temps qualification fédération'!P$4=0),"---",IF('Meilleurs temps'!Q27=0,"",IF('Meilleurs temps'!Q27&lt;='Temps qualification fédération'!P$9,'Temps qualification fédération'!$E$9,IF('Meilleurs temps'!Q27&lt;='Temps qualification fédération'!P$7,'Temps qualification fédération'!$E$7,IF('Meilleurs temps'!Q27&lt;='Temps qualification fédération'!P$8,'Temps qualification fédération'!$E$8,IF('Meilleurs temps'!Q27&lt;='Temps qualification fédération'!P$6,'Temps qualification fédération'!$E$6,IF('Meilleurs temps'!Q27&lt;='Temps qualification fédération'!P$5,'Temps qualification fédération'!$E$5,IF('Meilleurs temps'!Q27&lt;='Temps qualification fédération'!P$4,'Temps qualification fédération'!$E$4,IF('Meilleurs temps'!Q27&lt;='Temps qualification fédération'!P$3,'Temps qualification fédération'!$E$3,IF('Meilleurs temps'!Q27&lt;='Temps qualification fédération'!P$2,'Temps qualification fédération'!$E$2,"PRÉ-LIGUE")))))))))),IF(AND('Temps qualification fédération'!P$22=0,'Temps qualification fédération'!P$18=0,'Temps qualification fédération'!P$17=0),"---",IF('Meilleurs temps'!Q27=0,"",IF('Meilleurs temps'!Q27&lt;='Temps qualification fédération'!P$22,'Temps qualification fédération'!$E$22,IF('Meilleurs temps'!Q27&lt;='Temps qualification fédération'!P$20,'Temps qualification fédération'!$E$20,IF('Meilleurs temps'!Q27&lt;='Temps qualification fédération'!P$21,'Temps qualification fédération'!$E$21,IF('Meilleurs temps'!Q27&lt;='Temps qualification fédération'!P$19,'Temps qualification fédération'!$E$19,IF('Meilleurs temps'!Q27&lt;='Temps qualification fédération'!P$18,'Temps qualification fédération'!$E$18,IF('Meilleurs temps'!Q27&lt;='Temps qualification fédération'!P$17,'Temps qualification fédération'!$E$17,IF('Meilleurs temps'!Q27&lt;='Temps qualification fédération'!P$16,'Temps qualification fédération'!$E$16,IF('Meilleurs temps'!Q27&lt;='Temps qualification fédération'!P$15,'Temps qualification fédération'!$E$15,"PRÉ-LIGUE")))))))))))</f>
        <v>PROVINCIAL</v>
      </c>
      <c r="S27" s="52" t="str">
        <f>IF($D27="F",IF(AND('Temps qualification fédération'!Q$9=0,'Temps qualification fédération'!Q$5=0,'Temps qualification fédération'!Q$4=0),"---",IF('Meilleurs temps'!R27=0,"",IF('Meilleurs temps'!R27&lt;='Temps qualification fédération'!Q$9,'Temps qualification fédération'!$E$9,IF('Meilleurs temps'!R27&lt;='Temps qualification fédération'!Q$7,'Temps qualification fédération'!$E$7,IF('Meilleurs temps'!R27&lt;='Temps qualification fédération'!Q$8,'Temps qualification fédération'!$E$8,IF('Meilleurs temps'!R27&lt;='Temps qualification fédération'!Q$6,'Temps qualification fédération'!$E$6,IF('Meilleurs temps'!R27&lt;='Temps qualification fédération'!Q$5,'Temps qualification fédération'!$E$5,IF('Meilleurs temps'!R27&lt;='Temps qualification fédération'!Q$4,'Temps qualification fédération'!$E$4,IF('Meilleurs temps'!R27&lt;='Temps qualification fédération'!Q$3,'Temps qualification fédération'!$E$3,IF('Meilleurs temps'!R27&lt;='Temps qualification fédération'!Q$2,'Temps qualification fédération'!$E$2,"PRÉ-LIGUE")))))))))),IF(AND('Temps qualification fédération'!Q$22=0,'Temps qualification fédération'!Q$18=0,'Temps qualification fédération'!Q$17=0),"---",IF('Meilleurs temps'!R27=0,"",IF('Meilleurs temps'!R27&lt;='Temps qualification fédération'!Q$22,'Temps qualification fédération'!$E$22,IF('Meilleurs temps'!R27&lt;='Temps qualification fédération'!Q$20,'Temps qualification fédération'!$E$20,IF('Meilleurs temps'!R27&lt;='Temps qualification fédération'!Q$21,'Temps qualification fédération'!$E$21,IF('Meilleurs temps'!R27&lt;='Temps qualification fédération'!Q$19,'Temps qualification fédération'!$E$19,IF('Meilleurs temps'!R27&lt;='Temps qualification fédération'!Q$18,'Temps qualification fédération'!$E$18,IF('Meilleurs temps'!R27&lt;='Temps qualification fédération'!Q$17,'Temps qualification fédération'!$E$17,IF('Meilleurs temps'!R27&lt;='Temps qualification fédération'!Q$16,'Temps qualification fédération'!$E$16,IF('Meilleurs temps'!R27&lt;='Temps qualification fédération'!Q$15,'Temps qualification fédération'!$E$15,"PRÉ-LIGUE")))))))))))</f>
        <v/>
      </c>
      <c r="T27" s="52" t="str">
        <f>IF($D27="F",IF(AND('Temps qualification fédération'!R$9=0,'Temps qualification fédération'!R$5=0,'Temps qualification fédération'!R$4=0),"---",IF('Meilleurs temps'!S27=0,"",IF('Meilleurs temps'!S27&lt;='Temps qualification fédération'!R$9,'Temps qualification fédération'!$E$9,IF('Meilleurs temps'!S27&lt;='Temps qualification fédération'!R$7,'Temps qualification fédération'!$E$7,IF('Meilleurs temps'!S27&lt;='Temps qualification fédération'!R$8,'Temps qualification fédération'!$E$8,IF('Meilleurs temps'!S27&lt;='Temps qualification fédération'!R$6,'Temps qualification fédération'!$E$6,IF('Meilleurs temps'!S27&lt;='Temps qualification fédération'!R$5,'Temps qualification fédération'!$E$5,IF('Meilleurs temps'!S27&lt;='Temps qualification fédération'!R$4,'Temps qualification fédération'!$E$4,IF('Meilleurs temps'!S27&lt;='Temps qualification fédération'!R$3,'Temps qualification fédération'!$E$3,IF('Meilleurs temps'!S27&lt;='Temps qualification fédération'!R$2,'Temps qualification fédération'!$E$2,"PRÉ-LIGUE")))))))))),IF(AND('Temps qualification fédération'!R$22=0,'Temps qualification fédération'!R$18=0,'Temps qualification fédération'!R$17=0),"---",IF('Meilleurs temps'!S27=0,"",IF('Meilleurs temps'!S27&lt;='Temps qualification fédération'!R$22,'Temps qualification fédération'!$E$22,IF('Meilleurs temps'!S27&lt;='Temps qualification fédération'!R$20,'Temps qualification fédération'!$E$20,IF('Meilleurs temps'!S27&lt;='Temps qualification fédération'!R$21,'Temps qualification fédération'!$E$21,IF('Meilleurs temps'!S27&lt;='Temps qualification fédération'!R$19,'Temps qualification fédération'!$E$19,IF('Meilleurs temps'!S27&lt;='Temps qualification fédération'!R$18,'Temps qualification fédération'!$E$18,IF('Meilleurs temps'!S27&lt;='Temps qualification fédération'!R$17,'Temps qualification fédération'!$E$17,IF('Meilleurs temps'!S27&lt;='Temps qualification fédération'!R$16,'Temps qualification fédération'!$E$16,IF('Meilleurs temps'!S27&lt;='Temps qualification fédération'!R$15,'Temps qualification fédération'!$E$15,"PRÉ-LIGUE")))))))))))</f>
        <v>DEV 11-12</v>
      </c>
      <c r="U27" s="52" t="str">
        <f>IF($D27="F",IF(AND('Temps qualification fédération'!S$9=0,'Temps qualification fédération'!S$5=0,'Temps qualification fédération'!S$4=0),"---",IF('Meilleurs temps'!T27=0,"",IF('Meilleurs temps'!T27&lt;='Temps qualification fédération'!S$9,'Temps qualification fédération'!$E$9,IF('Meilleurs temps'!T27&lt;='Temps qualification fédération'!S$7,'Temps qualification fédération'!$E$7,IF('Meilleurs temps'!T27&lt;='Temps qualification fédération'!S$8,'Temps qualification fédération'!$E$8,IF('Meilleurs temps'!T27&lt;='Temps qualification fédération'!S$6,'Temps qualification fédération'!$E$6,IF('Meilleurs temps'!T27&lt;='Temps qualification fédération'!S$5,'Temps qualification fédération'!$E$5,IF('Meilleurs temps'!T27&lt;='Temps qualification fédération'!S$4,'Temps qualification fédération'!$E$4,IF('Meilleurs temps'!T27&lt;='Temps qualification fédération'!S$3,'Temps qualification fédération'!$E$3,IF('Meilleurs temps'!T27&lt;='Temps qualification fédération'!S$2,'Temps qualification fédération'!$E$2,"PRÉ-LIGUE")))))))))),IF(AND('Temps qualification fédération'!S$22=0,'Temps qualification fédération'!S$18=0,'Temps qualification fédération'!S$17=0),"---",IF('Meilleurs temps'!T27=0,"",IF('Meilleurs temps'!T27&lt;='Temps qualification fédération'!S$22,'Temps qualification fédération'!$E$22,IF('Meilleurs temps'!T27&lt;='Temps qualification fédération'!S$20,'Temps qualification fédération'!$E$20,IF('Meilleurs temps'!T27&lt;='Temps qualification fédération'!S$21,'Temps qualification fédération'!$E$21,IF('Meilleurs temps'!T27&lt;='Temps qualification fédération'!S$19,'Temps qualification fédération'!$E$19,IF('Meilleurs temps'!T27&lt;='Temps qualification fédération'!S$18,'Temps qualification fédération'!$E$18,IF('Meilleurs temps'!T27&lt;='Temps qualification fédération'!S$17,'Temps qualification fédération'!$E$17,IF('Meilleurs temps'!T27&lt;='Temps qualification fédération'!S$16,'Temps qualification fédération'!$E$16,IF('Meilleurs temps'!T27&lt;='Temps qualification fédération'!S$15,'Temps qualification fédération'!$E$15,"PRÉ-LIGUE")))))))))))</f>
        <v>PROVINCIAL</v>
      </c>
      <c r="V27" s="52" t="str">
        <f>IF($D27="F",IF(AND('Temps qualification fédération'!T$9=0,'Temps qualification fédération'!T$5=0,'Temps qualification fédération'!T$4=0),"---",IF('Meilleurs temps'!U27=0,"",IF('Meilleurs temps'!U27&lt;='Temps qualification fédération'!T$9,'Temps qualification fédération'!$E$9,IF('Meilleurs temps'!U27&lt;='Temps qualification fédération'!T$7,'Temps qualification fédération'!$E$7,IF('Meilleurs temps'!U27&lt;='Temps qualification fédération'!T$8,'Temps qualification fédération'!$E$8,IF('Meilleurs temps'!U27&lt;='Temps qualification fédération'!T$6,'Temps qualification fédération'!$E$6,IF('Meilleurs temps'!U27&lt;='Temps qualification fédération'!T$5,'Temps qualification fédération'!$E$5,IF('Meilleurs temps'!U27&lt;='Temps qualification fédération'!T$4,'Temps qualification fédération'!$E$4,IF('Meilleurs temps'!U27&lt;='Temps qualification fédération'!T$3,'Temps qualification fédération'!$E$3,IF('Meilleurs temps'!U27&lt;='Temps qualification fédération'!T$2,'Temps qualification fédération'!$E$2,"PRÉ-LIGUE")))))))))),IF(AND('Temps qualification fédération'!T$22=0,'Temps qualification fédération'!T$18=0,'Temps qualification fédération'!T$17=0),"---",IF('Meilleurs temps'!U27=0,"",IF('Meilleurs temps'!U27&lt;='Temps qualification fédération'!T$22,'Temps qualification fédération'!$E$22,IF('Meilleurs temps'!U27&lt;='Temps qualification fédération'!T$20,'Temps qualification fédération'!$E$20,IF('Meilleurs temps'!U27&lt;='Temps qualification fédération'!T$21,'Temps qualification fédération'!$E$21,IF('Meilleurs temps'!U27&lt;='Temps qualification fédération'!T$19,'Temps qualification fédération'!$E$19,IF('Meilleurs temps'!U27&lt;='Temps qualification fédération'!T$18,'Temps qualification fédération'!$E$18,IF('Meilleurs temps'!U27&lt;='Temps qualification fédération'!T$17,'Temps qualification fédération'!$E$17,IF('Meilleurs temps'!U27&lt;='Temps qualification fédération'!T$16,'Temps qualification fédération'!$E$16,IF('Meilleurs temps'!U27&lt;='Temps qualification fédération'!T$15,'Temps qualification fédération'!$E$15,"PRÉ-LIGUE")))))))))))</f>
        <v/>
      </c>
      <c r="W27" s="52" t="str">
        <f>IF($D27="F",IF(AND('Temps qualification fédération'!U$9=0,'Temps qualification fédération'!U$5=0,'Temps qualification fédération'!U$4=0),"---",IF('Meilleurs temps'!V27=0,"",IF('Meilleurs temps'!V27&lt;='Temps qualification fédération'!U$9,'Temps qualification fédération'!$E$9,IF('Meilleurs temps'!V27&lt;='Temps qualification fédération'!U$7,'Temps qualification fédération'!$E$7,IF('Meilleurs temps'!V27&lt;='Temps qualification fédération'!U$8,'Temps qualification fédération'!$E$8,IF('Meilleurs temps'!V27&lt;='Temps qualification fédération'!U$6,'Temps qualification fédération'!$E$6,IF('Meilleurs temps'!V27&lt;='Temps qualification fédération'!U$5,'Temps qualification fédération'!$E$5,IF('Meilleurs temps'!V27&lt;='Temps qualification fédération'!U$4,'Temps qualification fédération'!$E$4,IF('Meilleurs temps'!V27&lt;='Temps qualification fédération'!U$3,'Temps qualification fédération'!$E$3,IF('Meilleurs temps'!V27&lt;='Temps qualification fédération'!U$2,'Temps qualification fédération'!$E$2,"PRÉ-LIGUE")))))))))),IF(AND('Temps qualification fédération'!U$22=0,'Temps qualification fédération'!U$18=0,'Temps qualification fédération'!U$17=0),"---",IF('Meilleurs temps'!V27=0,"",IF('Meilleurs temps'!V27&lt;='Temps qualification fédération'!U$22,'Temps qualification fédération'!$E$22,IF('Meilleurs temps'!V27&lt;='Temps qualification fédération'!U$20,'Temps qualification fédération'!$E$20,IF('Meilleurs temps'!V27&lt;='Temps qualification fédération'!U$21,'Temps qualification fédération'!$E$21,IF('Meilleurs temps'!V27&lt;='Temps qualification fédération'!U$19,'Temps qualification fédération'!$E$19,IF('Meilleurs temps'!V27&lt;='Temps qualification fédération'!U$18,'Temps qualification fédération'!$E$18,IF('Meilleurs temps'!V27&lt;='Temps qualification fédération'!U$17,'Temps qualification fédération'!$E$17,IF('Meilleurs temps'!V27&lt;='Temps qualification fédération'!U$16,'Temps qualification fédération'!$E$16,IF('Meilleurs temps'!V27&lt;='Temps qualification fédération'!U$15,'Temps qualification fédération'!$E$15,"PRÉ-LIGUE")))))))))))</f>
        <v>DEV 11-12</v>
      </c>
      <c r="X27" s="52" t="str">
        <f>IF($D27="F",IF(AND('Temps qualification fédération'!V$9=0,'Temps qualification fédération'!V$5=0,'Temps qualification fédération'!V$4=0),"---",IF('Meilleurs temps'!W27=0,"",IF('Meilleurs temps'!W27&lt;='Temps qualification fédération'!V$9,'Temps qualification fédération'!$E$9,IF('Meilleurs temps'!W27&lt;='Temps qualification fédération'!V$7,'Temps qualification fédération'!$E$7,IF('Meilleurs temps'!W27&lt;='Temps qualification fédération'!V$8,'Temps qualification fédération'!$E$8,IF('Meilleurs temps'!W27&lt;='Temps qualification fédération'!V$6,'Temps qualification fédération'!$E$6,IF('Meilleurs temps'!W27&lt;='Temps qualification fédération'!V$5,'Temps qualification fédération'!$E$5,IF('Meilleurs temps'!W27&lt;='Temps qualification fédération'!V$4,'Temps qualification fédération'!$E$4,IF('Meilleurs temps'!W27&lt;='Temps qualification fédération'!V$3,'Temps qualification fédération'!$E$3,IF('Meilleurs temps'!W27&lt;='Temps qualification fédération'!V$2,'Temps qualification fédération'!$E$2,"PRÉ-LIGUE")))))))))),IF(AND('Temps qualification fédération'!V$22=0,'Temps qualification fédération'!V$18=0,'Temps qualification fédération'!V$17=0),"---",IF('Meilleurs temps'!W27=0,"",IF('Meilleurs temps'!W27&lt;='Temps qualification fédération'!V$22,'Temps qualification fédération'!$E$22,IF('Meilleurs temps'!W27&lt;='Temps qualification fédération'!V$20,'Temps qualification fédération'!$E$20,IF('Meilleurs temps'!W27&lt;='Temps qualification fédération'!V$21,'Temps qualification fédération'!$E$21,IF('Meilleurs temps'!W27&lt;='Temps qualification fédération'!V$19,'Temps qualification fédération'!$E$19,IF('Meilleurs temps'!W27&lt;='Temps qualification fédération'!V$18,'Temps qualification fédération'!$E$18,IF('Meilleurs temps'!W27&lt;='Temps qualification fédération'!V$17,'Temps qualification fédération'!$E$17,IF('Meilleurs temps'!W27&lt;='Temps qualification fédération'!V$16,'Temps qualification fédération'!$E$16,IF('Meilleurs temps'!W27&lt;='Temps qualification fédération'!V$15,'Temps qualification fédération'!$E$15,"PRÉ-LIGUE")))))))))))</f>
        <v/>
      </c>
      <c r="Y27" s="52" t="str">
        <f>IF($D27="F",IF(AND('Temps qualification fédération'!W$9=0,'Temps qualification fédération'!W$5=0,'Temps qualification fédération'!W$4=0),"---",IF('Meilleurs temps'!X27=0,"",IF('Meilleurs temps'!X27&lt;='Temps qualification fédération'!W$9,'Temps qualification fédération'!$E$9,IF('Meilleurs temps'!X27&lt;='Temps qualification fédération'!W$7,'Temps qualification fédération'!$E$7,IF('Meilleurs temps'!X27&lt;='Temps qualification fédération'!W$8,'Temps qualification fédération'!$E$8,IF('Meilleurs temps'!X27&lt;='Temps qualification fédération'!W$6,'Temps qualification fédération'!$E$6,IF('Meilleurs temps'!X27&lt;='Temps qualification fédération'!W$5,'Temps qualification fédération'!$E$5,IF('Meilleurs temps'!X27&lt;='Temps qualification fédération'!W$4,'Temps qualification fédération'!$E$4,IF('Meilleurs temps'!X27&lt;='Temps qualification fédération'!W$3,'Temps qualification fédération'!$E$3,IF('Meilleurs temps'!X27&lt;='Temps qualification fédération'!W$2,'Temps qualification fédération'!$E$2,"PRÉ-LIGUE")))))))))),IF(AND('Temps qualification fédération'!W$22=0,'Temps qualification fédération'!W$18=0,'Temps qualification fédération'!W$17=0),"---",IF('Meilleurs temps'!X27=0,"",IF('Meilleurs temps'!X27&lt;='Temps qualification fédération'!W$22,'Temps qualification fédération'!$E$22,IF('Meilleurs temps'!X27&lt;='Temps qualification fédération'!W$20,'Temps qualification fédération'!$E$20,IF('Meilleurs temps'!X27&lt;='Temps qualification fédération'!W$21,'Temps qualification fédération'!$E$21,IF('Meilleurs temps'!X27&lt;='Temps qualification fédération'!W$19,'Temps qualification fédération'!$E$19,IF('Meilleurs temps'!X27&lt;='Temps qualification fédération'!W$18,'Temps qualification fédération'!$E$18,IF('Meilleurs temps'!X27&lt;='Temps qualification fédération'!W$17,'Temps qualification fédération'!$E$17,IF('Meilleurs temps'!X27&lt;='Temps qualification fédération'!W$16,'Temps qualification fédération'!$E$16,IF('Meilleurs temps'!X27&lt;='Temps qualification fédération'!W$15,'Temps qualification fédération'!$E$15,"PRÉ-LIGUE")))))))))))</f>
        <v/>
      </c>
      <c r="AA27" s="34">
        <f t="shared" si="2"/>
        <v>6</v>
      </c>
      <c r="AB27" s="35">
        <f t="shared" si="3"/>
        <v>0</v>
      </c>
      <c r="AC27" s="80">
        <f t="shared" si="4"/>
        <v>0</v>
      </c>
      <c r="AD27" s="80">
        <f t="shared" si="5"/>
        <v>0</v>
      </c>
      <c r="AE27" s="80">
        <f t="shared" si="6"/>
        <v>1</v>
      </c>
      <c r="AF27" s="80">
        <f t="shared" si="7"/>
        <v>0</v>
      </c>
      <c r="AG27" s="80">
        <f t="shared" si="8"/>
        <v>0</v>
      </c>
      <c r="AH27" s="80">
        <f t="shared" si="9"/>
        <v>0</v>
      </c>
      <c r="AI27" s="36">
        <f t="shared" si="10"/>
        <v>0</v>
      </c>
      <c r="AJ27" s="35">
        <f t="shared" si="11"/>
        <v>0</v>
      </c>
      <c r="AK27" s="80">
        <f t="shared" si="12"/>
        <v>0</v>
      </c>
      <c r="AL27" s="80">
        <f t="shared" si="13"/>
        <v>1</v>
      </c>
      <c r="AM27" s="80">
        <f t="shared" si="14"/>
        <v>0</v>
      </c>
      <c r="AN27" s="80">
        <f t="shared" si="15"/>
        <v>0</v>
      </c>
      <c r="AO27" s="80">
        <f t="shared" si="16"/>
        <v>0</v>
      </c>
      <c r="AP27" s="80">
        <f t="shared" si="17"/>
        <v>0</v>
      </c>
      <c r="AQ27" s="36">
        <f t="shared" si="18"/>
        <v>0</v>
      </c>
      <c r="AR27" s="35">
        <f t="shared" si="19"/>
        <v>0</v>
      </c>
      <c r="AS27" s="80">
        <f t="shared" si="20"/>
        <v>0</v>
      </c>
      <c r="AT27" s="80">
        <f t="shared" si="21"/>
        <v>0</v>
      </c>
      <c r="AU27" s="80">
        <f t="shared" si="22"/>
        <v>1</v>
      </c>
      <c r="AV27" s="80">
        <f t="shared" si="23"/>
        <v>0</v>
      </c>
      <c r="AW27" s="80">
        <f t="shared" si="24"/>
        <v>0</v>
      </c>
      <c r="AX27" s="80">
        <f t="shared" si="25"/>
        <v>0</v>
      </c>
      <c r="AY27" s="36">
        <f t="shared" si="26"/>
        <v>0</v>
      </c>
      <c r="AZ27" s="35">
        <f t="shared" si="27"/>
        <v>0</v>
      </c>
      <c r="BA27" s="80">
        <f t="shared" si="28"/>
        <v>0</v>
      </c>
      <c r="BB27" s="80">
        <f t="shared" si="29"/>
        <v>1</v>
      </c>
      <c r="BC27" s="80">
        <f t="shared" si="30"/>
        <v>1</v>
      </c>
      <c r="BD27" s="80">
        <f t="shared" si="31"/>
        <v>0</v>
      </c>
      <c r="BE27" s="80">
        <f t="shared" si="32"/>
        <v>0</v>
      </c>
      <c r="BF27" s="80">
        <f t="shared" si="33"/>
        <v>0</v>
      </c>
      <c r="BG27" s="36">
        <f t="shared" si="34"/>
        <v>0</v>
      </c>
      <c r="BH27" s="35">
        <f t="shared" si="35"/>
        <v>0</v>
      </c>
      <c r="BI27" s="80">
        <f t="shared" si="36"/>
        <v>0</v>
      </c>
      <c r="BJ27" s="80">
        <f t="shared" si="37"/>
        <v>1</v>
      </c>
      <c r="BK27" s="80">
        <f t="shared" si="38"/>
        <v>0</v>
      </c>
      <c r="BL27" s="80">
        <f t="shared" si="39"/>
        <v>0</v>
      </c>
      <c r="BM27" s="80">
        <f t="shared" si="40"/>
        <v>0</v>
      </c>
      <c r="BN27" s="80">
        <f t="shared" si="41"/>
        <v>0</v>
      </c>
      <c r="BO27" s="36">
        <f t="shared" si="42"/>
        <v>0</v>
      </c>
    </row>
    <row r="28" spans="1:67" ht="15.75" thickBot="1">
      <c r="A28" s="47" t="s">
        <v>47</v>
      </c>
      <c r="B28" s="48" t="str">
        <f t="shared" si="0"/>
        <v>PRÉ-LIGUE</v>
      </c>
      <c r="C28" s="50">
        <f t="shared" ca="1" si="1"/>
        <v>9</v>
      </c>
      <c r="D28" s="51" t="s">
        <v>40</v>
      </c>
      <c r="E28" s="37" t="s">
        <v>176</v>
      </c>
      <c r="F28" s="38" t="s">
        <v>71</v>
      </c>
      <c r="G28" s="49">
        <v>39121</v>
      </c>
      <c r="H28" s="52" t="str">
        <f>IF($D28="F",IF(AND('Temps qualification fédération'!F$9=0,'Temps qualification fédération'!F$5=0,'Temps qualification fédération'!F$4=0),"---",IF('Meilleurs temps'!G28=0,"",IF('Meilleurs temps'!G28&lt;='Temps qualification fédération'!F$9,'Temps qualification fédération'!$E$9,IF('Meilleurs temps'!G28&lt;='Temps qualification fédération'!F$7,'Temps qualification fédération'!$E$7,IF('Meilleurs temps'!G28&lt;='Temps qualification fédération'!F$8,'Temps qualification fédération'!$E$8,IF('Meilleurs temps'!G28&lt;='Temps qualification fédération'!F$6,'Temps qualification fédération'!$E$6,IF('Meilleurs temps'!G28&lt;='Temps qualification fédération'!F$5,'Temps qualification fédération'!$E$5,IF('Meilleurs temps'!G28&lt;='Temps qualification fédération'!F$4,'Temps qualification fédération'!$E$4,IF('Meilleurs temps'!G28&lt;='Temps qualification fédération'!F$3,'Temps qualification fédération'!$E$3,IF('Meilleurs temps'!G28&lt;='Temps qualification fédération'!F$2,'Temps qualification fédération'!$E$2,"PRÉ-LIGUE")))))))))),IF(AND('Temps qualification fédération'!F$22=0,'Temps qualification fédération'!F$18=0,'Temps qualification fédération'!F$17=0),"---",IF('Meilleurs temps'!G28=0,"",IF('Meilleurs temps'!G28&lt;='Temps qualification fédération'!F$22,'Temps qualification fédération'!$E$22,IF('Meilleurs temps'!G28&lt;='Temps qualification fédération'!F$20,'Temps qualification fédération'!$E$20,IF('Meilleurs temps'!G28&lt;='Temps qualification fédération'!F$21,'Temps qualification fédération'!$E$21,IF('Meilleurs temps'!G28&lt;='Temps qualification fédération'!F$19,'Temps qualification fédération'!$E$19,IF('Meilleurs temps'!G28&lt;='Temps qualification fédération'!F$18,'Temps qualification fédération'!$E$18,IF('Meilleurs temps'!G28&lt;='Temps qualification fédération'!F$17,'Temps qualification fédération'!$E$17,IF('Meilleurs temps'!G28&lt;='Temps qualification fédération'!F$16,'Temps qualification fédération'!$E$16,IF('Meilleurs temps'!G28&lt;='Temps qualification fédération'!F$15,'Temps qualification fédération'!$E$15,"PRÉ-LIGUE")))))))))))</f>
        <v/>
      </c>
      <c r="I28" s="52" t="str">
        <f>IF($D28="F",IF(AND('Temps qualification fédération'!G$9=0,'Temps qualification fédération'!G$5=0,'Temps qualification fédération'!G$4=0),"---",IF('Meilleurs temps'!H28=0,"",IF('Meilleurs temps'!H28&lt;='Temps qualification fédération'!G$9,'Temps qualification fédération'!$E$9,IF('Meilleurs temps'!H28&lt;='Temps qualification fédération'!G$7,'Temps qualification fédération'!$E$7,IF('Meilleurs temps'!H28&lt;='Temps qualification fédération'!G$8,'Temps qualification fédération'!$E$8,IF('Meilleurs temps'!H28&lt;='Temps qualification fédération'!G$6,'Temps qualification fédération'!$E$6,IF('Meilleurs temps'!H28&lt;='Temps qualification fédération'!G$5,'Temps qualification fédération'!$E$5,IF('Meilleurs temps'!H28&lt;='Temps qualification fédération'!G$4,'Temps qualification fédération'!$E$4,IF('Meilleurs temps'!H28&lt;='Temps qualification fédération'!G$3,'Temps qualification fédération'!$E$3,IF('Meilleurs temps'!H28&lt;='Temps qualification fédération'!G$2,'Temps qualification fédération'!$E$2,"PRÉ-LIGUE")))))))))),IF(AND('Temps qualification fédération'!G$22=0,'Temps qualification fédération'!G$18=0,'Temps qualification fédération'!G$17=0),"---",IF('Meilleurs temps'!H28=0,"",IF('Meilleurs temps'!H28&lt;='Temps qualification fédération'!G$22,'Temps qualification fédération'!$E$22,IF('Meilleurs temps'!H28&lt;='Temps qualification fédération'!G$20,'Temps qualification fédération'!$E$20,IF('Meilleurs temps'!H28&lt;='Temps qualification fédération'!G$21,'Temps qualification fédération'!$E$21,IF('Meilleurs temps'!H28&lt;='Temps qualification fédération'!G$19,'Temps qualification fédération'!$E$19,IF('Meilleurs temps'!H28&lt;='Temps qualification fédération'!G$18,'Temps qualification fédération'!$E$18,IF('Meilleurs temps'!H28&lt;='Temps qualification fédération'!G$17,'Temps qualification fédération'!$E$17,IF('Meilleurs temps'!H28&lt;='Temps qualification fédération'!G$16,'Temps qualification fédération'!$E$16,IF('Meilleurs temps'!H28&lt;='Temps qualification fédération'!G$15,'Temps qualification fédération'!$E$15,"PRÉ-LIGUE")))))))))))</f>
        <v/>
      </c>
      <c r="J28" s="52" t="str">
        <f>IF($D28="F",IF(AND('Temps qualification fédération'!H$9=0,'Temps qualification fédération'!H$5=0,'Temps qualification fédération'!H$4=0),"---",IF('Meilleurs temps'!I28=0,"",IF('Meilleurs temps'!I28&lt;='Temps qualification fédération'!H$9,'Temps qualification fédération'!$E$9,IF('Meilleurs temps'!I28&lt;='Temps qualification fédération'!H$7,'Temps qualification fédération'!$E$7,IF('Meilleurs temps'!I28&lt;='Temps qualification fédération'!H$8,'Temps qualification fédération'!$E$8,IF('Meilleurs temps'!I28&lt;='Temps qualification fédération'!H$6,'Temps qualification fédération'!$E$6,IF('Meilleurs temps'!I28&lt;='Temps qualification fédération'!H$5,'Temps qualification fédération'!$E$5,IF('Meilleurs temps'!I28&lt;='Temps qualification fédération'!H$4,'Temps qualification fédération'!$E$4,IF('Meilleurs temps'!I28&lt;='Temps qualification fédération'!H$3,'Temps qualification fédération'!$E$3,IF('Meilleurs temps'!I28&lt;='Temps qualification fédération'!H$2,'Temps qualification fédération'!$E$2,"PRÉ-LIGUE")))))))))),IF(AND('Temps qualification fédération'!H$22=0,'Temps qualification fédération'!H$18=0,'Temps qualification fédération'!H$17=0),"---",IF('Meilleurs temps'!I28=0,"",IF('Meilleurs temps'!I28&lt;='Temps qualification fédération'!H$22,'Temps qualification fédération'!$E$22,IF('Meilleurs temps'!I28&lt;='Temps qualification fédération'!H$20,'Temps qualification fédération'!$E$20,IF('Meilleurs temps'!I28&lt;='Temps qualification fédération'!H$21,'Temps qualification fédération'!$E$21,IF('Meilleurs temps'!I28&lt;='Temps qualification fédération'!H$19,'Temps qualification fédération'!$E$19,IF('Meilleurs temps'!I28&lt;='Temps qualification fédération'!H$18,'Temps qualification fédération'!$E$18,IF('Meilleurs temps'!I28&lt;='Temps qualification fédération'!H$17,'Temps qualification fédération'!$E$17,IF('Meilleurs temps'!I28&lt;='Temps qualification fédération'!H$16,'Temps qualification fédération'!$E$16,IF('Meilleurs temps'!I28&lt;='Temps qualification fédération'!H$15,'Temps qualification fédération'!$E$15,"PRÉ-LIGUE")))))))))))</f>
        <v/>
      </c>
      <c r="K28" s="52" t="str">
        <f>IF($D28="F",IF(AND('Temps qualification fédération'!I$9=0,'Temps qualification fédération'!I$5=0,'Temps qualification fédération'!I$4=0),"---",IF('Meilleurs temps'!J28=0,"",IF('Meilleurs temps'!J28&lt;='Temps qualification fédération'!I$9,'Temps qualification fédération'!$E$9,IF('Meilleurs temps'!J28&lt;='Temps qualification fédération'!I$7,'Temps qualification fédération'!$E$7,IF('Meilleurs temps'!J28&lt;='Temps qualification fédération'!I$8,'Temps qualification fédération'!$E$8,IF('Meilleurs temps'!J28&lt;='Temps qualification fédération'!I$6,'Temps qualification fédération'!$E$6,IF('Meilleurs temps'!J28&lt;='Temps qualification fédération'!I$5,'Temps qualification fédération'!$E$5,IF('Meilleurs temps'!J28&lt;='Temps qualification fédération'!I$4,'Temps qualification fédération'!$E$4,IF('Meilleurs temps'!J28&lt;='Temps qualification fédération'!I$3,'Temps qualification fédération'!$E$3,IF('Meilleurs temps'!J28&lt;='Temps qualification fédération'!I$2,'Temps qualification fédération'!$E$2,"PRÉ-LIGUE")))))))))),IF(AND('Temps qualification fédération'!I$22=0,'Temps qualification fédération'!I$18=0,'Temps qualification fédération'!I$17=0),"---",IF('Meilleurs temps'!J28=0,"",IF('Meilleurs temps'!J28&lt;='Temps qualification fédération'!I$22,'Temps qualification fédération'!$E$22,IF('Meilleurs temps'!J28&lt;='Temps qualification fédération'!I$20,'Temps qualification fédération'!$E$20,IF('Meilleurs temps'!J28&lt;='Temps qualification fédération'!I$21,'Temps qualification fédération'!$E$21,IF('Meilleurs temps'!J28&lt;='Temps qualification fédération'!I$19,'Temps qualification fédération'!$E$19,IF('Meilleurs temps'!J28&lt;='Temps qualification fédération'!I$18,'Temps qualification fédération'!$E$18,IF('Meilleurs temps'!J28&lt;='Temps qualification fédération'!I$17,'Temps qualification fédération'!$E$17,IF('Meilleurs temps'!J28&lt;='Temps qualification fédération'!I$16,'Temps qualification fédération'!$E$16,IF('Meilleurs temps'!J28&lt;='Temps qualification fédération'!I$15,'Temps qualification fédération'!$E$15,"PRÉ-LIGUE")))))))))))</f>
        <v/>
      </c>
      <c r="L28" s="52" t="str">
        <f>IF($D28="F",IF(AND('Temps qualification fédération'!J$9=0,'Temps qualification fédération'!J$5=0,'Temps qualification fédération'!J$4=0),"---",IF('Meilleurs temps'!K28=0,"",IF('Meilleurs temps'!K28&lt;='Temps qualification fédération'!J$9,'Temps qualification fédération'!$E$9,IF('Meilleurs temps'!K28&lt;='Temps qualification fédération'!J$7,'Temps qualification fédération'!$E$7,IF('Meilleurs temps'!K28&lt;='Temps qualification fédération'!J$8,'Temps qualification fédération'!$E$8,IF('Meilleurs temps'!K28&lt;='Temps qualification fédération'!J$6,'Temps qualification fédération'!$E$6,IF('Meilleurs temps'!K28&lt;='Temps qualification fédération'!J$5,'Temps qualification fédération'!$E$5,IF('Meilleurs temps'!K28&lt;='Temps qualification fédération'!J$4,'Temps qualification fédération'!$E$4,IF('Meilleurs temps'!K28&lt;='Temps qualification fédération'!J$3,'Temps qualification fédération'!$E$3,IF('Meilleurs temps'!K28&lt;='Temps qualification fédération'!J$2,'Temps qualification fédération'!$E$2,"PRÉ-LIGUE")))))))))),IF(AND('Temps qualification fédération'!J$22=0,'Temps qualification fédération'!J$18=0,'Temps qualification fédération'!J$17=0),"---",IF('Meilleurs temps'!K28=0,"",IF('Meilleurs temps'!K28&lt;='Temps qualification fédération'!J$22,'Temps qualification fédération'!$E$22,IF('Meilleurs temps'!K28&lt;='Temps qualification fédération'!J$20,'Temps qualification fédération'!$E$20,IF('Meilleurs temps'!K28&lt;='Temps qualification fédération'!J$21,'Temps qualification fédération'!$E$21,IF('Meilleurs temps'!K28&lt;='Temps qualification fédération'!J$19,'Temps qualification fédération'!$E$19,IF('Meilleurs temps'!K28&lt;='Temps qualification fédération'!J$18,'Temps qualification fédération'!$E$18,IF('Meilleurs temps'!K28&lt;='Temps qualification fédération'!J$17,'Temps qualification fédération'!$E$17,IF('Meilleurs temps'!K28&lt;='Temps qualification fédération'!J$16,'Temps qualification fédération'!$E$16,IF('Meilleurs temps'!K28&lt;='Temps qualification fédération'!J$15,'Temps qualification fédération'!$E$15,"PRÉ-LIGUE")))))))))))</f>
        <v/>
      </c>
      <c r="M28" s="52" t="str">
        <f>IF($D28="F",IF(AND('Temps qualification fédération'!K$9=0,'Temps qualification fédération'!K$5=0,'Temps qualification fédération'!K$4=0),"---",IF('Meilleurs temps'!L28=0,"",IF('Meilleurs temps'!L28&lt;='Temps qualification fédération'!K$9,'Temps qualification fédération'!$E$9,IF('Meilleurs temps'!L28&lt;='Temps qualification fédération'!K$7,'Temps qualification fédération'!$E$7,IF('Meilleurs temps'!L28&lt;='Temps qualification fédération'!K$8,'Temps qualification fédération'!$E$8,IF('Meilleurs temps'!L28&lt;='Temps qualification fédération'!K$6,'Temps qualification fédération'!$E$6,IF('Meilleurs temps'!L28&lt;='Temps qualification fédération'!K$5,'Temps qualification fédération'!$E$5,IF('Meilleurs temps'!L28&lt;='Temps qualification fédération'!K$4,'Temps qualification fédération'!$E$4,IF('Meilleurs temps'!L28&lt;='Temps qualification fédération'!K$3,'Temps qualification fédération'!$E$3,IF('Meilleurs temps'!L28&lt;='Temps qualification fédération'!K$2,'Temps qualification fédération'!$E$2,"PRÉ-LIGUE")))))))))),IF(AND('Temps qualification fédération'!K$22=0,'Temps qualification fédération'!K$18=0,'Temps qualification fédération'!K$17=0),"---",IF('Meilleurs temps'!L28=0,"",IF('Meilleurs temps'!L28&lt;='Temps qualification fédération'!K$22,'Temps qualification fédération'!$E$22,IF('Meilleurs temps'!L28&lt;='Temps qualification fédération'!K$20,'Temps qualification fédération'!$E$20,IF('Meilleurs temps'!L28&lt;='Temps qualification fédération'!K$21,'Temps qualification fédération'!$E$21,IF('Meilleurs temps'!L28&lt;='Temps qualification fédération'!K$19,'Temps qualification fédération'!$E$19,IF('Meilleurs temps'!L28&lt;='Temps qualification fédération'!K$18,'Temps qualification fédération'!$E$18,IF('Meilleurs temps'!L28&lt;='Temps qualification fédération'!K$17,'Temps qualification fédération'!$E$17,IF('Meilleurs temps'!L28&lt;='Temps qualification fédération'!K$16,'Temps qualification fédération'!$E$16,IF('Meilleurs temps'!L28&lt;='Temps qualification fédération'!K$15,'Temps qualification fédération'!$E$15,"PRÉ-LIGUE")))))))))))</f>
        <v>---</v>
      </c>
      <c r="N28" s="52" t="str">
        <f>IF($D28="F",IF(AND('Temps qualification fédération'!L$9=0,'Temps qualification fédération'!L$5=0,'Temps qualification fédération'!L$4=0),"---",IF('Meilleurs temps'!M28=0,"",IF('Meilleurs temps'!M28&lt;='Temps qualification fédération'!L$9,'Temps qualification fédération'!$E$9,IF('Meilleurs temps'!M28&lt;='Temps qualification fédération'!L$7,'Temps qualification fédération'!$E$7,IF('Meilleurs temps'!M28&lt;='Temps qualification fédération'!L$8,'Temps qualification fédération'!$E$8,IF('Meilleurs temps'!M28&lt;='Temps qualification fédération'!L$6,'Temps qualification fédération'!$E$6,IF('Meilleurs temps'!M28&lt;='Temps qualification fédération'!L$5,'Temps qualification fédération'!$E$5,IF('Meilleurs temps'!M28&lt;='Temps qualification fédération'!L$4,'Temps qualification fédération'!$E$4,IF('Meilleurs temps'!M28&lt;='Temps qualification fédération'!L$3,'Temps qualification fédération'!$E$3,IF('Meilleurs temps'!M28&lt;='Temps qualification fédération'!L$2,'Temps qualification fédération'!$E$2,"PRÉ-LIGUE")))))))))),IF(AND('Temps qualification fédération'!L$22=0,'Temps qualification fédération'!L$18=0,'Temps qualification fédération'!L$17=0),"---",IF('Meilleurs temps'!M28=0,"",IF('Meilleurs temps'!M28&lt;='Temps qualification fédération'!L$22,'Temps qualification fédération'!$E$22,IF('Meilleurs temps'!M28&lt;='Temps qualification fédération'!L$20,'Temps qualification fédération'!$E$20,IF('Meilleurs temps'!M28&lt;='Temps qualification fédération'!L$21,'Temps qualification fédération'!$E$21,IF('Meilleurs temps'!M28&lt;='Temps qualification fédération'!L$19,'Temps qualification fédération'!$E$19,IF('Meilleurs temps'!M28&lt;='Temps qualification fédération'!L$18,'Temps qualification fédération'!$E$18,IF('Meilleurs temps'!M28&lt;='Temps qualification fédération'!L$17,'Temps qualification fédération'!$E$17,IF('Meilleurs temps'!M28&lt;='Temps qualification fédération'!L$16,'Temps qualification fédération'!$E$16,IF('Meilleurs temps'!M28&lt;='Temps qualification fédération'!L$15,'Temps qualification fédération'!$E$15,"PRÉ-LIGUE")))))))))))</f>
        <v/>
      </c>
      <c r="O28" s="52" t="str">
        <f>IF($D28="F",IF(AND('Temps qualification fédération'!M$9=0,'Temps qualification fédération'!M$5=0,'Temps qualification fédération'!M$4=0),"---",IF('Meilleurs temps'!N28=0,"",IF('Meilleurs temps'!N28&lt;='Temps qualification fédération'!M$9,'Temps qualification fédération'!$E$9,IF('Meilleurs temps'!N28&lt;='Temps qualification fédération'!M$7,'Temps qualification fédération'!$E$7,IF('Meilleurs temps'!N28&lt;='Temps qualification fédération'!M$8,'Temps qualification fédération'!$E$8,IF('Meilleurs temps'!N28&lt;='Temps qualification fédération'!M$6,'Temps qualification fédération'!$E$6,IF('Meilleurs temps'!N28&lt;='Temps qualification fédération'!M$5,'Temps qualification fédération'!$E$5,IF('Meilleurs temps'!N28&lt;='Temps qualification fédération'!M$4,'Temps qualification fédération'!$E$4,IF('Meilleurs temps'!N28&lt;='Temps qualification fédération'!M$3,'Temps qualification fédération'!$E$3,IF('Meilleurs temps'!N28&lt;='Temps qualification fédération'!M$2,'Temps qualification fédération'!$E$2,"PRÉ-LIGUE")))))))))),IF(AND('Temps qualification fédération'!M$22=0,'Temps qualification fédération'!M$18=0,'Temps qualification fédération'!M$17=0),"---",IF('Meilleurs temps'!N28=0,"",IF('Meilleurs temps'!N28&lt;='Temps qualification fédération'!M$22,'Temps qualification fédération'!$E$22,IF('Meilleurs temps'!N28&lt;='Temps qualification fédération'!M$20,'Temps qualification fédération'!$E$20,IF('Meilleurs temps'!N28&lt;='Temps qualification fédération'!M$21,'Temps qualification fédération'!$E$21,IF('Meilleurs temps'!N28&lt;='Temps qualification fédération'!M$19,'Temps qualification fédération'!$E$19,IF('Meilleurs temps'!N28&lt;='Temps qualification fédération'!M$18,'Temps qualification fédération'!$E$18,IF('Meilleurs temps'!N28&lt;='Temps qualification fédération'!M$17,'Temps qualification fédération'!$E$17,IF('Meilleurs temps'!N28&lt;='Temps qualification fédération'!M$16,'Temps qualification fédération'!$E$16,IF('Meilleurs temps'!N28&lt;='Temps qualification fédération'!M$15,'Temps qualification fédération'!$E$15,"PRÉ-LIGUE")))))))))))</f>
        <v/>
      </c>
      <c r="P28" s="52" t="str">
        <f>IF($D28="F",IF(AND('Temps qualification fédération'!N$9=0,'Temps qualification fédération'!N$5=0,'Temps qualification fédération'!N$4=0),"---",IF('Meilleurs temps'!O28=0,"",IF('Meilleurs temps'!O28&lt;='Temps qualification fédération'!N$9,'Temps qualification fédération'!$E$9,IF('Meilleurs temps'!O28&lt;='Temps qualification fédération'!N$7,'Temps qualification fédération'!$E$7,IF('Meilleurs temps'!O28&lt;='Temps qualification fédération'!N$8,'Temps qualification fédération'!$E$8,IF('Meilleurs temps'!O28&lt;='Temps qualification fédération'!N$6,'Temps qualification fédération'!$E$6,IF('Meilleurs temps'!O28&lt;='Temps qualification fédération'!N$5,'Temps qualification fédération'!$E$5,IF('Meilleurs temps'!O28&lt;='Temps qualification fédération'!N$4,'Temps qualification fédération'!$E$4,IF('Meilleurs temps'!O28&lt;='Temps qualification fédération'!N$3,'Temps qualification fédération'!$E$3,IF('Meilleurs temps'!O28&lt;='Temps qualification fédération'!N$2,'Temps qualification fédération'!$E$2,"PRÉ-LIGUE")))))))))),IF(AND('Temps qualification fédération'!N$22=0,'Temps qualification fédération'!N$18=0,'Temps qualification fédération'!N$17=0),"---",IF('Meilleurs temps'!O28=0,"",IF('Meilleurs temps'!O28&lt;='Temps qualification fédération'!N$22,'Temps qualification fédération'!$E$22,IF('Meilleurs temps'!O28&lt;='Temps qualification fédération'!N$20,'Temps qualification fédération'!$E$20,IF('Meilleurs temps'!O28&lt;='Temps qualification fédération'!N$21,'Temps qualification fédération'!$E$21,IF('Meilleurs temps'!O28&lt;='Temps qualification fédération'!N$19,'Temps qualification fédération'!$E$19,IF('Meilleurs temps'!O28&lt;='Temps qualification fédération'!N$18,'Temps qualification fédération'!$E$18,IF('Meilleurs temps'!O28&lt;='Temps qualification fédération'!N$17,'Temps qualification fédération'!$E$17,IF('Meilleurs temps'!O28&lt;='Temps qualification fédération'!N$16,'Temps qualification fédération'!$E$16,IF('Meilleurs temps'!O28&lt;='Temps qualification fédération'!N$15,'Temps qualification fédération'!$E$15,"PRÉ-LIGUE")))))))))))</f>
        <v/>
      </c>
      <c r="Q28" s="52" t="str">
        <f>IF($D28="F",IF(AND('Temps qualification fédération'!O$9=0,'Temps qualification fédération'!O$5=0,'Temps qualification fédération'!O$4=0),"---",IF('Meilleurs temps'!P28=0,"",IF('Meilleurs temps'!P28&lt;='Temps qualification fédération'!O$9,'Temps qualification fédération'!$E$9,IF('Meilleurs temps'!P28&lt;='Temps qualification fédération'!O$7,'Temps qualification fédération'!$E$7,IF('Meilleurs temps'!P28&lt;='Temps qualification fédération'!O$8,'Temps qualification fédération'!$E$8,IF('Meilleurs temps'!P28&lt;='Temps qualification fédération'!O$6,'Temps qualification fédération'!$E$6,IF('Meilleurs temps'!P28&lt;='Temps qualification fédération'!O$5,'Temps qualification fédération'!$E$5,IF('Meilleurs temps'!P28&lt;='Temps qualification fédération'!O$4,'Temps qualification fédération'!$E$4,IF('Meilleurs temps'!P28&lt;='Temps qualification fédération'!O$3,'Temps qualification fédération'!$E$3,IF('Meilleurs temps'!P28&lt;='Temps qualification fédération'!O$2,'Temps qualification fédération'!$E$2,"PRÉ-LIGUE")))))))))),IF(AND('Temps qualification fédération'!O$22=0,'Temps qualification fédération'!O$18=0,'Temps qualification fédération'!O$17=0),"---",IF('Meilleurs temps'!P28=0,"",IF('Meilleurs temps'!P28&lt;='Temps qualification fédération'!O$22,'Temps qualification fédération'!$E$22,IF('Meilleurs temps'!P28&lt;='Temps qualification fédération'!O$20,'Temps qualification fédération'!$E$20,IF('Meilleurs temps'!P28&lt;='Temps qualification fédération'!O$21,'Temps qualification fédération'!$E$21,IF('Meilleurs temps'!P28&lt;='Temps qualification fédération'!O$19,'Temps qualification fédération'!$E$19,IF('Meilleurs temps'!P28&lt;='Temps qualification fédération'!O$18,'Temps qualification fédération'!$E$18,IF('Meilleurs temps'!P28&lt;='Temps qualification fédération'!O$17,'Temps qualification fédération'!$E$17,IF('Meilleurs temps'!P28&lt;='Temps qualification fédération'!O$16,'Temps qualification fédération'!$E$16,IF('Meilleurs temps'!P28&lt;='Temps qualification fédération'!O$15,'Temps qualification fédération'!$E$15,"PRÉ-LIGUE")))))))))))</f>
        <v/>
      </c>
      <c r="R28" s="52" t="str">
        <f>IF($D28="F",IF(AND('Temps qualification fédération'!P$9=0,'Temps qualification fédération'!P$5=0,'Temps qualification fédération'!P$4=0),"---",IF('Meilleurs temps'!Q28=0,"",IF('Meilleurs temps'!Q28&lt;='Temps qualification fédération'!P$9,'Temps qualification fédération'!$E$9,IF('Meilleurs temps'!Q28&lt;='Temps qualification fédération'!P$7,'Temps qualification fédération'!$E$7,IF('Meilleurs temps'!Q28&lt;='Temps qualification fédération'!P$8,'Temps qualification fédération'!$E$8,IF('Meilleurs temps'!Q28&lt;='Temps qualification fédération'!P$6,'Temps qualification fédération'!$E$6,IF('Meilleurs temps'!Q28&lt;='Temps qualification fédération'!P$5,'Temps qualification fédération'!$E$5,IF('Meilleurs temps'!Q28&lt;='Temps qualification fédération'!P$4,'Temps qualification fédération'!$E$4,IF('Meilleurs temps'!Q28&lt;='Temps qualification fédération'!P$3,'Temps qualification fédération'!$E$3,IF('Meilleurs temps'!Q28&lt;='Temps qualification fédération'!P$2,'Temps qualification fédération'!$E$2,"PRÉ-LIGUE")))))))))),IF(AND('Temps qualification fédération'!P$22=0,'Temps qualification fédération'!P$18=0,'Temps qualification fédération'!P$17=0),"---",IF('Meilleurs temps'!Q28=0,"",IF('Meilleurs temps'!Q28&lt;='Temps qualification fédération'!P$22,'Temps qualification fédération'!$E$22,IF('Meilleurs temps'!Q28&lt;='Temps qualification fédération'!P$20,'Temps qualification fédération'!$E$20,IF('Meilleurs temps'!Q28&lt;='Temps qualification fédération'!P$21,'Temps qualification fédération'!$E$21,IF('Meilleurs temps'!Q28&lt;='Temps qualification fédération'!P$19,'Temps qualification fédération'!$E$19,IF('Meilleurs temps'!Q28&lt;='Temps qualification fédération'!P$18,'Temps qualification fédération'!$E$18,IF('Meilleurs temps'!Q28&lt;='Temps qualification fédération'!P$17,'Temps qualification fédération'!$E$17,IF('Meilleurs temps'!Q28&lt;='Temps qualification fédération'!P$16,'Temps qualification fédération'!$E$16,IF('Meilleurs temps'!Q28&lt;='Temps qualification fédération'!P$15,'Temps qualification fédération'!$E$15,"PRÉ-LIGUE")))))))))))</f>
        <v/>
      </c>
      <c r="S28" s="52" t="str">
        <f>IF($D28="F",IF(AND('Temps qualification fédération'!Q$9=0,'Temps qualification fédération'!Q$5=0,'Temps qualification fédération'!Q$4=0),"---",IF('Meilleurs temps'!R28=0,"",IF('Meilleurs temps'!R28&lt;='Temps qualification fédération'!Q$9,'Temps qualification fédération'!$E$9,IF('Meilleurs temps'!R28&lt;='Temps qualification fédération'!Q$7,'Temps qualification fédération'!$E$7,IF('Meilleurs temps'!R28&lt;='Temps qualification fédération'!Q$8,'Temps qualification fédération'!$E$8,IF('Meilleurs temps'!R28&lt;='Temps qualification fédération'!Q$6,'Temps qualification fédération'!$E$6,IF('Meilleurs temps'!R28&lt;='Temps qualification fédération'!Q$5,'Temps qualification fédération'!$E$5,IF('Meilleurs temps'!R28&lt;='Temps qualification fédération'!Q$4,'Temps qualification fédération'!$E$4,IF('Meilleurs temps'!R28&lt;='Temps qualification fédération'!Q$3,'Temps qualification fédération'!$E$3,IF('Meilleurs temps'!R28&lt;='Temps qualification fédération'!Q$2,'Temps qualification fédération'!$E$2,"PRÉ-LIGUE")))))))))),IF(AND('Temps qualification fédération'!Q$22=0,'Temps qualification fédération'!Q$18=0,'Temps qualification fédération'!Q$17=0),"---",IF('Meilleurs temps'!R28=0,"",IF('Meilleurs temps'!R28&lt;='Temps qualification fédération'!Q$22,'Temps qualification fédération'!$E$22,IF('Meilleurs temps'!R28&lt;='Temps qualification fédération'!Q$20,'Temps qualification fédération'!$E$20,IF('Meilleurs temps'!R28&lt;='Temps qualification fédération'!Q$21,'Temps qualification fédération'!$E$21,IF('Meilleurs temps'!R28&lt;='Temps qualification fédération'!Q$19,'Temps qualification fédération'!$E$19,IF('Meilleurs temps'!R28&lt;='Temps qualification fédération'!Q$18,'Temps qualification fédération'!$E$18,IF('Meilleurs temps'!R28&lt;='Temps qualification fédération'!Q$17,'Temps qualification fédération'!$E$17,IF('Meilleurs temps'!R28&lt;='Temps qualification fédération'!Q$16,'Temps qualification fédération'!$E$16,IF('Meilleurs temps'!R28&lt;='Temps qualification fédération'!Q$15,'Temps qualification fédération'!$E$15,"PRÉ-LIGUE")))))))))))</f>
        <v/>
      </c>
      <c r="T28" s="52" t="str">
        <f>IF($D28="F",IF(AND('Temps qualification fédération'!R$9=0,'Temps qualification fédération'!R$5=0,'Temps qualification fédération'!R$4=0),"---",IF('Meilleurs temps'!S28=0,"",IF('Meilleurs temps'!S28&lt;='Temps qualification fédération'!R$9,'Temps qualification fédération'!$E$9,IF('Meilleurs temps'!S28&lt;='Temps qualification fédération'!R$7,'Temps qualification fédération'!$E$7,IF('Meilleurs temps'!S28&lt;='Temps qualification fédération'!R$8,'Temps qualification fédération'!$E$8,IF('Meilleurs temps'!S28&lt;='Temps qualification fédération'!R$6,'Temps qualification fédération'!$E$6,IF('Meilleurs temps'!S28&lt;='Temps qualification fédération'!R$5,'Temps qualification fédération'!$E$5,IF('Meilleurs temps'!S28&lt;='Temps qualification fédération'!R$4,'Temps qualification fédération'!$E$4,IF('Meilleurs temps'!S28&lt;='Temps qualification fédération'!R$3,'Temps qualification fédération'!$E$3,IF('Meilleurs temps'!S28&lt;='Temps qualification fédération'!R$2,'Temps qualification fédération'!$E$2,"PRÉ-LIGUE")))))))))),IF(AND('Temps qualification fédération'!R$22=0,'Temps qualification fédération'!R$18=0,'Temps qualification fédération'!R$17=0),"---",IF('Meilleurs temps'!S28=0,"",IF('Meilleurs temps'!S28&lt;='Temps qualification fédération'!R$22,'Temps qualification fédération'!$E$22,IF('Meilleurs temps'!S28&lt;='Temps qualification fédération'!R$20,'Temps qualification fédération'!$E$20,IF('Meilleurs temps'!S28&lt;='Temps qualification fédération'!R$21,'Temps qualification fédération'!$E$21,IF('Meilleurs temps'!S28&lt;='Temps qualification fédération'!R$19,'Temps qualification fédération'!$E$19,IF('Meilleurs temps'!S28&lt;='Temps qualification fédération'!R$18,'Temps qualification fédération'!$E$18,IF('Meilleurs temps'!S28&lt;='Temps qualification fédération'!R$17,'Temps qualification fédération'!$E$17,IF('Meilleurs temps'!S28&lt;='Temps qualification fédération'!R$16,'Temps qualification fédération'!$E$16,IF('Meilleurs temps'!S28&lt;='Temps qualification fédération'!R$15,'Temps qualification fédération'!$E$15,"PRÉ-LIGUE")))))))))))</f>
        <v/>
      </c>
      <c r="U28" s="52" t="str">
        <f>IF($D28="F",IF(AND('Temps qualification fédération'!S$9=0,'Temps qualification fédération'!S$5=0,'Temps qualification fédération'!S$4=0),"---",IF('Meilleurs temps'!T28=0,"",IF('Meilleurs temps'!T28&lt;='Temps qualification fédération'!S$9,'Temps qualification fédération'!$E$9,IF('Meilleurs temps'!T28&lt;='Temps qualification fédération'!S$7,'Temps qualification fédération'!$E$7,IF('Meilleurs temps'!T28&lt;='Temps qualification fédération'!S$8,'Temps qualification fédération'!$E$8,IF('Meilleurs temps'!T28&lt;='Temps qualification fédération'!S$6,'Temps qualification fédération'!$E$6,IF('Meilleurs temps'!T28&lt;='Temps qualification fédération'!S$5,'Temps qualification fédération'!$E$5,IF('Meilleurs temps'!T28&lt;='Temps qualification fédération'!S$4,'Temps qualification fédération'!$E$4,IF('Meilleurs temps'!T28&lt;='Temps qualification fédération'!S$3,'Temps qualification fédération'!$E$3,IF('Meilleurs temps'!T28&lt;='Temps qualification fédération'!S$2,'Temps qualification fédération'!$E$2,"PRÉ-LIGUE")))))))))),IF(AND('Temps qualification fédération'!S$22=0,'Temps qualification fédération'!S$18=0,'Temps qualification fédération'!S$17=0),"---",IF('Meilleurs temps'!T28=0,"",IF('Meilleurs temps'!T28&lt;='Temps qualification fédération'!S$22,'Temps qualification fédération'!$E$22,IF('Meilleurs temps'!T28&lt;='Temps qualification fédération'!S$20,'Temps qualification fédération'!$E$20,IF('Meilleurs temps'!T28&lt;='Temps qualification fédération'!S$21,'Temps qualification fédération'!$E$21,IF('Meilleurs temps'!T28&lt;='Temps qualification fédération'!S$19,'Temps qualification fédération'!$E$19,IF('Meilleurs temps'!T28&lt;='Temps qualification fédération'!S$18,'Temps qualification fédération'!$E$18,IF('Meilleurs temps'!T28&lt;='Temps qualification fédération'!S$17,'Temps qualification fédération'!$E$17,IF('Meilleurs temps'!T28&lt;='Temps qualification fédération'!S$16,'Temps qualification fédération'!$E$16,IF('Meilleurs temps'!T28&lt;='Temps qualification fédération'!S$15,'Temps qualification fédération'!$E$15,"PRÉ-LIGUE")))))))))))</f>
        <v/>
      </c>
      <c r="V28" s="52" t="str">
        <f>IF($D28="F",IF(AND('Temps qualification fédération'!T$9=0,'Temps qualification fédération'!T$5=0,'Temps qualification fédération'!T$4=0),"---",IF('Meilleurs temps'!U28=0,"",IF('Meilleurs temps'!U28&lt;='Temps qualification fédération'!T$9,'Temps qualification fédération'!$E$9,IF('Meilleurs temps'!U28&lt;='Temps qualification fédération'!T$7,'Temps qualification fédération'!$E$7,IF('Meilleurs temps'!U28&lt;='Temps qualification fédération'!T$8,'Temps qualification fédération'!$E$8,IF('Meilleurs temps'!U28&lt;='Temps qualification fédération'!T$6,'Temps qualification fédération'!$E$6,IF('Meilleurs temps'!U28&lt;='Temps qualification fédération'!T$5,'Temps qualification fédération'!$E$5,IF('Meilleurs temps'!U28&lt;='Temps qualification fédération'!T$4,'Temps qualification fédération'!$E$4,IF('Meilleurs temps'!U28&lt;='Temps qualification fédération'!T$3,'Temps qualification fédération'!$E$3,IF('Meilleurs temps'!U28&lt;='Temps qualification fédération'!T$2,'Temps qualification fédération'!$E$2,"PRÉ-LIGUE")))))))))),IF(AND('Temps qualification fédération'!T$22=0,'Temps qualification fédération'!T$18=0,'Temps qualification fédération'!T$17=0),"---",IF('Meilleurs temps'!U28=0,"",IF('Meilleurs temps'!U28&lt;='Temps qualification fédération'!T$22,'Temps qualification fédération'!$E$22,IF('Meilleurs temps'!U28&lt;='Temps qualification fédération'!T$20,'Temps qualification fédération'!$E$20,IF('Meilleurs temps'!U28&lt;='Temps qualification fédération'!T$21,'Temps qualification fédération'!$E$21,IF('Meilleurs temps'!U28&lt;='Temps qualification fédération'!T$19,'Temps qualification fédération'!$E$19,IF('Meilleurs temps'!U28&lt;='Temps qualification fédération'!T$18,'Temps qualification fédération'!$E$18,IF('Meilleurs temps'!U28&lt;='Temps qualification fédération'!T$17,'Temps qualification fédération'!$E$17,IF('Meilleurs temps'!U28&lt;='Temps qualification fédération'!T$16,'Temps qualification fédération'!$E$16,IF('Meilleurs temps'!U28&lt;='Temps qualification fédération'!T$15,'Temps qualification fédération'!$E$15,"PRÉ-LIGUE")))))))))))</f>
        <v/>
      </c>
      <c r="W28" s="52" t="str">
        <f>IF($D28="F",IF(AND('Temps qualification fédération'!U$9=0,'Temps qualification fédération'!U$5=0,'Temps qualification fédération'!U$4=0),"---",IF('Meilleurs temps'!V28=0,"",IF('Meilleurs temps'!V28&lt;='Temps qualification fédération'!U$9,'Temps qualification fédération'!$E$9,IF('Meilleurs temps'!V28&lt;='Temps qualification fédération'!U$7,'Temps qualification fédération'!$E$7,IF('Meilleurs temps'!V28&lt;='Temps qualification fédération'!U$8,'Temps qualification fédération'!$E$8,IF('Meilleurs temps'!V28&lt;='Temps qualification fédération'!U$6,'Temps qualification fédération'!$E$6,IF('Meilleurs temps'!V28&lt;='Temps qualification fédération'!U$5,'Temps qualification fédération'!$E$5,IF('Meilleurs temps'!V28&lt;='Temps qualification fédération'!U$4,'Temps qualification fédération'!$E$4,IF('Meilleurs temps'!V28&lt;='Temps qualification fédération'!U$3,'Temps qualification fédération'!$E$3,IF('Meilleurs temps'!V28&lt;='Temps qualification fédération'!U$2,'Temps qualification fédération'!$E$2,"PRÉ-LIGUE")))))))))),IF(AND('Temps qualification fédération'!U$22=0,'Temps qualification fédération'!U$18=0,'Temps qualification fédération'!U$17=0),"---",IF('Meilleurs temps'!V28=0,"",IF('Meilleurs temps'!V28&lt;='Temps qualification fédération'!U$22,'Temps qualification fédération'!$E$22,IF('Meilleurs temps'!V28&lt;='Temps qualification fédération'!U$20,'Temps qualification fédération'!$E$20,IF('Meilleurs temps'!V28&lt;='Temps qualification fédération'!U$21,'Temps qualification fédération'!$E$21,IF('Meilleurs temps'!V28&lt;='Temps qualification fédération'!U$19,'Temps qualification fédération'!$E$19,IF('Meilleurs temps'!V28&lt;='Temps qualification fédération'!U$18,'Temps qualification fédération'!$E$18,IF('Meilleurs temps'!V28&lt;='Temps qualification fédération'!U$17,'Temps qualification fédération'!$E$17,IF('Meilleurs temps'!V28&lt;='Temps qualification fédération'!U$16,'Temps qualification fédération'!$E$16,IF('Meilleurs temps'!V28&lt;='Temps qualification fédération'!U$15,'Temps qualification fédération'!$E$15,"PRÉ-LIGUE")))))))))))</f>
        <v/>
      </c>
      <c r="X28" s="52" t="str">
        <f>IF($D28="F",IF(AND('Temps qualification fédération'!V$9=0,'Temps qualification fédération'!V$5=0,'Temps qualification fédération'!V$4=0),"---",IF('Meilleurs temps'!W28=0,"",IF('Meilleurs temps'!W28&lt;='Temps qualification fédération'!V$9,'Temps qualification fédération'!$E$9,IF('Meilleurs temps'!W28&lt;='Temps qualification fédération'!V$7,'Temps qualification fédération'!$E$7,IF('Meilleurs temps'!W28&lt;='Temps qualification fédération'!V$8,'Temps qualification fédération'!$E$8,IF('Meilleurs temps'!W28&lt;='Temps qualification fédération'!V$6,'Temps qualification fédération'!$E$6,IF('Meilleurs temps'!W28&lt;='Temps qualification fédération'!V$5,'Temps qualification fédération'!$E$5,IF('Meilleurs temps'!W28&lt;='Temps qualification fédération'!V$4,'Temps qualification fédération'!$E$4,IF('Meilleurs temps'!W28&lt;='Temps qualification fédération'!V$3,'Temps qualification fédération'!$E$3,IF('Meilleurs temps'!W28&lt;='Temps qualification fédération'!V$2,'Temps qualification fédération'!$E$2,"PRÉ-LIGUE")))))))))),IF(AND('Temps qualification fédération'!V$22=0,'Temps qualification fédération'!V$18=0,'Temps qualification fédération'!V$17=0),"---",IF('Meilleurs temps'!W28=0,"",IF('Meilleurs temps'!W28&lt;='Temps qualification fédération'!V$22,'Temps qualification fédération'!$E$22,IF('Meilleurs temps'!W28&lt;='Temps qualification fédération'!V$20,'Temps qualification fédération'!$E$20,IF('Meilleurs temps'!W28&lt;='Temps qualification fédération'!V$21,'Temps qualification fédération'!$E$21,IF('Meilleurs temps'!W28&lt;='Temps qualification fédération'!V$19,'Temps qualification fédération'!$E$19,IF('Meilleurs temps'!W28&lt;='Temps qualification fédération'!V$18,'Temps qualification fédération'!$E$18,IF('Meilleurs temps'!W28&lt;='Temps qualification fédération'!V$17,'Temps qualification fédération'!$E$17,IF('Meilleurs temps'!W28&lt;='Temps qualification fédération'!V$16,'Temps qualification fédération'!$E$16,IF('Meilleurs temps'!W28&lt;='Temps qualification fédération'!V$15,'Temps qualification fédération'!$E$15,"PRÉ-LIGUE")))))))))))</f>
        <v/>
      </c>
      <c r="Y28" s="52" t="str">
        <f>IF($D28="F",IF(AND('Temps qualification fédération'!W$9=0,'Temps qualification fédération'!W$5=0,'Temps qualification fédération'!W$4=0),"---",IF('Meilleurs temps'!X28=0,"",IF('Meilleurs temps'!X28&lt;='Temps qualification fédération'!W$9,'Temps qualification fédération'!$E$9,IF('Meilleurs temps'!X28&lt;='Temps qualification fédération'!W$7,'Temps qualification fédération'!$E$7,IF('Meilleurs temps'!X28&lt;='Temps qualification fédération'!W$8,'Temps qualification fédération'!$E$8,IF('Meilleurs temps'!X28&lt;='Temps qualification fédération'!W$6,'Temps qualification fédération'!$E$6,IF('Meilleurs temps'!X28&lt;='Temps qualification fédération'!W$5,'Temps qualification fédération'!$E$5,IF('Meilleurs temps'!X28&lt;='Temps qualification fédération'!W$4,'Temps qualification fédération'!$E$4,IF('Meilleurs temps'!X28&lt;='Temps qualification fédération'!W$3,'Temps qualification fédération'!$E$3,IF('Meilleurs temps'!X28&lt;='Temps qualification fédération'!W$2,'Temps qualification fédération'!$E$2,"PRÉ-LIGUE")))))))))),IF(AND('Temps qualification fédération'!W$22=0,'Temps qualification fédération'!W$18=0,'Temps qualification fédération'!W$17=0),"---",IF('Meilleurs temps'!X28=0,"",IF('Meilleurs temps'!X28&lt;='Temps qualification fédération'!W$22,'Temps qualification fédération'!$E$22,IF('Meilleurs temps'!X28&lt;='Temps qualification fédération'!W$20,'Temps qualification fédération'!$E$20,IF('Meilleurs temps'!X28&lt;='Temps qualification fédération'!W$21,'Temps qualification fédération'!$E$21,IF('Meilleurs temps'!X28&lt;='Temps qualification fédération'!W$19,'Temps qualification fédération'!$E$19,IF('Meilleurs temps'!X28&lt;='Temps qualification fédération'!W$18,'Temps qualification fédération'!$E$18,IF('Meilleurs temps'!X28&lt;='Temps qualification fédération'!W$17,'Temps qualification fédération'!$E$17,IF('Meilleurs temps'!X28&lt;='Temps qualification fédération'!W$16,'Temps qualification fédération'!$E$16,IF('Meilleurs temps'!X28&lt;='Temps qualification fédération'!W$15,'Temps qualification fédération'!$E$15,"PRÉ-LIGUE")))))))))))</f>
        <v/>
      </c>
      <c r="AA28" s="34">
        <f t="shared" si="2"/>
        <v>0</v>
      </c>
      <c r="AB28" s="35">
        <f t="shared" si="3"/>
        <v>0</v>
      </c>
      <c r="AC28" s="80">
        <f t="shared" si="4"/>
        <v>0</v>
      </c>
      <c r="AD28" s="80">
        <f t="shared" si="5"/>
        <v>0</v>
      </c>
      <c r="AE28" s="80">
        <f t="shared" si="6"/>
        <v>0</v>
      </c>
      <c r="AF28" s="80">
        <f t="shared" si="7"/>
        <v>0</v>
      </c>
      <c r="AG28" s="80">
        <f t="shared" si="8"/>
        <v>0</v>
      </c>
      <c r="AH28" s="80">
        <f t="shared" si="9"/>
        <v>0</v>
      </c>
      <c r="AI28" s="36">
        <f t="shared" si="10"/>
        <v>0</v>
      </c>
      <c r="AJ28" s="35">
        <f t="shared" si="11"/>
        <v>0</v>
      </c>
      <c r="AK28" s="80">
        <f t="shared" si="12"/>
        <v>0</v>
      </c>
      <c r="AL28" s="80">
        <f t="shared" si="13"/>
        <v>0</v>
      </c>
      <c r="AM28" s="80">
        <f t="shared" si="14"/>
        <v>0</v>
      </c>
      <c r="AN28" s="80">
        <f t="shared" si="15"/>
        <v>0</v>
      </c>
      <c r="AO28" s="80">
        <f t="shared" si="16"/>
        <v>0</v>
      </c>
      <c r="AP28" s="80">
        <f t="shared" si="17"/>
        <v>0</v>
      </c>
      <c r="AQ28" s="36">
        <f t="shared" si="18"/>
        <v>0</v>
      </c>
      <c r="AR28" s="35">
        <f t="shared" si="19"/>
        <v>0</v>
      </c>
      <c r="AS28" s="80">
        <f t="shared" si="20"/>
        <v>0</v>
      </c>
      <c r="AT28" s="80">
        <f t="shared" si="21"/>
        <v>0</v>
      </c>
      <c r="AU28" s="80">
        <f t="shared" si="22"/>
        <v>0</v>
      </c>
      <c r="AV28" s="80">
        <f t="shared" si="23"/>
        <v>0</v>
      </c>
      <c r="AW28" s="80">
        <f t="shared" si="24"/>
        <v>0</v>
      </c>
      <c r="AX28" s="80">
        <f t="shared" si="25"/>
        <v>0</v>
      </c>
      <c r="AY28" s="36">
        <f t="shared" si="26"/>
        <v>0</v>
      </c>
      <c r="AZ28" s="35">
        <f t="shared" si="27"/>
        <v>0</v>
      </c>
      <c r="BA28" s="80">
        <f t="shared" si="28"/>
        <v>0</v>
      </c>
      <c r="BB28" s="80">
        <f t="shared" si="29"/>
        <v>0</v>
      </c>
      <c r="BC28" s="80">
        <f t="shared" si="30"/>
        <v>0</v>
      </c>
      <c r="BD28" s="80">
        <f t="shared" si="31"/>
        <v>0</v>
      </c>
      <c r="BE28" s="80">
        <f t="shared" si="32"/>
        <v>0</v>
      </c>
      <c r="BF28" s="80">
        <f t="shared" si="33"/>
        <v>0</v>
      </c>
      <c r="BG28" s="36">
        <f t="shared" si="34"/>
        <v>0</v>
      </c>
      <c r="BH28" s="35">
        <f t="shared" si="35"/>
        <v>0</v>
      </c>
      <c r="BI28" s="80">
        <f t="shared" si="36"/>
        <v>0</v>
      </c>
      <c r="BJ28" s="80">
        <f t="shared" si="37"/>
        <v>0</v>
      </c>
      <c r="BK28" s="80">
        <f t="shared" si="38"/>
        <v>0</v>
      </c>
      <c r="BL28" s="80">
        <f t="shared" si="39"/>
        <v>0</v>
      </c>
      <c r="BM28" s="80">
        <f t="shared" si="40"/>
        <v>0</v>
      </c>
      <c r="BN28" s="80">
        <f t="shared" si="41"/>
        <v>0</v>
      </c>
      <c r="BO28" s="36">
        <f t="shared" si="42"/>
        <v>0</v>
      </c>
    </row>
    <row r="29" spans="1:67" ht="15.75" thickBot="1">
      <c r="A29" s="47" t="s">
        <v>47</v>
      </c>
      <c r="B29" s="48" t="str">
        <f t="shared" si="0"/>
        <v>DEV 11-12</v>
      </c>
      <c r="C29" s="54">
        <f t="shared" ca="1" si="1"/>
        <v>20</v>
      </c>
      <c r="D29" s="55" t="s">
        <v>40</v>
      </c>
      <c r="E29" s="21" t="s">
        <v>177</v>
      </c>
      <c r="F29" s="3" t="s">
        <v>81</v>
      </c>
      <c r="G29" s="53">
        <v>35167</v>
      </c>
      <c r="H29" s="52" t="str">
        <f>IF($D29="F",IF(AND('Temps qualification fédération'!F$9=0,'Temps qualification fédération'!F$5=0,'Temps qualification fédération'!F$4=0),"---",IF('Meilleurs temps'!G29=0,"",IF('Meilleurs temps'!G29&lt;='Temps qualification fédération'!F$9,'Temps qualification fédération'!$E$9,IF('Meilleurs temps'!G29&lt;='Temps qualification fédération'!F$7,'Temps qualification fédération'!$E$7,IF('Meilleurs temps'!G29&lt;='Temps qualification fédération'!F$8,'Temps qualification fédération'!$E$8,IF('Meilleurs temps'!G29&lt;='Temps qualification fédération'!F$6,'Temps qualification fédération'!$E$6,IF('Meilleurs temps'!G29&lt;='Temps qualification fédération'!F$5,'Temps qualification fédération'!$E$5,IF('Meilleurs temps'!G29&lt;='Temps qualification fédération'!F$4,'Temps qualification fédération'!$E$4,IF('Meilleurs temps'!G29&lt;='Temps qualification fédération'!F$3,'Temps qualification fédération'!$E$3,IF('Meilleurs temps'!G29&lt;='Temps qualification fédération'!F$2,'Temps qualification fédération'!$E$2,"PRÉ-LIGUE")))))))))),IF(AND('Temps qualification fédération'!F$22=0,'Temps qualification fédération'!F$18=0,'Temps qualification fédération'!F$17=0),"---",IF('Meilleurs temps'!G29=0,"",IF('Meilleurs temps'!G29&lt;='Temps qualification fédération'!F$22,'Temps qualification fédération'!$E$22,IF('Meilleurs temps'!G29&lt;='Temps qualification fédération'!F$20,'Temps qualification fédération'!$E$20,IF('Meilleurs temps'!G29&lt;='Temps qualification fédération'!F$21,'Temps qualification fédération'!$E$21,IF('Meilleurs temps'!G29&lt;='Temps qualification fédération'!F$19,'Temps qualification fédération'!$E$19,IF('Meilleurs temps'!G29&lt;='Temps qualification fédération'!F$18,'Temps qualification fédération'!$E$18,IF('Meilleurs temps'!G29&lt;='Temps qualification fédération'!F$17,'Temps qualification fédération'!$E$17,IF('Meilleurs temps'!G29&lt;='Temps qualification fédération'!F$16,'Temps qualification fédération'!$E$16,IF('Meilleurs temps'!G29&lt;='Temps qualification fédération'!F$15,'Temps qualification fédération'!$E$15,"PRÉ-LIGUE")))))))))))</f>
        <v>DEV 11-12</v>
      </c>
      <c r="I29" s="52" t="str">
        <f>IF($D29="F",IF(AND('Temps qualification fédération'!G$9=0,'Temps qualification fédération'!G$5=0,'Temps qualification fédération'!G$4=0),"---",IF('Meilleurs temps'!H29=0,"",IF('Meilleurs temps'!H29&lt;='Temps qualification fédération'!G$9,'Temps qualification fédération'!$E$9,IF('Meilleurs temps'!H29&lt;='Temps qualification fédération'!G$7,'Temps qualification fédération'!$E$7,IF('Meilleurs temps'!H29&lt;='Temps qualification fédération'!G$8,'Temps qualification fédération'!$E$8,IF('Meilleurs temps'!H29&lt;='Temps qualification fédération'!G$6,'Temps qualification fédération'!$E$6,IF('Meilleurs temps'!H29&lt;='Temps qualification fédération'!G$5,'Temps qualification fédération'!$E$5,IF('Meilleurs temps'!H29&lt;='Temps qualification fédération'!G$4,'Temps qualification fédération'!$E$4,IF('Meilleurs temps'!H29&lt;='Temps qualification fédération'!G$3,'Temps qualification fédération'!$E$3,IF('Meilleurs temps'!H29&lt;='Temps qualification fédération'!G$2,'Temps qualification fédération'!$E$2,"PRÉ-LIGUE")))))))))),IF(AND('Temps qualification fédération'!G$22=0,'Temps qualification fédération'!G$18=0,'Temps qualification fédération'!G$17=0),"---",IF('Meilleurs temps'!H29=0,"",IF('Meilleurs temps'!H29&lt;='Temps qualification fédération'!G$22,'Temps qualification fédération'!$E$22,IF('Meilleurs temps'!H29&lt;='Temps qualification fédération'!G$20,'Temps qualification fédération'!$E$20,IF('Meilleurs temps'!H29&lt;='Temps qualification fédération'!G$21,'Temps qualification fédération'!$E$21,IF('Meilleurs temps'!H29&lt;='Temps qualification fédération'!G$19,'Temps qualification fédération'!$E$19,IF('Meilleurs temps'!H29&lt;='Temps qualification fédération'!G$18,'Temps qualification fédération'!$E$18,IF('Meilleurs temps'!H29&lt;='Temps qualification fédération'!G$17,'Temps qualification fédération'!$E$17,IF('Meilleurs temps'!H29&lt;='Temps qualification fédération'!G$16,'Temps qualification fédération'!$E$16,IF('Meilleurs temps'!H29&lt;='Temps qualification fédération'!G$15,'Temps qualification fédération'!$E$15,"PRÉ-LIGUE")))))))))))</f>
        <v>DEV 11-12</v>
      </c>
      <c r="J29" s="52" t="str">
        <f>IF($D29="F",IF(AND('Temps qualification fédération'!H$9=0,'Temps qualification fédération'!H$5=0,'Temps qualification fédération'!H$4=0),"---",IF('Meilleurs temps'!I29=0,"",IF('Meilleurs temps'!I29&lt;='Temps qualification fédération'!H$9,'Temps qualification fédération'!$E$9,IF('Meilleurs temps'!I29&lt;='Temps qualification fédération'!H$7,'Temps qualification fédération'!$E$7,IF('Meilleurs temps'!I29&lt;='Temps qualification fédération'!H$8,'Temps qualification fédération'!$E$8,IF('Meilleurs temps'!I29&lt;='Temps qualification fédération'!H$6,'Temps qualification fédération'!$E$6,IF('Meilleurs temps'!I29&lt;='Temps qualification fédération'!H$5,'Temps qualification fédération'!$E$5,IF('Meilleurs temps'!I29&lt;='Temps qualification fédération'!H$4,'Temps qualification fédération'!$E$4,IF('Meilleurs temps'!I29&lt;='Temps qualification fédération'!H$3,'Temps qualification fédération'!$E$3,IF('Meilleurs temps'!I29&lt;='Temps qualification fédération'!H$2,'Temps qualification fédération'!$E$2,"PRÉ-LIGUE")))))))))),IF(AND('Temps qualification fédération'!H$22=0,'Temps qualification fédération'!H$18=0,'Temps qualification fédération'!H$17=0),"---",IF('Meilleurs temps'!I29=0,"",IF('Meilleurs temps'!I29&lt;='Temps qualification fédération'!H$22,'Temps qualification fédération'!$E$22,IF('Meilleurs temps'!I29&lt;='Temps qualification fédération'!H$20,'Temps qualification fédération'!$E$20,IF('Meilleurs temps'!I29&lt;='Temps qualification fédération'!H$21,'Temps qualification fédération'!$E$21,IF('Meilleurs temps'!I29&lt;='Temps qualification fédération'!H$19,'Temps qualification fédération'!$E$19,IF('Meilleurs temps'!I29&lt;='Temps qualification fédération'!H$18,'Temps qualification fédération'!$E$18,IF('Meilleurs temps'!I29&lt;='Temps qualification fédération'!H$17,'Temps qualification fédération'!$E$17,IF('Meilleurs temps'!I29&lt;='Temps qualification fédération'!H$16,'Temps qualification fédération'!$E$16,IF('Meilleurs temps'!I29&lt;='Temps qualification fédération'!H$15,'Temps qualification fédération'!$E$15,"PRÉ-LIGUE")))))))))))</f>
        <v>DEV 11-12</v>
      </c>
      <c r="K29" s="52" t="str">
        <f>IF($D29="F",IF(AND('Temps qualification fédération'!I$9=0,'Temps qualification fédération'!I$5=0,'Temps qualification fédération'!I$4=0),"---",IF('Meilleurs temps'!J29=0,"",IF('Meilleurs temps'!J29&lt;='Temps qualification fédération'!I$9,'Temps qualification fédération'!$E$9,IF('Meilleurs temps'!J29&lt;='Temps qualification fédération'!I$7,'Temps qualification fédération'!$E$7,IF('Meilleurs temps'!J29&lt;='Temps qualification fédération'!I$8,'Temps qualification fédération'!$E$8,IF('Meilleurs temps'!J29&lt;='Temps qualification fédération'!I$6,'Temps qualification fédération'!$E$6,IF('Meilleurs temps'!J29&lt;='Temps qualification fédération'!I$5,'Temps qualification fédération'!$E$5,IF('Meilleurs temps'!J29&lt;='Temps qualification fédération'!I$4,'Temps qualification fédération'!$E$4,IF('Meilleurs temps'!J29&lt;='Temps qualification fédération'!I$3,'Temps qualification fédération'!$E$3,IF('Meilleurs temps'!J29&lt;='Temps qualification fédération'!I$2,'Temps qualification fédération'!$E$2,"PRÉ-LIGUE")))))))))),IF(AND('Temps qualification fédération'!I$22=0,'Temps qualification fédération'!I$18=0,'Temps qualification fédération'!I$17=0),"---",IF('Meilleurs temps'!J29=0,"",IF('Meilleurs temps'!J29&lt;='Temps qualification fédération'!I$22,'Temps qualification fédération'!$E$22,IF('Meilleurs temps'!J29&lt;='Temps qualification fédération'!I$20,'Temps qualification fédération'!$E$20,IF('Meilleurs temps'!J29&lt;='Temps qualification fédération'!I$21,'Temps qualification fédération'!$E$21,IF('Meilleurs temps'!J29&lt;='Temps qualification fédération'!I$19,'Temps qualification fédération'!$E$19,IF('Meilleurs temps'!J29&lt;='Temps qualification fédération'!I$18,'Temps qualification fédération'!$E$18,IF('Meilleurs temps'!J29&lt;='Temps qualification fédération'!I$17,'Temps qualification fédération'!$E$17,IF('Meilleurs temps'!J29&lt;='Temps qualification fédération'!I$16,'Temps qualification fédération'!$E$16,IF('Meilleurs temps'!J29&lt;='Temps qualification fédération'!I$15,'Temps qualification fédération'!$E$15,"PRÉ-LIGUE")))))))))))</f>
        <v>DEV 11-12</v>
      </c>
      <c r="L29" s="52" t="str">
        <f>IF($D29="F",IF(AND('Temps qualification fédération'!J$9=0,'Temps qualification fédération'!J$5=0,'Temps qualification fédération'!J$4=0),"---",IF('Meilleurs temps'!K29=0,"",IF('Meilleurs temps'!K29&lt;='Temps qualification fédération'!J$9,'Temps qualification fédération'!$E$9,IF('Meilleurs temps'!K29&lt;='Temps qualification fédération'!J$7,'Temps qualification fédération'!$E$7,IF('Meilleurs temps'!K29&lt;='Temps qualification fédération'!J$8,'Temps qualification fédération'!$E$8,IF('Meilleurs temps'!K29&lt;='Temps qualification fédération'!J$6,'Temps qualification fédération'!$E$6,IF('Meilleurs temps'!K29&lt;='Temps qualification fédération'!J$5,'Temps qualification fédération'!$E$5,IF('Meilleurs temps'!K29&lt;='Temps qualification fédération'!J$4,'Temps qualification fédération'!$E$4,IF('Meilleurs temps'!K29&lt;='Temps qualification fédération'!J$3,'Temps qualification fédération'!$E$3,IF('Meilleurs temps'!K29&lt;='Temps qualification fédération'!J$2,'Temps qualification fédération'!$E$2,"PRÉ-LIGUE")))))))))),IF(AND('Temps qualification fédération'!J$22=0,'Temps qualification fédération'!J$18=0,'Temps qualification fédération'!J$17=0),"---",IF('Meilleurs temps'!K29=0,"",IF('Meilleurs temps'!K29&lt;='Temps qualification fédération'!J$22,'Temps qualification fédération'!$E$22,IF('Meilleurs temps'!K29&lt;='Temps qualification fédération'!J$20,'Temps qualification fédération'!$E$20,IF('Meilleurs temps'!K29&lt;='Temps qualification fédération'!J$21,'Temps qualification fédération'!$E$21,IF('Meilleurs temps'!K29&lt;='Temps qualification fédération'!J$19,'Temps qualification fédération'!$E$19,IF('Meilleurs temps'!K29&lt;='Temps qualification fédération'!J$18,'Temps qualification fédération'!$E$18,IF('Meilleurs temps'!K29&lt;='Temps qualification fédération'!J$17,'Temps qualification fédération'!$E$17,IF('Meilleurs temps'!K29&lt;='Temps qualification fédération'!J$16,'Temps qualification fédération'!$E$16,IF('Meilleurs temps'!K29&lt;='Temps qualification fédération'!J$15,'Temps qualification fédération'!$E$15,"PRÉ-LIGUE")))))))))))</f>
        <v>PROVINCIAL</v>
      </c>
      <c r="M29" s="52" t="str">
        <f>IF($D29="F",IF(AND('Temps qualification fédération'!K$9=0,'Temps qualification fédération'!K$5=0,'Temps qualification fédération'!K$4=0),"---",IF('Meilleurs temps'!L29=0,"",IF('Meilleurs temps'!L29&lt;='Temps qualification fédération'!K$9,'Temps qualification fédération'!$E$9,IF('Meilleurs temps'!L29&lt;='Temps qualification fédération'!K$7,'Temps qualification fédération'!$E$7,IF('Meilleurs temps'!L29&lt;='Temps qualification fédération'!K$8,'Temps qualification fédération'!$E$8,IF('Meilleurs temps'!L29&lt;='Temps qualification fédération'!K$6,'Temps qualification fédération'!$E$6,IF('Meilleurs temps'!L29&lt;='Temps qualification fédération'!K$5,'Temps qualification fédération'!$E$5,IF('Meilleurs temps'!L29&lt;='Temps qualification fédération'!K$4,'Temps qualification fédération'!$E$4,IF('Meilleurs temps'!L29&lt;='Temps qualification fédération'!K$3,'Temps qualification fédération'!$E$3,IF('Meilleurs temps'!L29&lt;='Temps qualification fédération'!K$2,'Temps qualification fédération'!$E$2,"PRÉ-LIGUE")))))))))),IF(AND('Temps qualification fédération'!K$22=0,'Temps qualification fédération'!K$18=0,'Temps qualification fédération'!K$17=0),"---",IF('Meilleurs temps'!L29=0,"",IF('Meilleurs temps'!L29&lt;='Temps qualification fédération'!K$22,'Temps qualification fédération'!$E$22,IF('Meilleurs temps'!L29&lt;='Temps qualification fédération'!K$20,'Temps qualification fédération'!$E$20,IF('Meilleurs temps'!L29&lt;='Temps qualification fédération'!K$21,'Temps qualification fédération'!$E$21,IF('Meilleurs temps'!L29&lt;='Temps qualification fédération'!K$19,'Temps qualification fédération'!$E$19,IF('Meilleurs temps'!L29&lt;='Temps qualification fédération'!K$18,'Temps qualification fédération'!$E$18,IF('Meilleurs temps'!L29&lt;='Temps qualification fédération'!K$17,'Temps qualification fédération'!$E$17,IF('Meilleurs temps'!L29&lt;='Temps qualification fédération'!K$16,'Temps qualification fédération'!$E$16,IF('Meilleurs temps'!L29&lt;='Temps qualification fédération'!K$15,'Temps qualification fédération'!$E$15,"PRÉ-LIGUE")))))))))))</f>
        <v>---</v>
      </c>
      <c r="N29" s="52" t="str">
        <f>IF($D29="F",IF(AND('Temps qualification fédération'!L$9=0,'Temps qualification fédération'!L$5=0,'Temps qualification fédération'!L$4=0),"---",IF('Meilleurs temps'!M29=0,"",IF('Meilleurs temps'!M29&lt;='Temps qualification fédération'!L$9,'Temps qualification fédération'!$E$9,IF('Meilleurs temps'!M29&lt;='Temps qualification fédération'!L$7,'Temps qualification fédération'!$E$7,IF('Meilleurs temps'!M29&lt;='Temps qualification fédération'!L$8,'Temps qualification fédération'!$E$8,IF('Meilleurs temps'!M29&lt;='Temps qualification fédération'!L$6,'Temps qualification fédération'!$E$6,IF('Meilleurs temps'!M29&lt;='Temps qualification fédération'!L$5,'Temps qualification fédération'!$E$5,IF('Meilleurs temps'!M29&lt;='Temps qualification fédération'!L$4,'Temps qualification fédération'!$E$4,IF('Meilleurs temps'!M29&lt;='Temps qualification fédération'!L$3,'Temps qualification fédération'!$E$3,IF('Meilleurs temps'!M29&lt;='Temps qualification fédération'!L$2,'Temps qualification fédération'!$E$2,"PRÉ-LIGUE")))))))))),IF(AND('Temps qualification fédération'!L$22=0,'Temps qualification fédération'!L$18=0,'Temps qualification fédération'!L$17=0),"---",IF('Meilleurs temps'!M29=0,"",IF('Meilleurs temps'!M29&lt;='Temps qualification fédération'!L$22,'Temps qualification fédération'!$E$22,IF('Meilleurs temps'!M29&lt;='Temps qualification fédération'!L$20,'Temps qualification fédération'!$E$20,IF('Meilleurs temps'!M29&lt;='Temps qualification fédération'!L$21,'Temps qualification fédération'!$E$21,IF('Meilleurs temps'!M29&lt;='Temps qualification fédération'!L$19,'Temps qualification fédération'!$E$19,IF('Meilleurs temps'!M29&lt;='Temps qualification fédération'!L$18,'Temps qualification fédération'!$E$18,IF('Meilleurs temps'!M29&lt;='Temps qualification fédération'!L$17,'Temps qualification fédération'!$E$17,IF('Meilleurs temps'!M29&lt;='Temps qualification fédération'!L$16,'Temps qualification fédération'!$E$16,IF('Meilleurs temps'!M29&lt;='Temps qualification fédération'!L$15,'Temps qualification fédération'!$E$15,"PRÉ-LIGUE")))))))))))</f>
        <v>DEV 11-12</v>
      </c>
      <c r="O29" s="52" t="str">
        <f>IF($D29="F",IF(AND('Temps qualification fédération'!M$9=0,'Temps qualification fédération'!M$5=0,'Temps qualification fédération'!M$4=0),"---",IF('Meilleurs temps'!N29=0,"",IF('Meilleurs temps'!N29&lt;='Temps qualification fédération'!M$9,'Temps qualification fédération'!$E$9,IF('Meilleurs temps'!N29&lt;='Temps qualification fédération'!M$7,'Temps qualification fédération'!$E$7,IF('Meilleurs temps'!N29&lt;='Temps qualification fédération'!M$8,'Temps qualification fédération'!$E$8,IF('Meilleurs temps'!N29&lt;='Temps qualification fédération'!M$6,'Temps qualification fédération'!$E$6,IF('Meilleurs temps'!N29&lt;='Temps qualification fédération'!M$5,'Temps qualification fédération'!$E$5,IF('Meilleurs temps'!N29&lt;='Temps qualification fédération'!M$4,'Temps qualification fédération'!$E$4,IF('Meilleurs temps'!N29&lt;='Temps qualification fédération'!M$3,'Temps qualification fédération'!$E$3,IF('Meilleurs temps'!N29&lt;='Temps qualification fédération'!M$2,'Temps qualification fédération'!$E$2,"PRÉ-LIGUE")))))))))),IF(AND('Temps qualification fédération'!M$22=0,'Temps qualification fédération'!M$18=0,'Temps qualification fédération'!M$17=0),"---",IF('Meilleurs temps'!N29=0,"",IF('Meilleurs temps'!N29&lt;='Temps qualification fédération'!M$22,'Temps qualification fédération'!$E$22,IF('Meilleurs temps'!N29&lt;='Temps qualification fédération'!M$20,'Temps qualification fédération'!$E$20,IF('Meilleurs temps'!N29&lt;='Temps qualification fédération'!M$21,'Temps qualification fédération'!$E$21,IF('Meilleurs temps'!N29&lt;='Temps qualification fédération'!M$19,'Temps qualification fédération'!$E$19,IF('Meilleurs temps'!N29&lt;='Temps qualification fédération'!M$18,'Temps qualification fédération'!$E$18,IF('Meilleurs temps'!N29&lt;='Temps qualification fédération'!M$17,'Temps qualification fédération'!$E$17,IF('Meilleurs temps'!N29&lt;='Temps qualification fédération'!M$16,'Temps qualification fédération'!$E$16,IF('Meilleurs temps'!N29&lt;='Temps qualification fédération'!M$15,'Temps qualification fédération'!$E$15,"PRÉ-LIGUE")))))))))))</f>
        <v>DEV 11-12</v>
      </c>
      <c r="P29" s="52" t="str">
        <f>IF($D29="F",IF(AND('Temps qualification fédération'!N$9=0,'Temps qualification fédération'!N$5=0,'Temps qualification fédération'!N$4=0),"---",IF('Meilleurs temps'!O29=0,"",IF('Meilleurs temps'!O29&lt;='Temps qualification fédération'!N$9,'Temps qualification fédération'!$E$9,IF('Meilleurs temps'!O29&lt;='Temps qualification fédération'!N$7,'Temps qualification fédération'!$E$7,IF('Meilleurs temps'!O29&lt;='Temps qualification fédération'!N$8,'Temps qualification fédération'!$E$8,IF('Meilleurs temps'!O29&lt;='Temps qualification fédération'!N$6,'Temps qualification fédération'!$E$6,IF('Meilleurs temps'!O29&lt;='Temps qualification fédération'!N$5,'Temps qualification fédération'!$E$5,IF('Meilleurs temps'!O29&lt;='Temps qualification fédération'!N$4,'Temps qualification fédération'!$E$4,IF('Meilleurs temps'!O29&lt;='Temps qualification fédération'!N$3,'Temps qualification fédération'!$E$3,IF('Meilleurs temps'!O29&lt;='Temps qualification fédération'!N$2,'Temps qualification fédération'!$E$2,"PRÉ-LIGUE")))))))))),IF(AND('Temps qualification fédération'!N$22=0,'Temps qualification fédération'!N$18=0,'Temps qualification fédération'!N$17=0),"---",IF('Meilleurs temps'!O29=0,"",IF('Meilleurs temps'!O29&lt;='Temps qualification fédération'!N$22,'Temps qualification fédération'!$E$22,IF('Meilleurs temps'!O29&lt;='Temps qualification fédération'!N$20,'Temps qualification fédération'!$E$20,IF('Meilleurs temps'!O29&lt;='Temps qualification fédération'!N$21,'Temps qualification fédération'!$E$21,IF('Meilleurs temps'!O29&lt;='Temps qualification fédération'!N$19,'Temps qualification fédération'!$E$19,IF('Meilleurs temps'!O29&lt;='Temps qualification fédération'!N$18,'Temps qualification fédération'!$E$18,IF('Meilleurs temps'!O29&lt;='Temps qualification fédération'!N$17,'Temps qualification fédération'!$E$17,IF('Meilleurs temps'!O29&lt;='Temps qualification fédération'!N$16,'Temps qualification fédération'!$E$16,IF('Meilleurs temps'!O29&lt;='Temps qualification fédération'!N$15,'Temps qualification fédération'!$E$15,"PRÉ-LIGUE")))))))))))</f>
        <v>DEV 11-12</v>
      </c>
      <c r="Q29" s="52" t="str">
        <f>IF($D29="F",IF(AND('Temps qualification fédération'!O$9=0,'Temps qualification fédération'!O$5=0,'Temps qualification fédération'!O$4=0),"---",IF('Meilleurs temps'!P29=0,"",IF('Meilleurs temps'!P29&lt;='Temps qualification fédération'!O$9,'Temps qualification fédération'!$E$9,IF('Meilleurs temps'!P29&lt;='Temps qualification fédération'!O$7,'Temps qualification fédération'!$E$7,IF('Meilleurs temps'!P29&lt;='Temps qualification fédération'!O$8,'Temps qualification fédération'!$E$8,IF('Meilleurs temps'!P29&lt;='Temps qualification fédération'!O$6,'Temps qualification fédération'!$E$6,IF('Meilleurs temps'!P29&lt;='Temps qualification fédération'!O$5,'Temps qualification fédération'!$E$5,IF('Meilleurs temps'!P29&lt;='Temps qualification fédération'!O$4,'Temps qualification fédération'!$E$4,IF('Meilleurs temps'!P29&lt;='Temps qualification fédération'!O$3,'Temps qualification fédération'!$E$3,IF('Meilleurs temps'!P29&lt;='Temps qualification fédération'!O$2,'Temps qualification fédération'!$E$2,"PRÉ-LIGUE")))))))))),IF(AND('Temps qualification fédération'!O$22=0,'Temps qualification fédération'!O$18=0,'Temps qualification fédération'!O$17=0),"---",IF('Meilleurs temps'!P29=0,"",IF('Meilleurs temps'!P29&lt;='Temps qualification fédération'!O$22,'Temps qualification fédération'!$E$22,IF('Meilleurs temps'!P29&lt;='Temps qualification fédération'!O$20,'Temps qualification fédération'!$E$20,IF('Meilleurs temps'!P29&lt;='Temps qualification fédération'!O$21,'Temps qualification fédération'!$E$21,IF('Meilleurs temps'!P29&lt;='Temps qualification fédération'!O$19,'Temps qualification fédération'!$E$19,IF('Meilleurs temps'!P29&lt;='Temps qualification fédération'!O$18,'Temps qualification fédération'!$E$18,IF('Meilleurs temps'!P29&lt;='Temps qualification fédération'!O$17,'Temps qualification fédération'!$E$17,IF('Meilleurs temps'!P29&lt;='Temps qualification fédération'!O$16,'Temps qualification fédération'!$E$16,IF('Meilleurs temps'!P29&lt;='Temps qualification fédération'!O$15,'Temps qualification fédération'!$E$15,"PRÉ-LIGUE")))))))))))</f>
        <v>DEV 11-12</v>
      </c>
      <c r="R29" s="52" t="str">
        <f>IF($D29="F",IF(AND('Temps qualification fédération'!P$9=0,'Temps qualification fédération'!P$5=0,'Temps qualification fédération'!P$4=0),"---",IF('Meilleurs temps'!Q29=0,"",IF('Meilleurs temps'!Q29&lt;='Temps qualification fédération'!P$9,'Temps qualification fédération'!$E$9,IF('Meilleurs temps'!Q29&lt;='Temps qualification fédération'!P$7,'Temps qualification fédération'!$E$7,IF('Meilleurs temps'!Q29&lt;='Temps qualification fédération'!P$8,'Temps qualification fédération'!$E$8,IF('Meilleurs temps'!Q29&lt;='Temps qualification fédération'!P$6,'Temps qualification fédération'!$E$6,IF('Meilleurs temps'!Q29&lt;='Temps qualification fédération'!P$5,'Temps qualification fédération'!$E$5,IF('Meilleurs temps'!Q29&lt;='Temps qualification fédération'!P$4,'Temps qualification fédération'!$E$4,IF('Meilleurs temps'!Q29&lt;='Temps qualification fédération'!P$3,'Temps qualification fédération'!$E$3,IF('Meilleurs temps'!Q29&lt;='Temps qualification fédération'!P$2,'Temps qualification fédération'!$E$2,"PRÉ-LIGUE")))))))))),IF(AND('Temps qualification fédération'!P$22=0,'Temps qualification fédération'!P$18=0,'Temps qualification fédération'!P$17=0),"---",IF('Meilleurs temps'!Q29=0,"",IF('Meilleurs temps'!Q29&lt;='Temps qualification fédération'!P$22,'Temps qualification fédération'!$E$22,IF('Meilleurs temps'!Q29&lt;='Temps qualification fédération'!P$20,'Temps qualification fédération'!$E$20,IF('Meilleurs temps'!Q29&lt;='Temps qualification fédération'!P$21,'Temps qualification fédération'!$E$21,IF('Meilleurs temps'!Q29&lt;='Temps qualification fédération'!P$19,'Temps qualification fédération'!$E$19,IF('Meilleurs temps'!Q29&lt;='Temps qualification fédération'!P$18,'Temps qualification fédération'!$E$18,IF('Meilleurs temps'!Q29&lt;='Temps qualification fédération'!P$17,'Temps qualification fédération'!$E$17,IF('Meilleurs temps'!Q29&lt;='Temps qualification fédération'!P$16,'Temps qualification fédération'!$E$16,IF('Meilleurs temps'!Q29&lt;='Temps qualification fédération'!P$15,'Temps qualification fédération'!$E$15,"PRÉ-LIGUE")))))))))))</f>
        <v>DEV 11-12</v>
      </c>
      <c r="S29" s="52" t="str">
        <f>IF($D29="F",IF(AND('Temps qualification fédération'!Q$9=0,'Temps qualification fédération'!Q$5=0,'Temps qualification fédération'!Q$4=0),"---",IF('Meilleurs temps'!R29=0,"",IF('Meilleurs temps'!R29&lt;='Temps qualification fédération'!Q$9,'Temps qualification fédération'!$E$9,IF('Meilleurs temps'!R29&lt;='Temps qualification fédération'!Q$7,'Temps qualification fédération'!$E$7,IF('Meilleurs temps'!R29&lt;='Temps qualification fédération'!Q$8,'Temps qualification fédération'!$E$8,IF('Meilleurs temps'!R29&lt;='Temps qualification fédération'!Q$6,'Temps qualification fédération'!$E$6,IF('Meilleurs temps'!R29&lt;='Temps qualification fédération'!Q$5,'Temps qualification fédération'!$E$5,IF('Meilleurs temps'!R29&lt;='Temps qualification fédération'!Q$4,'Temps qualification fédération'!$E$4,IF('Meilleurs temps'!R29&lt;='Temps qualification fédération'!Q$3,'Temps qualification fédération'!$E$3,IF('Meilleurs temps'!R29&lt;='Temps qualification fédération'!Q$2,'Temps qualification fédération'!$E$2,"PRÉ-LIGUE")))))))))),IF(AND('Temps qualification fédération'!Q$22=0,'Temps qualification fédération'!Q$18=0,'Temps qualification fédération'!Q$17=0),"---",IF('Meilleurs temps'!R29=0,"",IF('Meilleurs temps'!R29&lt;='Temps qualification fédération'!Q$22,'Temps qualification fédération'!$E$22,IF('Meilleurs temps'!R29&lt;='Temps qualification fédération'!Q$20,'Temps qualification fédération'!$E$20,IF('Meilleurs temps'!R29&lt;='Temps qualification fédération'!Q$21,'Temps qualification fédération'!$E$21,IF('Meilleurs temps'!R29&lt;='Temps qualification fédération'!Q$19,'Temps qualification fédération'!$E$19,IF('Meilleurs temps'!R29&lt;='Temps qualification fédération'!Q$18,'Temps qualification fédération'!$E$18,IF('Meilleurs temps'!R29&lt;='Temps qualification fédération'!Q$17,'Temps qualification fédération'!$E$17,IF('Meilleurs temps'!R29&lt;='Temps qualification fédération'!Q$16,'Temps qualification fédération'!$E$16,IF('Meilleurs temps'!R29&lt;='Temps qualification fédération'!Q$15,'Temps qualification fédération'!$E$15,"PRÉ-LIGUE")))))))))))</f>
        <v>DEV 11-12</v>
      </c>
      <c r="T29" s="52" t="str">
        <f>IF($D29="F",IF(AND('Temps qualification fédération'!R$9=0,'Temps qualification fédération'!R$5=0,'Temps qualification fédération'!R$4=0),"---",IF('Meilleurs temps'!S29=0,"",IF('Meilleurs temps'!S29&lt;='Temps qualification fédération'!R$9,'Temps qualification fédération'!$E$9,IF('Meilleurs temps'!S29&lt;='Temps qualification fédération'!R$7,'Temps qualification fédération'!$E$7,IF('Meilleurs temps'!S29&lt;='Temps qualification fédération'!R$8,'Temps qualification fédération'!$E$8,IF('Meilleurs temps'!S29&lt;='Temps qualification fédération'!R$6,'Temps qualification fédération'!$E$6,IF('Meilleurs temps'!S29&lt;='Temps qualification fédération'!R$5,'Temps qualification fédération'!$E$5,IF('Meilleurs temps'!S29&lt;='Temps qualification fédération'!R$4,'Temps qualification fédération'!$E$4,IF('Meilleurs temps'!S29&lt;='Temps qualification fédération'!R$3,'Temps qualification fédération'!$E$3,IF('Meilleurs temps'!S29&lt;='Temps qualification fédération'!R$2,'Temps qualification fédération'!$E$2,"PRÉ-LIGUE")))))))))),IF(AND('Temps qualification fédération'!R$22=0,'Temps qualification fédération'!R$18=0,'Temps qualification fédération'!R$17=0),"---",IF('Meilleurs temps'!S29=0,"",IF('Meilleurs temps'!S29&lt;='Temps qualification fédération'!R$22,'Temps qualification fédération'!$E$22,IF('Meilleurs temps'!S29&lt;='Temps qualification fédération'!R$20,'Temps qualification fédération'!$E$20,IF('Meilleurs temps'!S29&lt;='Temps qualification fédération'!R$21,'Temps qualification fédération'!$E$21,IF('Meilleurs temps'!S29&lt;='Temps qualification fédération'!R$19,'Temps qualification fédération'!$E$19,IF('Meilleurs temps'!S29&lt;='Temps qualification fédération'!R$18,'Temps qualification fédération'!$E$18,IF('Meilleurs temps'!S29&lt;='Temps qualification fédération'!R$17,'Temps qualification fédération'!$E$17,IF('Meilleurs temps'!S29&lt;='Temps qualification fédération'!R$16,'Temps qualification fédération'!$E$16,IF('Meilleurs temps'!S29&lt;='Temps qualification fédération'!R$15,'Temps qualification fédération'!$E$15,"PRÉ-LIGUE")))))))))))</f>
        <v/>
      </c>
      <c r="U29" s="52" t="str">
        <f>IF($D29="F",IF(AND('Temps qualification fédération'!S$9=0,'Temps qualification fédération'!S$5=0,'Temps qualification fédération'!S$4=0),"---",IF('Meilleurs temps'!T29=0,"",IF('Meilleurs temps'!T29&lt;='Temps qualification fédération'!S$9,'Temps qualification fédération'!$E$9,IF('Meilleurs temps'!T29&lt;='Temps qualification fédération'!S$7,'Temps qualification fédération'!$E$7,IF('Meilleurs temps'!T29&lt;='Temps qualification fédération'!S$8,'Temps qualification fédération'!$E$8,IF('Meilleurs temps'!T29&lt;='Temps qualification fédération'!S$6,'Temps qualification fédération'!$E$6,IF('Meilleurs temps'!T29&lt;='Temps qualification fédération'!S$5,'Temps qualification fédération'!$E$5,IF('Meilleurs temps'!T29&lt;='Temps qualification fédération'!S$4,'Temps qualification fédération'!$E$4,IF('Meilleurs temps'!T29&lt;='Temps qualification fédération'!S$3,'Temps qualification fédération'!$E$3,IF('Meilleurs temps'!T29&lt;='Temps qualification fédération'!S$2,'Temps qualification fédération'!$E$2,"PRÉ-LIGUE")))))))))),IF(AND('Temps qualification fédération'!S$22=0,'Temps qualification fédération'!S$18=0,'Temps qualification fédération'!S$17=0),"---",IF('Meilleurs temps'!T29=0,"",IF('Meilleurs temps'!T29&lt;='Temps qualification fédération'!S$22,'Temps qualification fédération'!$E$22,IF('Meilleurs temps'!T29&lt;='Temps qualification fédération'!S$20,'Temps qualification fédération'!$E$20,IF('Meilleurs temps'!T29&lt;='Temps qualification fédération'!S$21,'Temps qualification fédération'!$E$21,IF('Meilleurs temps'!T29&lt;='Temps qualification fédération'!S$19,'Temps qualification fédération'!$E$19,IF('Meilleurs temps'!T29&lt;='Temps qualification fédération'!S$18,'Temps qualification fédération'!$E$18,IF('Meilleurs temps'!T29&lt;='Temps qualification fédération'!S$17,'Temps qualification fédération'!$E$17,IF('Meilleurs temps'!T29&lt;='Temps qualification fédération'!S$16,'Temps qualification fédération'!$E$16,IF('Meilleurs temps'!T29&lt;='Temps qualification fédération'!S$15,'Temps qualification fédération'!$E$15,"PRÉ-LIGUE")))))))))))</f>
        <v/>
      </c>
      <c r="V29" s="52" t="str">
        <f>IF($D29="F",IF(AND('Temps qualification fédération'!T$9=0,'Temps qualification fédération'!T$5=0,'Temps qualification fédération'!T$4=0),"---",IF('Meilleurs temps'!U29=0,"",IF('Meilleurs temps'!U29&lt;='Temps qualification fédération'!T$9,'Temps qualification fédération'!$E$9,IF('Meilleurs temps'!U29&lt;='Temps qualification fédération'!T$7,'Temps qualification fédération'!$E$7,IF('Meilleurs temps'!U29&lt;='Temps qualification fédération'!T$8,'Temps qualification fédération'!$E$8,IF('Meilleurs temps'!U29&lt;='Temps qualification fédération'!T$6,'Temps qualification fédération'!$E$6,IF('Meilleurs temps'!U29&lt;='Temps qualification fédération'!T$5,'Temps qualification fédération'!$E$5,IF('Meilleurs temps'!U29&lt;='Temps qualification fédération'!T$4,'Temps qualification fédération'!$E$4,IF('Meilleurs temps'!U29&lt;='Temps qualification fédération'!T$3,'Temps qualification fédération'!$E$3,IF('Meilleurs temps'!U29&lt;='Temps qualification fédération'!T$2,'Temps qualification fédération'!$E$2,"PRÉ-LIGUE")))))))))),IF(AND('Temps qualification fédération'!T$22=0,'Temps qualification fédération'!T$18=0,'Temps qualification fédération'!T$17=0),"---",IF('Meilleurs temps'!U29=0,"",IF('Meilleurs temps'!U29&lt;='Temps qualification fédération'!T$22,'Temps qualification fédération'!$E$22,IF('Meilleurs temps'!U29&lt;='Temps qualification fédération'!T$20,'Temps qualification fédération'!$E$20,IF('Meilleurs temps'!U29&lt;='Temps qualification fédération'!T$21,'Temps qualification fédération'!$E$21,IF('Meilleurs temps'!U29&lt;='Temps qualification fédération'!T$19,'Temps qualification fédération'!$E$19,IF('Meilleurs temps'!U29&lt;='Temps qualification fédération'!T$18,'Temps qualification fédération'!$E$18,IF('Meilleurs temps'!U29&lt;='Temps qualification fédération'!T$17,'Temps qualification fédération'!$E$17,IF('Meilleurs temps'!U29&lt;='Temps qualification fédération'!T$16,'Temps qualification fédération'!$E$16,IF('Meilleurs temps'!U29&lt;='Temps qualification fédération'!T$15,'Temps qualification fédération'!$E$15,"PRÉ-LIGUE")))))))))))</f>
        <v/>
      </c>
      <c r="W29" s="52" t="str">
        <f>IF($D29="F",IF(AND('Temps qualification fédération'!U$9=0,'Temps qualification fédération'!U$5=0,'Temps qualification fédération'!U$4=0),"---",IF('Meilleurs temps'!V29=0,"",IF('Meilleurs temps'!V29&lt;='Temps qualification fédération'!U$9,'Temps qualification fédération'!$E$9,IF('Meilleurs temps'!V29&lt;='Temps qualification fédération'!U$7,'Temps qualification fédération'!$E$7,IF('Meilleurs temps'!V29&lt;='Temps qualification fédération'!U$8,'Temps qualification fédération'!$E$8,IF('Meilleurs temps'!V29&lt;='Temps qualification fédération'!U$6,'Temps qualification fédération'!$E$6,IF('Meilleurs temps'!V29&lt;='Temps qualification fédération'!U$5,'Temps qualification fédération'!$E$5,IF('Meilleurs temps'!V29&lt;='Temps qualification fédération'!U$4,'Temps qualification fédération'!$E$4,IF('Meilleurs temps'!V29&lt;='Temps qualification fédération'!U$3,'Temps qualification fédération'!$E$3,IF('Meilleurs temps'!V29&lt;='Temps qualification fédération'!U$2,'Temps qualification fédération'!$E$2,"PRÉ-LIGUE")))))))))),IF(AND('Temps qualification fédération'!U$22=0,'Temps qualification fédération'!U$18=0,'Temps qualification fédération'!U$17=0),"---",IF('Meilleurs temps'!V29=0,"",IF('Meilleurs temps'!V29&lt;='Temps qualification fédération'!U$22,'Temps qualification fédération'!$E$22,IF('Meilleurs temps'!V29&lt;='Temps qualification fédération'!U$20,'Temps qualification fédération'!$E$20,IF('Meilleurs temps'!V29&lt;='Temps qualification fédération'!U$21,'Temps qualification fédération'!$E$21,IF('Meilleurs temps'!V29&lt;='Temps qualification fédération'!U$19,'Temps qualification fédération'!$E$19,IF('Meilleurs temps'!V29&lt;='Temps qualification fédération'!U$18,'Temps qualification fédération'!$E$18,IF('Meilleurs temps'!V29&lt;='Temps qualification fédération'!U$17,'Temps qualification fédération'!$E$17,IF('Meilleurs temps'!V29&lt;='Temps qualification fédération'!U$16,'Temps qualification fédération'!$E$16,IF('Meilleurs temps'!V29&lt;='Temps qualification fédération'!U$15,'Temps qualification fédération'!$E$15,"PRÉ-LIGUE")))))))))))</f>
        <v>DEV 11-12</v>
      </c>
      <c r="X29" s="52" t="str">
        <f>IF($D29="F",IF(AND('Temps qualification fédération'!V$9=0,'Temps qualification fédération'!V$5=0,'Temps qualification fédération'!V$4=0),"---",IF('Meilleurs temps'!W29=0,"",IF('Meilleurs temps'!W29&lt;='Temps qualification fédération'!V$9,'Temps qualification fédération'!$E$9,IF('Meilleurs temps'!W29&lt;='Temps qualification fédération'!V$7,'Temps qualification fédération'!$E$7,IF('Meilleurs temps'!W29&lt;='Temps qualification fédération'!V$8,'Temps qualification fédération'!$E$8,IF('Meilleurs temps'!W29&lt;='Temps qualification fédération'!V$6,'Temps qualification fédération'!$E$6,IF('Meilleurs temps'!W29&lt;='Temps qualification fédération'!V$5,'Temps qualification fédération'!$E$5,IF('Meilleurs temps'!W29&lt;='Temps qualification fédération'!V$4,'Temps qualification fédération'!$E$4,IF('Meilleurs temps'!W29&lt;='Temps qualification fédération'!V$3,'Temps qualification fédération'!$E$3,IF('Meilleurs temps'!W29&lt;='Temps qualification fédération'!V$2,'Temps qualification fédération'!$E$2,"PRÉ-LIGUE")))))))))),IF(AND('Temps qualification fédération'!V$22=0,'Temps qualification fédération'!V$18=0,'Temps qualification fédération'!V$17=0),"---",IF('Meilleurs temps'!W29=0,"",IF('Meilleurs temps'!W29&lt;='Temps qualification fédération'!V$22,'Temps qualification fédération'!$E$22,IF('Meilleurs temps'!W29&lt;='Temps qualification fédération'!V$20,'Temps qualification fédération'!$E$20,IF('Meilleurs temps'!W29&lt;='Temps qualification fédération'!V$21,'Temps qualification fédération'!$E$21,IF('Meilleurs temps'!W29&lt;='Temps qualification fédération'!V$19,'Temps qualification fédération'!$E$19,IF('Meilleurs temps'!W29&lt;='Temps qualification fédération'!V$18,'Temps qualification fédération'!$E$18,IF('Meilleurs temps'!W29&lt;='Temps qualification fédération'!V$17,'Temps qualification fédération'!$E$17,IF('Meilleurs temps'!W29&lt;='Temps qualification fédération'!V$16,'Temps qualification fédération'!$E$16,IF('Meilleurs temps'!W29&lt;='Temps qualification fédération'!V$15,'Temps qualification fédération'!$E$15,"PRÉ-LIGUE")))))))))))</f>
        <v/>
      </c>
      <c r="Y29" s="52" t="str">
        <f>IF($D29="F",IF(AND('Temps qualification fédération'!W$9=0,'Temps qualification fédération'!W$5=0,'Temps qualification fédération'!W$4=0),"---",IF('Meilleurs temps'!X29=0,"",IF('Meilleurs temps'!X29&lt;='Temps qualification fédération'!W$9,'Temps qualification fédération'!$E$9,IF('Meilleurs temps'!X29&lt;='Temps qualification fédération'!W$7,'Temps qualification fédération'!$E$7,IF('Meilleurs temps'!X29&lt;='Temps qualification fédération'!W$8,'Temps qualification fédération'!$E$8,IF('Meilleurs temps'!X29&lt;='Temps qualification fédération'!W$6,'Temps qualification fédération'!$E$6,IF('Meilleurs temps'!X29&lt;='Temps qualification fédération'!W$5,'Temps qualification fédération'!$E$5,IF('Meilleurs temps'!X29&lt;='Temps qualification fédération'!W$4,'Temps qualification fédération'!$E$4,IF('Meilleurs temps'!X29&lt;='Temps qualification fédération'!W$3,'Temps qualification fédération'!$E$3,IF('Meilleurs temps'!X29&lt;='Temps qualification fédération'!W$2,'Temps qualification fédération'!$E$2,"PRÉ-LIGUE")))))))))),IF(AND('Temps qualification fédération'!W$22=0,'Temps qualification fédération'!W$18=0,'Temps qualification fédération'!W$17=0),"---",IF('Meilleurs temps'!X29=0,"",IF('Meilleurs temps'!X29&lt;='Temps qualification fédération'!W$22,'Temps qualification fédération'!$E$22,IF('Meilleurs temps'!X29&lt;='Temps qualification fédération'!W$20,'Temps qualification fédération'!$E$20,IF('Meilleurs temps'!X29&lt;='Temps qualification fédération'!W$21,'Temps qualification fédération'!$E$21,IF('Meilleurs temps'!X29&lt;='Temps qualification fédération'!W$19,'Temps qualification fédération'!$E$19,IF('Meilleurs temps'!X29&lt;='Temps qualification fédération'!W$18,'Temps qualification fédération'!$E$18,IF('Meilleurs temps'!X29&lt;='Temps qualification fédération'!W$17,'Temps qualification fédération'!$E$17,IF('Meilleurs temps'!X29&lt;='Temps qualification fédération'!W$16,'Temps qualification fédération'!$E$16,IF('Meilleurs temps'!X29&lt;='Temps qualification fédération'!W$15,'Temps qualification fédération'!$E$15,"PRÉ-LIGUE")))))))))))</f>
        <v/>
      </c>
      <c r="AA29" s="34">
        <f t="shared" si="2"/>
        <v>12</v>
      </c>
      <c r="AB29" s="35">
        <f t="shared" si="3"/>
        <v>0</v>
      </c>
      <c r="AC29" s="80">
        <f t="shared" si="4"/>
        <v>0</v>
      </c>
      <c r="AD29" s="80">
        <f t="shared" si="5"/>
        <v>4</v>
      </c>
      <c r="AE29" s="80">
        <f t="shared" si="6"/>
        <v>1</v>
      </c>
      <c r="AF29" s="80">
        <f t="shared" si="7"/>
        <v>0</v>
      </c>
      <c r="AG29" s="80">
        <f t="shared" si="8"/>
        <v>0</v>
      </c>
      <c r="AH29" s="80">
        <f t="shared" si="9"/>
        <v>0</v>
      </c>
      <c r="AI29" s="36">
        <f t="shared" si="10"/>
        <v>0</v>
      </c>
      <c r="AJ29" s="35">
        <f t="shared" si="11"/>
        <v>0</v>
      </c>
      <c r="AK29" s="80">
        <f t="shared" si="12"/>
        <v>0</v>
      </c>
      <c r="AL29" s="80">
        <f t="shared" si="13"/>
        <v>3</v>
      </c>
      <c r="AM29" s="80">
        <f t="shared" si="14"/>
        <v>0</v>
      </c>
      <c r="AN29" s="80">
        <f t="shared" si="15"/>
        <v>0</v>
      </c>
      <c r="AO29" s="80">
        <f t="shared" si="16"/>
        <v>0</v>
      </c>
      <c r="AP29" s="80">
        <f t="shared" si="17"/>
        <v>0</v>
      </c>
      <c r="AQ29" s="36">
        <f t="shared" si="18"/>
        <v>0</v>
      </c>
      <c r="AR29" s="35">
        <f t="shared" si="19"/>
        <v>0</v>
      </c>
      <c r="AS29" s="80">
        <f t="shared" si="20"/>
        <v>0</v>
      </c>
      <c r="AT29" s="80">
        <f t="shared" si="21"/>
        <v>3</v>
      </c>
      <c r="AU29" s="80">
        <f t="shared" si="22"/>
        <v>0</v>
      </c>
      <c r="AV29" s="80">
        <f t="shared" si="23"/>
        <v>0</v>
      </c>
      <c r="AW29" s="80">
        <f t="shared" si="24"/>
        <v>0</v>
      </c>
      <c r="AX29" s="80">
        <f t="shared" si="25"/>
        <v>0</v>
      </c>
      <c r="AY29" s="36">
        <f t="shared" si="26"/>
        <v>0</v>
      </c>
      <c r="AZ29" s="35">
        <f t="shared" si="27"/>
        <v>0</v>
      </c>
      <c r="BA29" s="80">
        <f t="shared" si="28"/>
        <v>0</v>
      </c>
      <c r="BB29" s="80">
        <f t="shared" si="29"/>
        <v>0</v>
      </c>
      <c r="BC29" s="80">
        <f t="shared" si="30"/>
        <v>0</v>
      </c>
      <c r="BD29" s="80">
        <f t="shared" si="31"/>
        <v>0</v>
      </c>
      <c r="BE29" s="80">
        <f t="shared" si="32"/>
        <v>0</v>
      </c>
      <c r="BF29" s="80">
        <f t="shared" si="33"/>
        <v>0</v>
      </c>
      <c r="BG29" s="36">
        <f t="shared" si="34"/>
        <v>0</v>
      </c>
      <c r="BH29" s="35">
        <f t="shared" si="35"/>
        <v>0</v>
      </c>
      <c r="BI29" s="80">
        <f t="shared" si="36"/>
        <v>0</v>
      </c>
      <c r="BJ29" s="80">
        <f t="shared" si="37"/>
        <v>1</v>
      </c>
      <c r="BK29" s="80">
        <f t="shared" si="38"/>
        <v>0</v>
      </c>
      <c r="BL29" s="80">
        <f t="shared" si="39"/>
        <v>0</v>
      </c>
      <c r="BM29" s="80">
        <f t="shared" si="40"/>
        <v>0</v>
      </c>
      <c r="BN29" s="80">
        <f t="shared" si="41"/>
        <v>0</v>
      </c>
      <c r="BO29" s="36">
        <f t="shared" si="42"/>
        <v>0</v>
      </c>
    </row>
    <row r="30" spans="1:67" ht="15.75" thickBot="1">
      <c r="A30" s="47" t="s">
        <v>47</v>
      </c>
      <c r="B30" s="48" t="str">
        <f t="shared" si="0"/>
        <v>PRÉ-LIGUE</v>
      </c>
      <c r="C30" s="50">
        <f t="shared" ca="1" si="1"/>
        <v>11</v>
      </c>
      <c r="D30" s="51" t="s">
        <v>41</v>
      </c>
      <c r="E30" s="37" t="s">
        <v>178</v>
      </c>
      <c r="F30" s="38" t="s">
        <v>61</v>
      </c>
      <c r="G30" s="49">
        <v>38462</v>
      </c>
      <c r="H30" s="52" t="str">
        <f>IF($D30="F",IF(AND('Temps qualification fédération'!F$9=0,'Temps qualification fédération'!F$5=0,'Temps qualification fédération'!F$4=0),"---",IF('Meilleurs temps'!G30=0,"",IF('Meilleurs temps'!G30&lt;='Temps qualification fédération'!F$9,'Temps qualification fédération'!$E$9,IF('Meilleurs temps'!G30&lt;='Temps qualification fédération'!F$7,'Temps qualification fédération'!$E$7,IF('Meilleurs temps'!G30&lt;='Temps qualification fédération'!F$8,'Temps qualification fédération'!$E$8,IF('Meilleurs temps'!G30&lt;='Temps qualification fédération'!F$6,'Temps qualification fédération'!$E$6,IF('Meilleurs temps'!G30&lt;='Temps qualification fédération'!F$5,'Temps qualification fédération'!$E$5,IF('Meilleurs temps'!G30&lt;='Temps qualification fédération'!F$4,'Temps qualification fédération'!$E$4,IF('Meilleurs temps'!G30&lt;='Temps qualification fédération'!F$3,'Temps qualification fédération'!$E$3,IF('Meilleurs temps'!G30&lt;='Temps qualification fédération'!F$2,'Temps qualification fédération'!$E$2,"PRÉ-LIGUE")))))))))),IF(AND('Temps qualification fédération'!F$22=0,'Temps qualification fédération'!F$18=0,'Temps qualification fédération'!F$17=0),"---",IF('Meilleurs temps'!G30=0,"",IF('Meilleurs temps'!G30&lt;='Temps qualification fédération'!F$22,'Temps qualification fédération'!$E$22,IF('Meilleurs temps'!G30&lt;='Temps qualification fédération'!F$20,'Temps qualification fédération'!$E$20,IF('Meilleurs temps'!G30&lt;='Temps qualification fédération'!F$21,'Temps qualification fédération'!$E$21,IF('Meilleurs temps'!G30&lt;='Temps qualification fédération'!F$19,'Temps qualification fédération'!$E$19,IF('Meilleurs temps'!G30&lt;='Temps qualification fédération'!F$18,'Temps qualification fédération'!$E$18,IF('Meilleurs temps'!G30&lt;='Temps qualification fédération'!F$17,'Temps qualification fédération'!$E$17,IF('Meilleurs temps'!G30&lt;='Temps qualification fédération'!F$16,'Temps qualification fédération'!$E$16,IF('Meilleurs temps'!G30&lt;='Temps qualification fédération'!F$15,'Temps qualification fédération'!$E$15,"PRÉ-LIGUE")))))))))))</f>
        <v>DEV 10</v>
      </c>
      <c r="I30" s="52" t="str">
        <f>IF($D30="F",IF(AND('Temps qualification fédération'!G$9=0,'Temps qualification fédération'!G$5=0,'Temps qualification fédération'!G$4=0),"---",IF('Meilleurs temps'!H30=0,"",IF('Meilleurs temps'!H30&lt;='Temps qualification fédération'!G$9,'Temps qualification fédération'!$E$9,IF('Meilleurs temps'!H30&lt;='Temps qualification fédération'!G$7,'Temps qualification fédération'!$E$7,IF('Meilleurs temps'!H30&lt;='Temps qualification fédération'!G$8,'Temps qualification fédération'!$E$8,IF('Meilleurs temps'!H30&lt;='Temps qualification fédération'!G$6,'Temps qualification fédération'!$E$6,IF('Meilleurs temps'!H30&lt;='Temps qualification fédération'!G$5,'Temps qualification fédération'!$E$5,IF('Meilleurs temps'!H30&lt;='Temps qualification fédération'!G$4,'Temps qualification fédération'!$E$4,IF('Meilleurs temps'!H30&lt;='Temps qualification fédération'!G$3,'Temps qualification fédération'!$E$3,IF('Meilleurs temps'!H30&lt;='Temps qualification fédération'!G$2,'Temps qualification fédération'!$E$2,"PRÉ-LIGUE")))))))))),IF(AND('Temps qualification fédération'!G$22=0,'Temps qualification fédération'!G$18=0,'Temps qualification fédération'!G$17=0),"---",IF('Meilleurs temps'!H30=0,"",IF('Meilleurs temps'!H30&lt;='Temps qualification fédération'!G$22,'Temps qualification fédération'!$E$22,IF('Meilleurs temps'!H30&lt;='Temps qualification fédération'!G$20,'Temps qualification fédération'!$E$20,IF('Meilleurs temps'!H30&lt;='Temps qualification fédération'!G$21,'Temps qualification fédération'!$E$21,IF('Meilleurs temps'!H30&lt;='Temps qualification fédération'!G$19,'Temps qualification fédération'!$E$19,IF('Meilleurs temps'!H30&lt;='Temps qualification fédération'!G$18,'Temps qualification fédération'!$E$18,IF('Meilleurs temps'!H30&lt;='Temps qualification fédération'!G$17,'Temps qualification fédération'!$E$17,IF('Meilleurs temps'!H30&lt;='Temps qualification fédération'!G$16,'Temps qualification fédération'!$E$16,IF('Meilleurs temps'!H30&lt;='Temps qualification fédération'!G$15,'Temps qualification fédération'!$E$15,"PRÉ-LIGUE")))))))))))</f>
        <v>PRÉ-LIGUE</v>
      </c>
      <c r="J30" s="52" t="str">
        <f>IF($D30="F",IF(AND('Temps qualification fédération'!H$9=0,'Temps qualification fédération'!H$5=0,'Temps qualification fédération'!H$4=0),"---",IF('Meilleurs temps'!I30=0,"",IF('Meilleurs temps'!I30&lt;='Temps qualification fédération'!H$9,'Temps qualification fédération'!$E$9,IF('Meilleurs temps'!I30&lt;='Temps qualification fédération'!H$7,'Temps qualification fédération'!$E$7,IF('Meilleurs temps'!I30&lt;='Temps qualification fédération'!H$8,'Temps qualification fédération'!$E$8,IF('Meilleurs temps'!I30&lt;='Temps qualification fédération'!H$6,'Temps qualification fédération'!$E$6,IF('Meilleurs temps'!I30&lt;='Temps qualification fédération'!H$5,'Temps qualification fédération'!$E$5,IF('Meilleurs temps'!I30&lt;='Temps qualification fédération'!H$4,'Temps qualification fédération'!$E$4,IF('Meilleurs temps'!I30&lt;='Temps qualification fédération'!H$3,'Temps qualification fédération'!$E$3,IF('Meilleurs temps'!I30&lt;='Temps qualification fédération'!H$2,'Temps qualification fédération'!$E$2,"PRÉ-LIGUE")))))))))),IF(AND('Temps qualification fédération'!H$22=0,'Temps qualification fédération'!H$18=0,'Temps qualification fédération'!H$17=0),"---",IF('Meilleurs temps'!I30=0,"",IF('Meilleurs temps'!I30&lt;='Temps qualification fédération'!H$22,'Temps qualification fédération'!$E$22,IF('Meilleurs temps'!I30&lt;='Temps qualification fédération'!H$20,'Temps qualification fédération'!$E$20,IF('Meilleurs temps'!I30&lt;='Temps qualification fédération'!H$21,'Temps qualification fédération'!$E$21,IF('Meilleurs temps'!I30&lt;='Temps qualification fédération'!H$19,'Temps qualification fédération'!$E$19,IF('Meilleurs temps'!I30&lt;='Temps qualification fédération'!H$18,'Temps qualification fédération'!$E$18,IF('Meilleurs temps'!I30&lt;='Temps qualification fédération'!H$17,'Temps qualification fédération'!$E$17,IF('Meilleurs temps'!I30&lt;='Temps qualification fédération'!H$16,'Temps qualification fédération'!$E$16,IF('Meilleurs temps'!I30&lt;='Temps qualification fédération'!H$15,'Temps qualification fédération'!$E$15,"PRÉ-LIGUE")))))))))))</f>
        <v/>
      </c>
      <c r="K30" s="52" t="str">
        <f>IF($D30="F",IF(AND('Temps qualification fédération'!I$9=0,'Temps qualification fédération'!I$5=0,'Temps qualification fédération'!I$4=0),"---",IF('Meilleurs temps'!J30=0,"",IF('Meilleurs temps'!J30&lt;='Temps qualification fédération'!I$9,'Temps qualification fédération'!$E$9,IF('Meilleurs temps'!J30&lt;='Temps qualification fédération'!I$7,'Temps qualification fédération'!$E$7,IF('Meilleurs temps'!J30&lt;='Temps qualification fédération'!I$8,'Temps qualification fédération'!$E$8,IF('Meilleurs temps'!J30&lt;='Temps qualification fédération'!I$6,'Temps qualification fédération'!$E$6,IF('Meilleurs temps'!J30&lt;='Temps qualification fédération'!I$5,'Temps qualification fédération'!$E$5,IF('Meilleurs temps'!J30&lt;='Temps qualification fédération'!I$4,'Temps qualification fédération'!$E$4,IF('Meilleurs temps'!J30&lt;='Temps qualification fédération'!I$3,'Temps qualification fédération'!$E$3,IF('Meilleurs temps'!J30&lt;='Temps qualification fédération'!I$2,'Temps qualification fédération'!$E$2,"PRÉ-LIGUE")))))))))),IF(AND('Temps qualification fédération'!I$22=0,'Temps qualification fédération'!I$18=0,'Temps qualification fédération'!I$17=0),"---",IF('Meilleurs temps'!J30=0,"",IF('Meilleurs temps'!J30&lt;='Temps qualification fédération'!I$22,'Temps qualification fédération'!$E$22,IF('Meilleurs temps'!J30&lt;='Temps qualification fédération'!I$20,'Temps qualification fédération'!$E$20,IF('Meilleurs temps'!J30&lt;='Temps qualification fédération'!I$21,'Temps qualification fédération'!$E$21,IF('Meilleurs temps'!J30&lt;='Temps qualification fédération'!I$19,'Temps qualification fédération'!$E$19,IF('Meilleurs temps'!J30&lt;='Temps qualification fédération'!I$18,'Temps qualification fédération'!$E$18,IF('Meilleurs temps'!J30&lt;='Temps qualification fédération'!I$17,'Temps qualification fédération'!$E$17,IF('Meilleurs temps'!J30&lt;='Temps qualification fédération'!I$16,'Temps qualification fédération'!$E$16,IF('Meilleurs temps'!J30&lt;='Temps qualification fédération'!I$15,'Temps qualification fédération'!$E$15,"PRÉ-LIGUE")))))))))))</f>
        <v/>
      </c>
      <c r="L30" s="52" t="str">
        <f>IF($D30="F",IF(AND('Temps qualification fédération'!J$9=0,'Temps qualification fédération'!J$5=0,'Temps qualification fédération'!J$4=0),"---",IF('Meilleurs temps'!K30=0,"",IF('Meilleurs temps'!K30&lt;='Temps qualification fédération'!J$9,'Temps qualification fédération'!$E$9,IF('Meilleurs temps'!K30&lt;='Temps qualification fédération'!J$7,'Temps qualification fédération'!$E$7,IF('Meilleurs temps'!K30&lt;='Temps qualification fédération'!J$8,'Temps qualification fédération'!$E$8,IF('Meilleurs temps'!K30&lt;='Temps qualification fédération'!J$6,'Temps qualification fédération'!$E$6,IF('Meilleurs temps'!K30&lt;='Temps qualification fédération'!J$5,'Temps qualification fédération'!$E$5,IF('Meilleurs temps'!K30&lt;='Temps qualification fédération'!J$4,'Temps qualification fédération'!$E$4,IF('Meilleurs temps'!K30&lt;='Temps qualification fédération'!J$3,'Temps qualification fédération'!$E$3,IF('Meilleurs temps'!K30&lt;='Temps qualification fédération'!J$2,'Temps qualification fédération'!$E$2,"PRÉ-LIGUE")))))))))),IF(AND('Temps qualification fédération'!J$22=0,'Temps qualification fédération'!J$18=0,'Temps qualification fédération'!J$17=0),"---",IF('Meilleurs temps'!K30=0,"",IF('Meilleurs temps'!K30&lt;='Temps qualification fédération'!J$22,'Temps qualification fédération'!$E$22,IF('Meilleurs temps'!K30&lt;='Temps qualification fédération'!J$20,'Temps qualification fédération'!$E$20,IF('Meilleurs temps'!K30&lt;='Temps qualification fédération'!J$21,'Temps qualification fédération'!$E$21,IF('Meilleurs temps'!K30&lt;='Temps qualification fédération'!J$19,'Temps qualification fédération'!$E$19,IF('Meilleurs temps'!K30&lt;='Temps qualification fédération'!J$18,'Temps qualification fédération'!$E$18,IF('Meilleurs temps'!K30&lt;='Temps qualification fédération'!J$17,'Temps qualification fédération'!$E$17,IF('Meilleurs temps'!K30&lt;='Temps qualification fédération'!J$16,'Temps qualification fédération'!$E$16,IF('Meilleurs temps'!K30&lt;='Temps qualification fédération'!J$15,'Temps qualification fédération'!$E$15,"PRÉ-LIGUE")))))))))))</f>
        <v/>
      </c>
      <c r="M30" s="52" t="str">
        <f>IF($D30="F",IF(AND('Temps qualification fédération'!K$9=0,'Temps qualification fédération'!K$5=0,'Temps qualification fédération'!K$4=0),"---",IF('Meilleurs temps'!L30=0,"",IF('Meilleurs temps'!L30&lt;='Temps qualification fédération'!K$9,'Temps qualification fédération'!$E$9,IF('Meilleurs temps'!L30&lt;='Temps qualification fédération'!K$7,'Temps qualification fédération'!$E$7,IF('Meilleurs temps'!L30&lt;='Temps qualification fédération'!K$8,'Temps qualification fédération'!$E$8,IF('Meilleurs temps'!L30&lt;='Temps qualification fédération'!K$6,'Temps qualification fédération'!$E$6,IF('Meilleurs temps'!L30&lt;='Temps qualification fédération'!K$5,'Temps qualification fédération'!$E$5,IF('Meilleurs temps'!L30&lt;='Temps qualification fédération'!K$4,'Temps qualification fédération'!$E$4,IF('Meilleurs temps'!L30&lt;='Temps qualification fédération'!K$3,'Temps qualification fédération'!$E$3,IF('Meilleurs temps'!L30&lt;='Temps qualification fédération'!K$2,'Temps qualification fédération'!$E$2,"PRÉ-LIGUE")))))))))),IF(AND('Temps qualification fédération'!K$22=0,'Temps qualification fédération'!K$18=0,'Temps qualification fédération'!K$17=0),"---",IF('Meilleurs temps'!L30=0,"",IF('Meilleurs temps'!L30&lt;='Temps qualification fédération'!K$22,'Temps qualification fédération'!$E$22,IF('Meilleurs temps'!L30&lt;='Temps qualification fédération'!K$20,'Temps qualification fédération'!$E$20,IF('Meilleurs temps'!L30&lt;='Temps qualification fédération'!K$21,'Temps qualification fédération'!$E$21,IF('Meilleurs temps'!L30&lt;='Temps qualification fédération'!K$19,'Temps qualification fédération'!$E$19,IF('Meilleurs temps'!L30&lt;='Temps qualification fédération'!K$18,'Temps qualification fédération'!$E$18,IF('Meilleurs temps'!L30&lt;='Temps qualification fédération'!K$17,'Temps qualification fédération'!$E$17,IF('Meilleurs temps'!L30&lt;='Temps qualification fédération'!K$16,'Temps qualification fédération'!$E$16,IF('Meilleurs temps'!L30&lt;='Temps qualification fédération'!K$15,'Temps qualification fédération'!$E$15,"PRÉ-LIGUE")))))))))))</f>
        <v/>
      </c>
      <c r="N30" s="52" t="str">
        <f>IF($D30="F",IF(AND('Temps qualification fédération'!L$9=0,'Temps qualification fédération'!L$5=0,'Temps qualification fédération'!L$4=0),"---",IF('Meilleurs temps'!M30=0,"",IF('Meilleurs temps'!M30&lt;='Temps qualification fédération'!L$9,'Temps qualification fédération'!$E$9,IF('Meilleurs temps'!M30&lt;='Temps qualification fédération'!L$7,'Temps qualification fédération'!$E$7,IF('Meilleurs temps'!M30&lt;='Temps qualification fédération'!L$8,'Temps qualification fédération'!$E$8,IF('Meilleurs temps'!M30&lt;='Temps qualification fédération'!L$6,'Temps qualification fédération'!$E$6,IF('Meilleurs temps'!M30&lt;='Temps qualification fédération'!L$5,'Temps qualification fédération'!$E$5,IF('Meilleurs temps'!M30&lt;='Temps qualification fédération'!L$4,'Temps qualification fédération'!$E$4,IF('Meilleurs temps'!M30&lt;='Temps qualification fédération'!L$3,'Temps qualification fédération'!$E$3,IF('Meilleurs temps'!M30&lt;='Temps qualification fédération'!L$2,'Temps qualification fédération'!$E$2,"PRÉ-LIGUE")))))))))),IF(AND('Temps qualification fédération'!L$22=0,'Temps qualification fédération'!L$18=0,'Temps qualification fédération'!L$17=0),"---",IF('Meilleurs temps'!M30=0,"",IF('Meilleurs temps'!M30&lt;='Temps qualification fédération'!L$22,'Temps qualification fédération'!$E$22,IF('Meilleurs temps'!M30&lt;='Temps qualification fédération'!L$20,'Temps qualification fédération'!$E$20,IF('Meilleurs temps'!M30&lt;='Temps qualification fédération'!L$21,'Temps qualification fédération'!$E$21,IF('Meilleurs temps'!M30&lt;='Temps qualification fédération'!L$19,'Temps qualification fédération'!$E$19,IF('Meilleurs temps'!M30&lt;='Temps qualification fédération'!L$18,'Temps qualification fédération'!$E$18,IF('Meilleurs temps'!M30&lt;='Temps qualification fédération'!L$17,'Temps qualification fédération'!$E$17,IF('Meilleurs temps'!M30&lt;='Temps qualification fédération'!L$16,'Temps qualification fédération'!$E$16,IF('Meilleurs temps'!M30&lt;='Temps qualification fédération'!L$15,'Temps qualification fédération'!$E$15,"PRÉ-LIGUE")))))))))))</f>
        <v>DEV 9 et -</v>
      </c>
      <c r="O30" s="52" t="str">
        <f>IF($D30="F",IF(AND('Temps qualification fédération'!M$9=0,'Temps qualification fédération'!M$5=0,'Temps qualification fédération'!M$4=0),"---",IF('Meilleurs temps'!N30=0,"",IF('Meilleurs temps'!N30&lt;='Temps qualification fédération'!M$9,'Temps qualification fédération'!$E$9,IF('Meilleurs temps'!N30&lt;='Temps qualification fédération'!M$7,'Temps qualification fédération'!$E$7,IF('Meilleurs temps'!N30&lt;='Temps qualification fédération'!M$8,'Temps qualification fédération'!$E$8,IF('Meilleurs temps'!N30&lt;='Temps qualification fédération'!M$6,'Temps qualification fédération'!$E$6,IF('Meilleurs temps'!N30&lt;='Temps qualification fédération'!M$5,'Temps qualification fédération'!$E$5,IF('Meilleurs temps'!N30&lt;='Temps qualification fédération'!M$4,'Temps qualification fédération'!$E$4,IF('Meilleurs temps'!N30&lt;='Temps qualification fédération'!M$3,'Temps qualification fédération'!$E$3,IF('Meilleurs temps'!N30&lt;='Temps qualification fédération'!M$2,'Temps qualification fédération'!$E$2,"PRÉ-LIGUE")))))))))),IF(AND('Temps qualification fédération'!M$22=0,'Temps qualification fédération'!M$18=0,'Temps qualification fédération'!M$17=0),"---",IF('Meilleurs temps'!N30=0,"",IF('Meilleurs temps'!N30&lt;='Temps qualification fédération'!M$22,'Temps qualification fédération'!$E$22,IF('Meilleurs temps'!N30&lt;='Temps qualification fédération'!M$20,'Temps qualification fédération'!$E$20,IF('Meilleurs temps'!N30&lt;='Temps qualification fédération'!M$21,'Temps qualification fédération'!$E$21,IF('Meilleurs temps'!N30&lt;='Temps qualification fédération'!M$19,'Temps qualification fédération'!$E$19,IF('Meilleurs temps'!N30&lt;='Temps qualification fédération'!M$18,'Temps qualification fédération'!$E$18,IF('Meilleurs temps'!N30&lt;='Temps qualification fédération'!M$17,'Temps qualification fédération'!$E$17,IF('Meilleurs temps'!N30&lt;='Temps qualification fédération'!M$16,'Temps qualification fédération'!$E$16,IF('Meilleurs temps'!N30&lt;='Temps qualification fédération'!M$15,'Temps qualification fédération'!$E$15,"PRÉ-LIGUE")))))))))))</f>
        <v/>
      </c>
      <c r="P30" s="52" t="str">
        <f>IF($D30="F",IF(AND('Temps qualification fédération'!N$9=0,'Temps qualification fédération'!N$5=0,'Temps qualification fédération'!N$4=0),"---",IF('Meilleurs temps'!O30=0,"",IF('Meilleurs temps'!O30&lt;='Temps qualification fédération'!N$9,'Temps qualification fédération'!$E$9,IF('Meilleurs temps'!O30&lt;='Temps qualification fédération'!N$7,'Temps qualification fédération'!$E$7,IF('Meilleurs temps'!O30&lt;='Temps qualification fédération'!N$8,'Temps qualification fédération'!$E$8,IF('Meilleurs temps'!O30&lt;='Temps qualification fédération'!N$6,'Temps qualification fédération'!$E$6,IF('Meilleurs temps'!O30&lt;='Temps qualification fédération'!N$5,'Temps qualification fédération'!$E$5,IF('Meilleurs temps'!O30&lt;='Temps qualification fédération'!N$4,'Temps qualification fédération'!$E$4,IF('Meilleurs temps'!O30&lt;='Temps qualification fédération'!N$3,'Temps qualification fédération'!$E$3,IF('Meilleurs temps'!O30&lt;='Temps qualification fédération'!N$2,'Temps qualification fédération'!$E$2,"PRÉ-LIGUE")))))))))),IF(AND('Temps qualification fédération'!N$22=0,'Temps qualification fédération'!N$18=0,'Temps qualification fédération'!N$17=0),"---",IF('Meilleurs temps'!O30=0,"",IF('Meilleurs temps'!O30&lt;='Temps qualification fédération'!N$22,'Temps qualification fédération'!$E$22,IF('Meilleurs temps'!O30&lt;='Temps qualification fédération'!N$20,'Temps qualification fédération'!$E$20,IF('Meilleurs temps'!O30&lt;='Temps qualification fédération'!N$21,'Temps qualification fédération'!$E$21,IF('Meilleurs temps'!O30&lt;='Temps qualification fédération'!N$19,'Temps qualification fédération'!$E$19,IF('Meilleurs temps'!O30&lt;='Temps qualification fédération'!N$18,'Temps qualification fédération'!$E$18,IF('Meilleurs temps'!O30&lt;='Temps qualification fédération'!N$17,'Temps qualification fédération'!$E$17,IF('Meilleurs temps'!O30&lt;='Temps qualification fédération'!N$16,'Temps qualification fédération'!$E$16,IF('Meilleurs temps'!O30&lt;='Temps qualification fédération'!N$15,'Temps qualification fédération'!$E$15,"PRÉ-LIGUE")))))))))))</f>
        <v/>
      </c>
      <c r="Q30" s="52" t="str">
        <f>IF($D30="F",IF(AND('Temps qualification fédération'!O$9=0,'Temps qualification fédération'!O$5=0,'Temps qualification fédération'!O$4=0),"---",IF('Meilleurs temps'!P30=0,"",IF('Meilleurs temps'!P30&lt;='Temps qualification fédération'!O$9,'Temps qualification fédération'!$E$9,IF('Meilleurs temps'!P30&lt;='Temps qualification fédération'!O$7,'Temps qualification fédération'!$E$7,IF('Meilleurs temps'!P30&lt;='Temps qualification fédération'!O$8,'Temps qualification fédération'!$E$8,IF('Meilleurs temps'!P30&lt;='Temps qualification fédération'!O$6,'Temps qualification fédération'!$E$6,IF('Meilleurs temps'!P30&lt;='Temps qualification fédération'!O$5,'Temps qualification fédération'!$E$5,IF('Meilleurs temps'!P30&lt;='Temps qualification fédération'!O$4,'Temps qualification fédération'!$E$4,IF('Meilleurs temps'!P30&lt;='Temps qualification fédération'!O$3,'Temps qualification fédération'!$E$3,IF('Meilleurs temps'!P30&lt;='Temps qualification fédération'!O$2,'Temps qualification fédération'!$E$2,"PRÉ-LIGUE")))))))))),IF(AND('Temps qualification fédération'!O$22=0,'Temps qualification fédération'!O$18=0,'Temps qualification fédération'!O$17=0),"---",IF('Meilleurs temps'!P30=0,"",IF('Meilleurs temps'!P30&lt;='Temps qualification fédération'!O$22,'Temps qualification fédération'!$E$22,IF('Meilleurs temps'!P30&lt;='Temps qualification fédération'!O$20,'Temps qualification fédération'!$E$20,IF('Meilleurs temps'!P30&lt;='Temps qualification fédération'!O$21,'Temps qualification fédération'!$E$21,IF('Meilleurs temps'!P30&lt;='Temps qualification fédération'!O$19,'Temps qualification fédération'!$E$19,IF('Meilleurs temps'!P30&lt;='Temps qualification fédération'!O$18,'Temps qualification fédération'!$E$18,IF('Meilleurs temps'!P30&lt;='Temps qualification fédération'!O$17,'Temps qualification fédération'!$E$17,IF('Meilleurs temps'!P30&lt;='Temps qualification fédération'!O$16,'Temps qualification fédération'!$E$16,IF('Meilleurs temps'!P30&lt;='Temps qualification fédération'!O$15,'Temps qualification fédération'!$E$15,"PRÉ-LIGUE")))))))))))</f>
        <v>PRÉ-LIGUE</v>
      </c>
      <c r="R30" s="52" t="str">
        <f>IF($D30="F",IF(AND('Temps qualification fédération'!P$9=0,'Temps qualification fédération'!P$5=0,'Temps qualification fédération'!P$4=0),"---",IF('Meilleurs temps'!Q30=0,"",IF('Meilleurs temps'!Q30&lt;='Temps qualification fédération'!P$9,'Temps qualification fédération'!$E$9,IF('Meilleurs temps'!Q30&lt;='Temps qualification fédération'!P$7,'Temps qualification fédération'!$E$7,IF('Meilleurs temps'!Q30&lt;='Temps qualification fédération'!P$8,'Temps qualification fédération'!$E$8,IF('Meilleurs temps'!Q30&lt;='Temps qualification fédération'!P$6,'Temps qualification fédération'!$E$6,IF('Meilleurs temps'!Q30&lt;='Temps qualification fédération'!P$5,'Temps qualification fédération'!$E$5,IF('Meilleurs temps'!Q30&lt;='Temps qualification fédération'!P$4,'Temps qualification fédération'!$E$4,IF('Meilleurs temps'!Q30&lt;='Temps qualification fédération'!P$3,'Temps qualification fédération'!$E$3,IF('Meilleurs temps'!Q30&lt;='Temps qualification fédération'!P$2,'Temps qualification fédération'!$E$2,"PRÉ-LIGUE")))))))))),IF(AND('Temps qualification fédération'!P$22=0,'Temps qualification fédération'!P$18=0,'Temps qualification fédération'!P$17=0),"---",IF('Meilleurs temps'!Q30=0,"",IF('Meilleurs temps'!Q30&lt;='Temps qualification fédération'!P$22,'Temps qualification fédération'!$E$22,IF('Meilleurs temps'!Q30&lt;='Temps qualification fédération'!P$20,'Temps qualification fédération'!$E$20,IF('Meilleurs temps'!Q30&lt;='Temps qualification fédération'!P$21,'Temps qualification fédération'!$E$21,IF('Meilleurs temps'!Q30&lt;='Temps qualification fédération'!P$19,'Temps qualification fédération'!$E$19,IF('Meilleurs temps'!Q30&lt;='Temps qualification fédération'!P$18,'Temps qualification fédération'!$E$18,IF('Meilleurs temps'!Q30&lt;='Temps qualification fédération'!P$17,'Temps qualification fédération'!$E$17,IF('Meilleurs temps'!Q30&lt;='Temps qualification fédération'!P$16,'Temps qualification fédération'!$E$16,IF('Meilleurs temps'!Q30&lt;='Temps qualification fédération'!P$15,'Temps qualification fédération'!$E$15,"PRÉ-LIGUE")))))))))))</f>
        <v>PRÉ-LIGUE</v>
      </c>
      <c r="S30" s="52" t="str">
        <f>IF($D30="F",IF(AND('Temps qualification fédération'!Q$9=0,'Temps qualification fédération'!Q$5=0,'Temps qualification fédération'!Q$4=0),"---",IF('Meilleurs temps'!R30=0,"",IF('Meilleurs temps'!R30&lt;='Temps qualification fédération'!Q$9,'Temps qualification fédération'!$E$9,IF('Meilleurs temps'!R30&lt;='Temps qualification fédération'!Q$7,'Temps qualification fédération'!$E$7,IF('Meilleurs temps'!R30&lt;='Temps qualification fédération'!Q$8,'Temps qualification fédération'!$E$8,IF('Meilleurs temps'!R30&lt;='Temps qualification fédération'!Q$6,'Temps qualification fédération'!$E$6,IF('Meilleurs temps'!R30&lt;='Temps qualification fédération'!Q$5,'Temps qualification fédération'!$E$5,IF('Meilleurs temps'!R30&lt;='Temps qualification fédération'!Q$4,'Temps qualification fédération'!$E$4,IF('Meilleurs temps'!R30&lt;='Temps qualification fédération'!Q$3,'Temps qualification fédération'!$E$3,IF('Meilleurs temps'!R30&lt;='Temps qualification fédération'!Q$2,'Temps qualification fédération'!$E$2,"PRÉ-LIGUE")))))))))),IF(AND('Temps qualification fédération'!Q$22=0,'Temps qualification fédération'!Q$18=0,'Temps qualification fédération'!Q$17=0),"---",IF('Meilleurs temps'!R30=0,"",IF('Meilleurs temps'!R30&lt;='Temps qualification fédération'!Q$22,'Temps qualification fédération'!$E$22,IF('Meilleurs temps'!R30&lt;='Temps qualification fédération'!Q$20,'Temps qualification fédération'!$E$20,IF('Meilleurs temps'!R30&lt;='Temps qualification fédération'!Q$21,'Temps qualification fédération'!$E$21,IF('Meilleurs temps'!R30&lt;='Temps qualification fédération'!Q$19,'Temps qualification fédération'!$E$19,IF('Meilleurs temps'!R30&lt;='Temps qualification fédération'!Q$18,'Temps qualification fédération'!$E$18,IF('Meilleurs temps'!R30&lt;='Temps qualification fédération'!Q$17,'Temps qualification fédération'!$E$17,IF('Meilleurs temps'!R30&lt;='Temps qualification fédération'!Q$16,'Temps qualification fédération'!$E$16,IF('Meilleurs temps'!R30&lt;='Temps qualification fédération'!Q$15,'Temps qualification fédération'!$E$15,"PRÉ-LIGUE")))))))))))</f>
        <v/>
      </c>
      <c r="T30" s="52" t="str">
        <f>IF($D30="F",IF(AND('Temps qualification fédération'!R$9=0,'Temps qualification fédération'!R$5=0,'Temps qualification fédération'!R$4=0),"---",IF('Meilleurs temps'!S30=0,"",IF('Meilleurs temps'!S30&lt;='Temps qualification fédération'!R$9,'Temps qualification fédération'!$E$9,IF('Meilleurs temps'!S30&lt;='Temps qualification fédération'!R$7,'Temps qualification fédération'!$E$7,IF('Meilleurs temps'!S30&lt;='Temps qualification fédération'!R$8,'Temps qualification fédération'!$E$8,IF('Meilleurs temps'!S30&lt;='Temps qualification fédération'!R$6,'Temps qualification fédération'!$E$6,IF('Meilleurs temps'!S30&lt;='Temps qualification fédération'!R$5,'Temps qualification fédération'!$E$5,IF('Meilleurs temps'!S30&lt;='Temps qualification fédération'!R$4,'Temps qualification fédération'!$E$4,IF('Meilleurs temps'!S30&lt;='Temps qualification fédération'!R$3,'Temps qualification fédération'!$E$3,IF('Meilleurs temps'!S30&lt;='Temps qualification fédération'!R$2,'Temps qualification fédération'!$E$2,"PRÉ-LIGUE")))))))))),IF(AND('Temps qualification fédération'!R$22=0,'Temps qualification fédération'!R$18=0,'Temps qualification fédération'!R$17=0),"---",IF('Meilleurs temps'!S30=0,"",IF('Meilleurs temps'!S30&lt;='Temps qualification fédération'!R$22,'Temps qualification fédération'!$E$22,IF('Meilleurs temps'!S30&lt;='Temps qualification fédération'!R$20,'Temps qualification fédération'!$E$20,IF('Meilleurs temps'!S30&lt;='Temps qualification fédération'!R$21,'Temps qualification fédération'!$E$21,IF('Meilleurs temps'!S30&lt;='Temps qualification fédération'!R$19,'Temps qualification fédération'!$E$19,IF('Meilleurs temps'!S30&lt;='Temps qualification fédération'!R$18,'Temps qualification fédération'!$E$18,IF('Meilleurs temps'!S30&lt;='Temps qualification fédération'!R$17,'Temps qualification fédération'!$E$17,IF('Meilleurs temps'!S30&lt;='Temps qualification fédération'!R$16,'Temps qualification fédération'!$E$16,IF('Meilleurs temps'!S30&lt;='Temps qualification fédération'!R$15,'Temps qualification fédération'!$E$15,"PRÉ-LIGUE")))))))))))</f>
        <v>PRÉ-LIGUE</v>
      </c>
      <c r="U30" s="52" t="str">
        <f>IF($D30="F",IF(AND('Temps qualification fédération'!S$9=0,'Temps qualification fédération'!S$5=0,'Temps qualification fédération'!S$4=0),"---",IF('Meilleurs temps'!T30=0,"",IF('Meilleurs temps'!T30&lt;='Temps qualification fédération'!S$9,'Temps qualification fédération'!$E$9,IF('Meilleurs temps'!T30&lt;='Temps qualification fédération'!S$7,'Temps qualification fédération'!$E$7,IF('Meilleurs temps'!T30&lt;='Temps qualification fédération'!S$8,'Temps qualification fédération'!$E$8,IF('Meilleurs temps'!T30&lt;='Temps qualification fédération'!S$6,'Temps qualification fédération'!$E$6,IF('Meilleurs temps'!T30&lt;='Temps qualification fédération'!S$5,'Temps qualification fédération'!$E$5,IF('Meilleurs temps'!T30&lt;='Temps qualification fédération'!S$4,'Temps qualification fédération'!$E$4,IF('Meilleurs temps'!T30&lt;='Temps qualification fédération'!S$3,'Temps qualification fédération'!$E$3,IF('Meilleurs temps'!T30&lt;='Temps qualification fédération'!S$2,'Temps qualification fédération'!$E$2,"PRÉ-LIGUE")))))))))),IF(AND('Temps qualification fédération'!S$22=0,'Temps qualification fédération'!S$18=0,'Temps qualification fédération'!S$17=0),"---",IF('Meilleurs temps'!T30=0,"",IF('Meilleurs temps'!T30&lt;='Temps qualification fédération'!S$22,'Temps qualification fédération'!$E$22,IF('Meilleurs temps'!T30&lt;='Temps qualification fédération'!S$20,'Temps qualification fédération'!$E$20,IF('Meilleurs temps'!T30&lt;='Temps qualification fédération'!S$21,'Temps qualification fédération'!$E$21,IF('Meilleurs temps'!T30&lt;='Temps qualification fédération'!S$19,'Temps qualification fédération'!$E$19,IF('Meilleurs temps'!T30&lt;='Temps qualification fédération'!S$18,'Temps qualification fédération'!$E$18,IF('Meilleurs temps'!T30&lt;='Temps qualification fédération'!S$17,'Temps qualification fédération'!$E$17,IF('Meilleurs temps'!T30&lt;='Temps qualification fédération'!S$16,'Temps qualification fédération'!$E$16,IF('Meilleurs temps'!T30&lt;='Temps qualification fédération'!S$15,'Temps qualification fédération'!$E$15,"PRÉ-LIGUE")))))))))))</f>
        <v/>
      </c>
      <c r="V30" s="52" t="str">
        <f>IF($D30="F",IF(AND('Temps qualification fédération'!T$9=0,'Temps qualification fédération'!T$5=0,'Temps qualification fédération'!T$4=0),"---",IF('Meilleurs temps'!U30=0,"",IF('Meilleurs temps'!U30&lt;='Temps qualification fédération'!T$9,'Temps qualification fédération'!$E$9,IF('Meilleurs temps'!U30&lt;='Temps qualification fédération'!T$7,'Temps qualification fédération'!$E$7,IF('Meilleurs temps'!U30&lt;='Temps qualification fédération'!T$8,'Temps qualification fédération'!$E$8,IF('Meilleurs temps'!U30&lt;='Temps qualification fédération'!T$6,'Temps qualification fédération'!$E$6,IF('Meilleurs temps'!U30&lt;='Temps qualification fédération'!T$5,'Temps qualification fédération'!$E$5,IF('Meilleurs temps'!U30&lt;='Temps qualification fédération'!T$4,'Temps qualification fédération'!$E$4,IF('Meilleurs temps'!U30&lt;='Temps qualification fédération'!T$3,'Temps qualification fédération'!$E$3,IF('Meilleurs temps'!U30&lt;='Temps qualification fédération'!T$2,'Temps qualification fédération'!$E$2,"PRÉ-LIGUE")))))))))),IF(AND('Temps qualification fédération'!T$22=0,'Temps qualification fédération'!T$18=0,'Temps qualification fédération'!T$17=0),"---",IF('Meilleurs temps'!U30=0,"",IF('Meilleurs temps'!U30&lt;='Temps qualification fédération'!T$22,'Temps qualification fédération'!$E$22,IF('Meilleurs temps'!U30&lt;='Temps qualification fédération'!T$20,'Temps qualification fédération'!$E$20,IF('Meilleurs temps'!U30&lt;='Temps qualification fédération'!T$21,'Temps qualification fédération'!$E$21,IF('Meilleurs temps'!U30&lt;='Temps qualification fédération'!T$19,'Temps qualification fédération'!$E$19,IF('Meilleurs temps'!U30&lt;='Temps qualification fédération'!T$18,'Temps qualification fédération'!$E$18,IF('Meilleurs temps'!U30&lt;='Temps qualification fédération'!T$17,'Temps qualification fédération'!$E$17,IF('Meilleurs temps'!U30&lt;='Temps qualification fédération'!T$16,'Temps qualification fédération'!$E$16,IF('Meilleurs temps'!U30&lt;='Temps qualification fédération'!T$15,'Temps qualification fédération'!$E$15,"PRÉ-LIGUE")))))))))))</f>
        <v/>
      </c>
      <c r="W30" s="52" t="str">
        <f>IF($D30="F",IF(AND('Temps qualification fédération'!U$9=0,'Temps qualification fédération'!U$5=0,'Temps qualification fédération'!U$4=0),"---",IF('Meilleurs temps'!V30=0,"",IF('Meilleurs temps'!V30&lt;='Temps qualification fédération'!U$9,'Temps qualification fédération'!$E$9,IF('Meilleurs temps'!V30&lt;='Temps qualification fédération'!U$7,'Temps qualification fédération'!$E$7,IF('Meilleurs temps'!V30&lt;='Temps qualification fédération'!U$8,'Temps qualification fédération'!$E$8,IF('Meilleurs temps'!V30&lt;='Temps qualification fédération'!U$6,'Temps qualification fédération'!$E$6,IF('Meilleurs temps'!V30&lt;='Temps qualification fédération'!U$5,'Temps qualification fédération'!$E$5,IF('Meilleurs temps'!V30&lt;='Temps qualification fédération'!U$4,'Temps qualification fédération'!$E$4,IF('Meilleurs temps'!V30&lt;='Temps qualification fédération'!U$3,'Temps qualification fédération'!$E$3,IF('Meilleurs temps'!V30&lt;='Temps qualification fédération'!U$2,'Temps qualification fédération'!$E$2,"PRÉ-LIGUE")))))))))),IF(AND('Temps qualification fédération'!U$22=0,'Temps qualification fédération'!U$18=0,'Temps qualification fédération'!U$17=0),"---",IF('Meilleurs temps'!V30=0,"",IF('Meilleurs temps'!V30&lt;='Temps qualification fédération'!U$22,'Temps qualification fédération'!$E$22,IF('Meilleurs temps'!V30&lt;='Temps qualification fédération'!U$20,'Temps qualification fédération'!$E$20,IF('Meilleurs temps'!V30&lt;='Temps qualification fédération'!U$21,'Temps qualification fédération'!$E$21,IF('Meilleurs temps'!V30&lt;='Temps qualification fédération'!U$19,'Temps qualification fédération'!$E$19,IF('Meilleurs temps'!V30&lt;='Temps qualification fédération'!U$18,'Temps qualification fédération'!$E$18,IF('Meilleurs temps'!V30&lt;='Temps qualification fédération'!U$17,'Temps qualification fédération'!$E$17,IF('Meilleurs temps'!V30&lt;='Temps qualification fédération'!U$16,'Temps qualification fédération'!$E$16,IF('Meilleurs temps'!V30&lt;='Temps qualification fédération'!U$15,'Temps qualification fédération'!$E$15,"PRÉ-LIGUE")))))))))))</f>
        <v/>
      </c>
      <c r="X30" s="52" t="str">
        <f>IF($D30="F",IF(AND('Temps qualification fédération'!V$9=0,'Temps qualification fédération'!V$5=0,'Temps qualification fédération'!V$4=0),"---",IF('Meilleurs temps'!W30=0,"",IF('Meilleurs temps'!W30&lt;='Temps qualification fédération'!V$9,'Temps qualification fédération'!$E$9,IF('Meilleurs temps'!W30&lt;='Temps qualification fédération'!V$7,'Temps qualification fédération'!$E$7,IF('Meilleurs temps'!W30&lt;='Temps qualification fédération'!V$8,'Temps qualification fédération'!$E$8,IF('Meilleurs temps'!W30&lt;='Temps qualification fédération'!V$6,'Temps qualification fédération'!$E$6,IF('Meilleurs temps'!W30&lt;='Temps qualification fédération'!V$5,'Temps qualification fédération'!$E$5,IF('Meilleurs temps'!W30&lt;='Temps qualification fédération'!V$4,'Temps qualification fédération'!$E$4,IF('Meilleurs temps'!W30&lt;='Temps qualification fédération'!V$3,'Temps qualification fédération'!$E$3,IF('Meilleurs temps'!W30&lt;='Temps qualification fédération'!V$2,'Temps qualification fédération'!$E$2,"PRÉ-LIGUE")))))))))),IF(AND('Temps qualification fédération'!V$22=0,'Temps qualification fédération'!V$18=0,'Temps qualification fédération'!V$17=0),"---",IF('Meilleurs temps'!W30=0,"",IF('Meilleurs temps'!W30&lt;='Temps qualification fédération'!V$22,'Temps qualification fédération'!$E$22,IF('Meilleurs temps'!W30&lt;='Temps qualification fédération'!V$20,'Temps qualification fédération'!$E$20,IF('Meilleurs temps'!W30&lt;='Temps qualification fédération'!V$21,'Temps qualification fédération'!$E$21,IF('Meilleurs temps'!W30&lt;='Temps qualification fédération'!V$19,'Temps qualification fédération'!$E$19,IF('Meilleurs temps'!W30&lt;='Temps qualification fédération'!V$18,'Temps qualification fédération'!$E$18,IF('Meilleurs temps'!W30&lt;='Temps qualification fédération'!V$17,'Temps qualification fédération'!$E$17,IF('Meilleurs temps'!W30&lt;='Temps qualification fédération'!V$16,'Temps qualification fédération'!$E$16,IF('Meilleurs temps'!W30&lt;='Temps qualification fédération'!V$15,'Temps qualification fédération'!$E$15,"PRÉ-LIGUE")))))))))))</f>
        <v/>
      </c>
      <c r="Y30" s="52" t="str">
        <f>IF($D30="F",IF(AND('Temps qualification fédération'!W$9=0,'Temps qualification fédération'!W$5=0,'Temps qualification fédération'!W$4=0),"---",IF('Meilleurs temps'!X30=0,"",IF('Meilleurs temps'!X30&lt;='Temps qualification fédération'!W$9,'Temps qualification fédération'!$E$9,IF('Meilleurs temps'!X30&lt;='Temps qualification fédération'!W$7,'Temps qualification fédération'!$E$7,IF('Meilleurs temps'!X30&lt;='Temps qualification fédération'!W$8,'Temps qualification fédération'!$E$8,IF('Meilleurs temps'!X30&lt;='Temps qualification fédération'!W$6,'Temps qualification fédération'!$E$6,IF('Meilleurs temps'!X30&lt;='Temps qualification fédération'!W$5,'Temps qualification fédération'!$E$5,IF('Meilleurs temps'!X30&lt;='Temps qualification fédération'!W$4,'Temps qualification fédération'!$E$4,IF('Meilleurs temps'!X30&lt;='Temps qualification fédération'!W$3,'Temps qualification fédération'!$E$3,IF('Meilleurs temps'!X30&lt;='Temps qualification fédération'!W$2,'Temps qualification fédération'!$E$2,"PRÉ-LIGUE")))))))))),IF(AND('Temps qualification fédération'!W$22=0,'Temps qualification fédération'!W$18=0,'Temps qualification fédération'!W$17=0),"---",IF('Meilleurs temps'!X30=0,"",IF('Meilleurs temps'!X30&lt;='Temps qualification fédération'!W$22,'Temps qualification fédération'!$E$22,IF('Meilleurs temps'!X30&lt;='Temps qualification fédération'!W$20,'Temps qualification fédération'!$E$20,IF('Meilleurs temps'!X30&lt;='Temps qualification fédération'!W$21,'Temps qualification fédération'!$E$21,IF('Meilleurs temps'!X30&lt;='Temps qualification fédération'!W$19,'Temps qualification fédération'!$E$19,IF('Meilleurs temps'!X30&lt;='Temps qualification fédération'!W$18,'Temps qualification fédération'!$E$18,IF('Meilleurs temps'!X30&lt;='Temps qualification fédération'!W$17,'Temps qualification fédération'!$E$17,IF('Meilleurs temps'!X30&lt;='Temps qualification fédération'!W$16,'Temps qualification fédération'!$E$16,IF('Meilleurs temps'!X30&lt;='Temps qualification fédération'!W$15,'Temps qualification fédération'!$E$15,"PRÉ-LIGUE")))))))))))</f>
        <v/>
      </c>
      <c r="AA30" s="34">
        <f t="shared" si="2"/>
        <v>2</v>
      </c>
      <c r="AB30" s="35">
        <f t="shared" si="3"/>
        <v>0</v>
      </c>
      <c r="AC30" s="80">
        <f t="shared" si="4"/>
        <v>1</v>
      </c>
      <c r="AD30" s="80">
        <f t="shared" si="5"/>
        <v>0</v>
      </c>
      <c r="AE30" s="80">
        <f t="shared" si="6"/>
        <v>0</v>
      </c>
      <c r="AF30" s="80">
        <f t="shared" si="7"/>
        <v>0</v>
      </c>
      <c r="AG30" s="80">
        <f t="shared" si="8"/>
        <v>0</v>
      </c>
      <c r="AH30" s="80">
        <f t="shared" si="9"/>
        <v>0</v>
      </c>
      <c r="AI30" s="36">
        <f t="shared" si="10"/>
        <v>0</v>
      </c>
      <c r="AJ30" s="35">
        <f t="shared" si="11"/>
        <v>1</v>
      </c>
      <c r="AK30" s="80">
        <f t="shared" si="12"/>
        <v>0</v>
      </c>
      <c r="AL30" s="80">
        <f t="shared" si="13"/>
        <v>0</v>
      </c>
      <c r="AM30" s="80">
        <f t="shared" si="14"/>
        <v>0</v>
      </c>
      <c r="AN30" s="80">
        <f t="shared" si="15"/>
        <v>0</v>
      </c>
      <c r="AO30" s="80">
        <f t="shared" si="16"/>
        <v>0</v>
      </c>
      <c r="AP30" s="80">
        <f t="shared" si="17"/>
        <v>0</v>
      </c>
      <c r="AQ30" s="36">
        <f t="shared" si="18"/>
        <v>0</v>
      </c>
      <c r="AR30" s="35">
        <f t="shared" si="19"/>
        <v>0</v>
      </c>
      <c r="AS30" s="80">
        <f t="shared" si="20"/>
        <v>0</v>
      </c>
      <c r="AT30" s="80">
        <f t="shared" si="21"/>
        <v>0</v>
      </c>
      <c r="AU30" s="80">
        <f t="shared" si="22"/>
        <v>0</v>
      </c>
      <c r="AV30" s="80">
        <f t="shared" si="23"/>
        <v>0</v>
      </c>
      <c r="AW30" s="80">
        <f t="shared" si="24"/>
        <v>0</v>
      </c>
      <c r="AX30" s="80">
        <f t="shared" si="25"/>
        <v>0</v>
      </c>
      <c r="AY30" s="36">
        <f t="shared" si="26"/>
        <v>0</v>
      </c>
      <c r="AZ30" s="35">
        <f t="shared" si="27"/>
        <v>0</v>
      </c>
      <c r="BA30" s="80">
        <f t="shared" si="28"/>
        <v>0</v>
      </c>
      <c r="BB30" s="80">
        <f t="shared" si="29"/>
        <v>0</v>
      </c>
      <c r="BC30" s="80">
        <f t="shared" si="30"/>
        <v>0</v>
      </c>
      <c r="BD30" s="80">
        <f t="shared" si="31"/>
        <v>0</v>
      </c>
      <c r="BE30" s="80">
        <f t="shared" si="32"/>
        <v>0</v>
      </c>
      <c r="BF30" s="80">
        <f t="shared" si="33"/>
        <v>0</v>
      </c>
      <c r="BG30" s="36">
        <f t="shared" si="34"/>
        <v>0</v>
      </c>
      <c r="BH30" s="35">
        <f t="shared" si="35"/>
        <v>0</v>
      </c>
      <c r="BI30" s="80">
        <f t="shared" si="36"/>
        <v>0</v>
      </c>
      <c r="BJ30" s="80">
        <f t="shared" si="37"/>
        <v>0</v>
      </c>
      <c r="BK30" s="80">
        <f t="shared" si="38"/>
        <v>0</v>
      </c>
      <c r="BL30" s="80">
        <f t="shared" si="39"/>
        <v>0</v>
      </c>
      <c r="BM30" s="80">
        <f t="shared" si="40"/>
        <v>0</v>
      </c>
      <c r="BN30" s="80">
        <f t="shared" si="41"/>
        <v>0</v>
      </c>
      <c r="BO30" s="36">
        <f t="shared" si="42"/>
        <v>0</v>
      </c>
    </row>
    <row r="31" spans="1:67" ht="15.75" thickBot="1">
      <c r="A31" s="47" t="s">
        <v>47</v>
      </c>
      <c r="B31" s="48" t="str">
        <f t="shared" si="0"/>
        <v>PRÉ-LIGUE</v>
      </c>
      <c r="C31" s="54">
        <f t="shared" ca="1" si="1"/>
        <v>10</v>
      </c>
      <c r="D31" s="55" t="s">
        <v>40</v>
      </c>
      <c r="E31" s="21" t="s">
        <v>179</v>
      </c>
      <c r="F31" s="3" t="s">
        <v>72</v>
      </c>
      <c r="G31" s="53">
        <v>38680</v>
      </c>
      <c r="H31" s="52" t="str">
        <f>IF($D31="F",IF(AND('Temps qualification fédération'!F$9=0,'Temps qualification fédération'!F$5=0,'Temps qualification fédération'!F$4=0),"---",IF('Meilleurs temps'!G31=0,"",IF('Meilleurs temps'!G31&lt;='Temps qualification fédération'!F$9,'Temps qualification fédération'!$E$9,IF('Meilleurs temps'!G31&lt;='Temps qualification fédération'!F$7,'Temps qualification fédération'!$E$7,IF('Meilleurs temps'!G31&lt;='Temps qualification fédération'!F$8,'Temps qualification fédération'!$E$8,IF('Meilleurs temps'!G31&lt;='Temps qualification fédération'!F$6,'Temps qualification fédération'!$E$6,IF('Meilleurs temps'!G31&lt;='Temps qualification fédération'!F$5,'Temps qualification fédération'!$E$5,IF('Meilleurs temps'!G31&lt;='Temps qualification fédération'!F$4,'Temps qualification fédération'!$E$4,IF('Meilleurs temps'!G31&lt;='Temps qualification fédération'!F$3,'Temps qualification fédération'!$E$3,IF('Meilleurs temps'!G31&lt;='Temps qualification fédération'!F$2,'Temps qualification fédération'!$E$2,"PRÉ-LIGUE")))))))))),IF(AND('Temps qualification fédération'!F$22=0,'Temps qualification fédération'!F$18=0,'Temps qualification fédération'!F$17=0),"---",IF('Meilleurs temps'!G31=0,"",IF('Meilleurs temps'!G31&lt;='Temps qualification fédération'!F$22,'Temps qualification fédération'!$E$22,IF('Meilleurs temps'!G31&lt;='Temps qualification fédération'!F$20,'Temps qualification fédération'!$E$20,IF('Meilleurs temps'!G31&lt;='Temps qualification fédération'!F$21,'Temps qualification fédération'!$E$21,IF('Meilleurs temps'!G31&lt;='Temps qualification fédération'!F$19,'Temps qualification fédération'!$E$19,IF('Meilleurs temps'!G31&lt;='Temps qualification fédération'!F$18,'Temps qualification fédération'!$E$18,IF('Meilleurs temps'!G31&lt;='Temps qualification fédération'!F$17,'Temps qualification fédération'!$E$17,IF('Meilleurs temps'!G31&lt;='Temps qualification fédération'!F$16,'Temps qualification fédération'!$E$16,IF('Meilleurs temps'!G31&lt;='Temps qualification fédération'!F$15,'Temps qualification fédération'!$E$15,"PRÉ-LIGUE")))))))))))</f>
        <v>DEV 9 et -</v>
      </c>
      <c r="I31" s="52" t="str">
        <f>IF($D31="F",IF(AND('Temps qualification fédération'!G$9=0,'Temps qualification fédération'!G$5=0,'Temps qualification fédération'!G$4=0),"---",IF('Meilleurs temps'!H31=0,"",IF('Meilleurs temps'!H31&lt;='Temps qualification fédération'!G$9,'Temps qualification fédération'!$E$9,IF('Meilleurs temps'!H31&lt;='Temps qualification fédération'!G$7,'Temps qualification fédération'!$E$7,IF('Meilleurs temps'!H31&lt;='Temps qualification fédération'!G$8,'Temps qualification fédération'!$E$8,IF('Meilleurs temps'!H31&lt;='Temps qualification fédération'!G$6,'Temps qualification fédération'!$E$6,IF('Meilleurs temps'!H31&lt;='Temps qualification fédération'!G$5,'Temps qualification fédération'!$E$5,IF('Meilleurs temps'!H31&lt;='Temps qualification fédération'!G$4,'Temps qualification fédération'!$E$4,IF('Meilleurs temps'!H31&lt;='Temps qualification fédération'!G$3,'Temps qualification fédération'!$E$3,IF('Meilleurs temps'!H31&lt;='Temps qualification fédération'!G$2,'Temps qualification fédération'!$E$2,"PRÉ-LIGUE")))))))))),IF(AND('Temps qualification fédération'!G$22=0,'Temps qualification fédération'!G$18=0,'Temps qualification fédération'!G$17=0),"---",IF('Meilleurs temps'!H31=0,"",IF('Meilleurs temps'!H31&lt;='Temps qualification fédération'!G$22,'Temps qualification fédération'!$E$22,IF('Meilleurs temps'!H31&lt;='Temps qualification fédération'!G$20,'Temps qualification fédération'!$E$20,IF('Meilleurs temps'!H31&lt;='Temps qualification fédération'!G$21,'Temps qualification fédération'!$E$21,IF('Meilleurs temps'!H31&lt;='Temps qualification fédération'!G$19,'Temps qualification fédération'!$E$19,IF('Meilleurs temps'!H31&lt;='Temps qualification fédération'!G$18,'Temps qualification fédération'!$E$18,IF('Meilleurs temps'!H31&lt;='Temps qualification fédération'!G$17,'Temps qualification fédération'!$E$17,IF('Meilleurs temps'!H31&lt;='Temps qualification fédération'!G$16,'Temps qualification fédération'!$E$16,IF('Meilleurs temps'!H31&lt;='Temps qualification fédération'!G$15,'Temps qualification fédération'!$E$15,"PRÉ-LIGUE")))))))))))</f>
        <v>PRÉ-LIGUE</v>
      </c>
      <c r="J31" s="52" t="str">
        <f>IF($D31="F",IF(AND('Temps qualification fédération'!H$9=0,'Temps qualification fédération'!H$5=0,'Temps qualification fédération'!H$4=0),"---",IF('Meilleurs temps'!I31=0,"",IF('Meilleurs temps'!I31&lt;='Temps qualification fédération'!H$9,'Temps qualification fédération'!$E$9,IF('Meilleurs temps'!I31&lt;='Temps qualification fédération'!H$7,'Temps qualification fédération'!$E$7,IF('Meilleurs temps'!I31&lt;='Temps qualification fédération'!H$8,'Temps qualification fédération'!$E$8,IF('Meilleurs temps'!I31&lt;='Temps qualification fédération'!H$6,'Temps qualification fédération'!$E$6,IF('Meilleurs temps'!I31&lt;='Temps qualification fédération'!H$5,'Temps qualification fédération'!$E$5,IF('Meilleurs temps'!I31&lt;='Temps qualification fédération'!H$4,'Temps qualification fédération'!$E$4,IF('Meilleurs temps'!I31&lt;='Temps qualification fédération'!H$3,'Temps qualification fédération'!$E$3,IF('Meilleurs temps'!I31&lt;='Temps qualification fédération'!H$2,'Temps qualification fédération'!$E$2,"PRÉ-LIGUE")))))))))),IF(AND('Temps qualification fédération'!H$22=0,'Temps qualification fédération'!H$18=0,'Temps qualification fédération'!H$17=0),"---",IF('Meilleurs temps'!I31=0,"",IF('Meilleurs temps'!I31&lt;='Temps qualification fédération'!H$22,'Temps qualification fédération'!$E$22,IF('Meilleurs temps'!I31&lt;='Temps qualification fédération'!H$20,'Temps qualification fédération'!$E$20,IF('Meilleurs temps'!I31&lt;='Temps qualification fédération'!H$21,'Temps qualification fédération'!$E$21,IF('Meilleurs temps'!I31&lt;='Temps qualification fédération'!H$19,'Temps qualification fédération'!$E$19,IF('Meilleurs temps'!I31&lt;='Temps qualification fédération'!H$18,'Temps qualification fédération'!$E$18,IF('Meilleurs temps'!I31&lt;='Temps qualification fédération'!H$17,'Temps qualification fédération'!$E$17,IF('Meilleurs temps'!I31&lt;='Temps qualification fédération'!H$16,'Temps qualification fédération'!$E$16,IF('Meilleurs temps'!I31&lt;='Temps qualification fédération'!H$15,'Temps qualification fédération'!$E$15,"PRÉ-LIGUE")))))))))))</f>
        <v/>
      </c>
      <c r="K31" s="52" t="str">
        <f>IF($D31="F",IF(AND('Temps qualification fédération'!I$9=0,'Temps qualification fédération'!I$5=0,'Temps qualification fédération'!I$4=0),"---",IF('Meilleurs temps'!J31=0,"",IF('Meilleurs temps'!J31&lt;='Temps qualification fédération'!I$9,'Temps qualification fédération'!$E$9,IF('Meilleurs temps'!J31&lt;='Temps qualification fédération'!I$7,'Temps qualification fédération'!$E$7,IF('Meilleurs temps'!J31&lt;='Temps qualification fédération'!I$8,'Temps qualification fédération'!$E$8,IF('Meilleurs temps'!J31&lt;='Temps qualification fédération'!I$6,'Temps qualification fédération'!$E$6,IF('Meilleurs temps'!J31&lt;='Temps qualification fédération'!I$5,'Temps qualification fédération'!$E$5,IF('Meilleurs temps'!J31&lt;='Temps qualification fédération'!I$4,'Temps qualification fédération'!$E$4,IF('Meilleurs temps'!J31&lt;='Temps qualification fédération'!I$3,'Temps qualification fédération'!$E$3,IF('Meilleurs temps'!J31&lt;='Temps qualification fédération'!I$2,'Temps qualification fédération'!$E$2,"PRÉ-LIGUE")))))))))),IF(AND('Temps qualification fédération'!I$22=0,'Temps qualification fédération'!I$18=0,'Temps qualification fédération'!I$17=0),"---",IF('Meilleurs temps'!J31=0,"",IF('Meilleurs temps'!J31&lt;='Temps qualification fédération'!I$22,'Temps qualification fédération'!$E$22,IF('Meilleurs temps'!J31&lt;='Temps qualification fédération'!I$20,'Temps qualification fédération'!$E$20,IF('Meilleurs temps'!J31&lt;='Temps qualification fédération'!I$21,'Temps qualification fédération'!$E$21,IF('Meilleurs temps'!J31&lt;='Temps qualification fédération'!I$19,'Temps qualification fédération'!$E$19,IF('Meilleurs temps'!J31&lt;='Temps qualification fédération'!I$18,'Temps qualification fédération'!$E$18,IF('Meilleurs temps'!J31&lt;='Temps qualification fédération'!I$17,'Temps qualification fédération'!$E$17,IF('Meilleurs temps'!J31&lt;='Temps qualification fédération'!I$16,'Temps qualification fédération'!$E$16,IF('Meilleurs temps'!J31&lt;='Temps qualification fédération'!I$15,'Temps qualification fédération'!$E$15,"PRÉ-LIGUE")))))))))))</f>
        <v/>
      </c>
      <c r="L31" s="52" t="str">
        <f>IF($D31="F",IF(AND('Temps qualification fédération'!J$9=0,'Temps qualification fédération'!J$5=0,'Temps qualification fédération'!J$4=0),"---",IF('Meilleurs temps'!K31=0,"",IF('Meilleurs temps'!K31&lt;='Temps qualification fédération'!J$9,'Temps qualification fédération'!$E$9,IF('Meilleurs temps'!K31&lt;='Temps qualification fédération'!J$7,'Temps qualification fédération'!$E$7,IF('Meilleurs temps'!K31&lt;='Temps qualification fédération'!J$8,'Temps qualification fédération'!$E$8,IF('Meilleurs temps'!K31&lt;='Temps qualification fédération'!J$6,'Temps qualification fédération'!$E$6,IF('Meilleurs temps'!K31&lt;='Temps qualification fédération'!J$5,'Temps qualification fédération'!$E$5,IF('Meilleurs temps'!K31&lt;='Temps qualification fédération'!J$4,'Temps qualification fédération'!$E$4,IF('Meilleurs temps'!K31&lt;='Temps qualification fédération'!J$3,'Temps qualification fédération'!$E$3,IF('Meilleurs temps'!K31&lt;='Temps qualification fédération'!J$2,'Temps qualification fédération'!$E$2,"PRÉ-LIGUE")))))))))),IF(AND('Temps qualification fédération'!J$22=0,'Temps qualification fédération'!J$18=0,'Temps qualification fédération'!J$17=0),"---",IF('Meilleurs temps'!K31=0,"",IF('Meilleurs temps'!K31&lt;='Temps qualification fédération'!J$22,'Temps qualification fédération'!$E$22,IF('Meilleurs temps'!K31&lt;='Temps qualification fédération'!J$20,'Temps qualification fédération'!$E$20,IF('Meilleurs temps'!K31&lt;='Temps qualification fédération'!J$21,'Temps qualification fédération'!$E$21,IF('Meilleurs temps'!K31&lt;='Temps qualification fédération'!J$19,'Temps qualification fédération'!$E$19,IF('Meilleurs temps'!K31&lt;='Temps qualification fédération'!J$18,'Temps qualification fédération'!$E$18,IF('Meilleurs temps'!K31&lt;='Temps qualification fédération'!J$17,'Temps qualification fédération'!$E$17,IF('Meilleurs temps'!K31&lt;='Temps qualification fédération'!J$16,'Temps qualification fédération'!$E$16,IF('Meilleurs temps'!K31&lt;='Temps qualification fédération'!J$15,'Temps qualification fédération'!$E$15,"PRÉ-LIGUE")))))))))))</f>
        <v/>
      </c>
      <c r="M31" s="52" t="str">
        <f>IF($D31="F",IF(AND('Temps qualification fédération'!K$9=0,'Temps qualification fédération'!K$5=0,'Temps qualification fédération'!K$4=0),"---",IF('Meilleurs temps'!L31=0,"",IF('Meilleurs temps'!L31&lt;='Temps qualification fédération'!K$9,'Temps qualification fédération'!$E$9,IF('Meilleurs temps'!L31&lt;='Temps qualification fédération'!K$7,'Temps qualification fédération'!$E$7,IF('Meilleurs temps'!L31&lt;='Temps qualification fédération'!K$8,'Temps qualification fédération'!$E$8,IF('Meilleurs temps'!L31&lt;='Temps qualification fédération'!K$6,'Temps qualification fédération'!$E$6,IF('Meilleurs temps'!L31&lt;='Temps qualification fédération'!K$5,'Temps qualification fédération'!$E$5,IF('Meilleurs temps'!L31&lt;='Temps qualification fédération'!K$4,'Temps qualification fédération'!$E$4,IF('Meilleurs temps'!L31&lt;='Temps qualification fédération'!K$3,'Temps qualification fédération'!$E$3,IF('Meilleurs temps'!L31&lt;='Temps qualification fédération'!K$2,'Temps qualification fédération'!$E$2,"PRÉ-LIGUE")))))))))),IF(AND('Temps qualification fédération'!K$22=0,'Temps qualification fédération'!K$18=0,'Temps qualification fédération'!K$17=0),"---",IF('Meilleurs temps'!L31=0,"",IF('Meilleurs temps'!L31&lt;='Temps qualification fédération'!K$22,'Temps qualification fédération'!$E$22,IF('Meilleurs temps'!L31&lt;='Temps qualification fédération'!K$20,'Temps qualification fédération'!$E$20,IF('Meilleurs temps'!L31&lt;='Temps qualification fédération'!K$21,'Temps qualification fédération'!$E$21,IF('Meilleurs temps'!L31&lt;='Temps qualification fédération'!K$19,'Temps qualification fédération'!$E$19,IF('Meilleurs temps'!L31&lt;='Temps qualification fédération'!K$18,'Temps qualification fédération'!$E$18,IF('Meilleurs temps'!L31&lt;='Temps qualification fédération'!K$17,'Temps qualification fédération'!$E$17,IF('Meilleurs temps'!L31&lt;='Temps qualification fédération'!K$16,'Temps qualification fédération'!$E$16,IF('Meilleurs temps'!L31&lt;='Temps qualification fédération'!K$15,'Temps qualification fédération'!$E$15,"PRÉ-LIGUE")))))))))))</f>
        <v>---</v>
      </c>
      <c r="N31" s="52" t="str">
        <f>IF($D31="F",IF(AND('Temps qualification fédération'!L$9=0,'Temps qualification fédération'!L$5=0,'Temps qualification fédération'!L$4=0),"---",IF('Meilleurs temps'!M31=0,"",IF('Meilleurs temps'!M31&lt;='Temps qualification fédération'!L$9,'Temps qualification fédération'!$E$9,IF('Meilleurs temps'!M31&lt;='Temps qualification fédération'!L$7,'Temps qualification fédération'!$E$7,IF('Meilleurs temps'!M31&lt;='Temps qualification fédération'!L$8,'Temps qualification fédération'!$E$8,IF('Meilleurs temps'!M31&lt;='Temps qualification fédération'!L$6,'Temps qualification fédération'!$E$6,IF('Meilleurs temps'!M31&lt;='Temps qualification fédération'!L$5,'Temps qualification fédération'!$E$5,IF('Meilleurs temps'!M31&lt;='Temps qualification fédération'!L$4,'Temps qualification fédération'!$E$4,IF('Meilleurs temps'!M31&lt;='Temps qualification fédération'!L$3,'Temps qualification fédération'!$E$3,IF('Meilleurs temps'!M31&lt;='Temps qualification fédération'!L$2,'Temps qualification fédération'!$E$2,"PRÉ-LIGUE")))))))))),IF(AND('Temps qualification fédération'!L$22=0,'Temps qualification fédération'!L$18=0,'Temps qualification fédération'!L$17=0),"---",IF('Meilleurs temps'!M31=0,"",IF('Meilleurs temps'!M31&lt;='Temps qualification fédération'!L$22,'Temps qualification fédération'!$E$22,IF('Meilleurs temps'!M31&lt;='Temps qualification fédération'!L$20,'Temps qualification fédération'!$E$20,IF('Meilleurs temps'!M31&lt;='Temps qualification fédération'!L$21,'Temps qualification fédération'!$E$21,IF('Meilleurs temps'!M31&lt;='Temps qualification fédération'!L$19,'Temps qualification fédération'!$E$19,IF('Meilleurs temps'!M31&lt;='Temps qualification fédération'!L$18,'Temps qualification fédération'!$E$18,IF('Meilleurs temps'!M31&lt;='Temps qualification fédération'!L$17,'Temps qualification fédération'!$E$17,IF('Meilleurs temps'!M31&lt;='Temps qualification fédération'!L$16,'Temps qualification fédération'!$E$16,IF('Meilleurs temps'!M31&lt;='Temps qualification fédération'!L$15,'Temps qualification fédération'!$E$15,"PRÉ-LIGUE")))))))))))</f>
        <v>PRÉ-LIGUE</v>
      </c>
      <c r="O31" s="52" t="str">
        <f>IF($D31="F",IF(AND('Temps qualification fédération'!M$9=0,'Temps qualification fédération'!M$5=0,'Temps qualification fédération'!M$4=0),"---",IF('Meilleurs temps'!N31=0,"",IF('Meilleurs temps'!N31&lt;='Temps qualification fédération'!M$9,'Temps qualification fédération'!$E$9,IF('Meilleurs temps'!N31&lt;='Temps qualification fédération'!M$7,'Temps qualification fédération'!$E$7,IF('Meilleurs temps'!N31&lt;='Temps qualification fédération'!M$8,'Temps qualification fédération'!$E$8,IF('Meilleurs temps'!N31&lt;='Temps qualification fédération'!M$6,'Temps qualification fédération'!$E$6,IF('Meilleurs temps'!N31&lt;='Temps qualification fédération'!M$5,'Temps qualification fédération'!$E$5,IF('Meilleurs temps'!N31&lt;='Temps qualification fédération'!M$4,'Temps qualification fédération'!$E$4,IF('Meilleurs temps'!N31&lt;='Temps qualification fédération'!M$3,'Temps qualification fédération'!$E$3,IF('Meilleurs temps'!N31&lt;='Temps qualification fédération'!M$2,'Temps qualification fédération'!$E$2,"PRÉ-LIGUE")))))))))),IF(AND('Temps qualification fédération'!M$22=0,'Temps qualification fédération'!M$18=0,'Temps qualification fédération'!M$17=0),"---",IF('Meilleurs temps'!N31=0,"",IF('Meilleurs temps'!N31&lt;='Temps qualification fédération'!M$22,'Temps qualification fédération'!$E$22,IF('Meilleurs temps'!N31&lt;='Temps qualification fédération'!M$20,'Temps qualification fédération'!$E$20,IF('Meilleurs temps'!N31&lt;='Temps qualification fédération'!M$21,'Temps qualification fédération'!$E$21,IF('Meilleurs temps'!N31&lt;='Temps qualification fédération'!M$19,'Temps qualification fédération'!$E$19,IF('Meilleurs temps'!N31&lt;='Temps qualification fédération'!M$18,'Temps qualification fédération'!$E$18,IF('Meilleurs temps'!N31&lt;='Temps qualification fédération'!M$17,'Temps qualification fédération'!$E$17,IF('Meilleurs temps'!N31&lt;='Temps qualification fédération'!M$16,'Temps qualification fédération'!$E$16,IF('Meilleurs temps'!N31&lt;='Temps qualification fédération'!M$15,'Temps qualification fédération'!$E$15,"PRÉ-LIGUE")))))))))))</f>
        <v/>
      </c>
      <c r="P31" s="52" t="str">
        <f>IF($D31="F",IF(AND('Temps qualification fédération'!N$9=0,'Temps qualification fédération'!N$5=0,'Temps qualification fédération'!N$4=0),"---",IF('Meilleurs temps'!O31=0,"",IF('Meilleurs temps'!O31&lt;='Temps qualification fédération'!N$9,'Temps qualification fédération'!$E$9,IF('Meilleurs temps'!O31&lt;='Temps qualification fédération'!N$7,'Temps qualification fédération'!$E$7,IF('Meilleurs temps'!O31&lt;='Temps qualification fédération'!N$8,'Temps qualification fédération'!$E$8,IF('Meilleurs temps'!O31&lt;='Temps qualification fédération'!N$6,'Temps qualification fédération'!$E$6,IF('Meilleurs temps'!O31&lt;='Temps qualification fédération'!N$5,'Temps qualification fédération'!$E$5,IF('Meilleurs temps'!O31&lt;='Temps qualification fédération'!N$4,'Temps qualification fédération'!$E$4,IF('Meilleurs temps'!O31&lt;='Temps qualification fédération'!N$3,'Temps qualification fédération'!$E$3,IF('Meilleurs temps'!O31&lt;='Temps qualification fédération'!N$2,'Temps qualification fédération'!$E$2,"PRÉ-LIGUE")))))))))),IF(AND('Temps qualification fédération'!N$22=0,'Temps qualification fédération'!N$18=0,'Temps qualification fédération'!N$17=0),"---",IF('Meilleurs temps'!O31=0,"",IF('Meilleurs temps'!O31&lt;='Temps qualification fédération'!N$22,'Temps qualification fédération'!$E$22,IF('Meilleurs temps'!O31&lt;='Temps qualification fédération'!N$20,'Temps qualification fédération'!$E$20,IF('Meilleurs temps'!O31&lt;='Temps qualification fédération'!N$21,'Temps qualification fédération'!$E$21,IF('Meilleurs temps'!O31&lt;='Temps qualification fédération'!N$19,'Temps qualification fédération'!$E$19,IF('Meilleurs temps'!O31&lt;='Temps qualification fédération'!N$18,'Temps qualification fédération'!$E$18,IF('Meilleurs temps'!O31&lt;='Temps qualification fédération'!N$17,'Temps qualification fédération'!$E$17,IF('Meilleurs temps'!O31&lt;='Temps qualification fédération'!N$16,'Temps qualification fédération'!$E$16,IF('Meilleurs temps'!O31&lt;='Temps qualification fédération'!N$15,'Temps qualification fédération'!$E$15,"PRÉ-LIGUE")))))))))))</f>
        <v/>
      </c>
      <c r="Q31" s="52" t="str">
        <f>IF($D31="F",IF(AND('Temps qualification fédération'!O$9=0,'Temps qualification fédération'!O$5=0,'Temps qualification fédération'!O$4=0),"---",IF('Meilleurs temps'!P31=0,"",IF('Meilleurs temps'!P31&lt;='Temps qualification fédération'!O$9,'Temps qualification fédération'!$E$9,IF('Meilleurs temps'!P31&lt;='Temps qualification fédération'!O$7,'Temps qualification fédération'!$E$7,IF('Meilleurs temps'!P31&lt;='Temps qualification fédération'!O$8,'Temps qualification fédération'!$E$8,IF('Meilleurs temps'!P31&lt;='Temps qualification fédération'!O$6,'Temps qualification fédération'!$E$6,IF('Meilleurs temps'!P31&lt;='Temps qualification fédération'!O$5,'Temps qualification fédération'!$E$5,IF('Meilleurs temps'!P31&lt;='Temps qualification fédération'!O$4,'Temps qualification fédération'!$E$4,IF('Meilleurs temps'!P31&lt;='Temps qualification fédération'!O$3,'Temps qualification fédération'!$E$3,IF('Meilleurs temps'!P31&lt;='Temps qualification fédération'!O$2,'Temps qualification fédération'!$E$2,"PRÉ-LIGUE")))))))))),IF(AND('Temps qualification fédération'!O$22=0,'Temps qualification fédération'!O$18=0,'Temps qualification fédération'!O$17=0),"---",IF('Meilleurs temps'!P31=0,"",IF('Meilleurs temps'!P31&lt;='Temps qualification fédération'!O$22,'Temps qualification fédération'!$E$22,IF('Meilleurs temps'!P31&lt;='Temps qualification fédération'!O$20,'Temps qualification fédération'!$E$20,IF('Meilleurs temps'!P31&lt;='Temps qualification fédération'!O$21,'Temps qualification fédération'!$E$21,IF('Meilleurs temps'!P31&lt;='Temps qualification fédération'!O$19,'Temps qualification fédération'!$E$19,IF('Meilleurs temps'!P31&lt;='Temps qualification fédération'!O$18,'Temps qualification fédération'!$E$18,IF('Meilleurs temps'!P31&lt;='Temps qualification fédération'!O$17,'Temps qualification fédération'!$E$17,IF('Meilleurs temps'!P31&lt;='Temps qualification fédération'!O$16,'Temps qualification fédération'!$E$16,IF('Meilleurs temps'!P31&lt;='Temps qualification fédération'!O$15,'Temps qualification fédération'!$E$15,"PRÉ-LIGUE")))))))))))</f>
        <v/>
      </c>
      <c r="R31" s="52" t="str">
        <f>IF($D31="F",IF(AND('Temps qualification fédération'!P$9=0,'Temps qualification fédération'!P$5=0,'Temps qualification fédération'!P$4=0),"---",IF('Meilleurs temps'!Q31=0,"",IF('Meilleurs temps'!Q31&lt;='Temps qualification fédération'!P$9,'Temps qualification fédération'!$E$9,IF('Meilleurs temps'!Q31&lt;='Temps qualification fédération'!P$7,'Temps qualification fédération'!$E$7,IF('Meilleurs temps'!Q31&lt;='Temps qualification fédération'!P$8,'Temps qualification fédération'!$E$8,IF('Meilleurs temps'!Q31&lt;='Temps qualification fédération'!P$6,'Temps qualification fédération'!$E$6,IF('Meilleurs temps'!Q31&lt;='Temps qualification fédération'!P$5,'Temps qualification fédération'!$E$5,IF('Meilleurs temps'!Q31&lt;='Temps qualification fédération'!P$4,'Temps qualification fédération'!$E$4,IF('Meilleurs temps'!Q31&lt;='Temps qualification fédération'!P$3,'Temps qualification fédération'!$E$3,IF('Meilleurs temps'!Q31&lt;='Temps qualification fédération'!P$2,'Temps qualification fédération'!$E$2,"PRÉ-LIGUE")))))))))),IF(AND('Temps qualification fédération'!P$22=0,'Temps qualification fédération'!P$18=0,'Temps qualification fédération'!P$17=0),"---",IF('Meilleurs temps'!Q31=0,"",IF('Meilleurs temps'!Q31&lt;='Temps qualification fédération'!P$22,'Temps qualification fédération'!$E$22,IF('Meilleurs temps'!Q31&lt;='Temps qualification fédération'!P$20,'Temps qualification fédération'!$E$20,IF('Meilleurs temps'!Q31&lt;='Temps qualification fédération'!P$21,'Temps qualification fédération'!$E$21,IF('Meilleurs temps'!Q31&lt;='Temps qualification fédération'!P$19,'Temps qualification fédération'!$E$19,IF('Meilleurs temps'!Q31&lt;='Temps qualification fédération'!P$18,'Temps qualification fédération'!$E$18,IF('Meilleurs temps'!Q31&lt;='Temps qualification fédération'!P$17,'Temps qualification fédération'!$E$17,IF('Meilleurs temps'!Q31&lt;='Temps qualification fédération'!P$16,'Temps qualification fédération'!$E$16,IF('Meilleurs temps'!Q31&lt;='Temps qualification fédération'!P$15,'Temps qualification fédération'!$E$15,"PRÉ-LIGUE")))))))))))</f>
        <v/>
      </c>
      <c r="S31" s="52" t="str">
        <f>IF($D31="F",IF(AND('Temps qualification fédération'!Q$9=0,'Temps qualification fédération'!Q$5=0,'Temps qualification fédération'!Q$4=0),"---",IF('Meilleurs temps'!R31=0,"",IF('Meilleurs temps'!R31&lt;='Temps qualification fédération'!Q$9,'Temps qualification fédération'!$E$9,IF('Meilleurs temps'!R31&lt;='Temps qualification fédération'!Q$7,'Temps qualification fédération'!$E$7,IF('Meilleurs temps'!R31&lt;='Temps qualification fédération'!Q$8,'Temps qualification fédération'!$E$8,IF('Meilleurs temps'!R31&lt;='Temps qualification fédération'!Q$6,'Temps qualification fédération'!$E$6,IF('Meilleurs temps'!R31&lt;='Temps qualification fédération'!Q$5,'Temps qualification fédération'!$E$5,IF('Meilleurs temps'!R31&lt;='Temps qualification fédération'!Q$4,'Temps qualification fédération'!$E$4,IF('Meilleurs temps'!R31&lt;='Temps qualification fédération'!Q$3,'Temps qualification fédération'!$E$3,IF('Meilleurs temps'!R31&lt;='Temps qualification fédération'!Q$2,'Temps qualification fédération'!$E$2,"PRÉ-LIGUE")))))))))),IF(AND('Temps qualification fédération'!Q$22=0,'Temps qualification fédération'!Q$18=0,'Temps qualification fédération'!Q$17=0),"---",IF('Meilleurs temps'!R31=0,"",IF('Meilleurs temps'!R31&lt;='Temps qualification fédération'!Q$22,'Temps qualification fédération'!$E$22,IF('Meilleurs temps'!R31&lt;='Temps qualification fédération'!Q$20,'Temps qualification fédération'!$E$20,IF('Meilleurs temps'!R31&lt;='Temps qualification fédération'!Q$21,'Temps qualification fédération'!$E$21,IF('Meilleurs temps'!R31&lt;='Temps qualification fédération'!Q$19,'Temps qualification fédération'!$E$19,IF('Meilleurs temps'!R31&lt;='Temps qualification fédération'!Q$18,'Temps qualification fédération'!$E$18,IF('Meilleurs temps'!R31&lt;='Temps qualification fédération'!Q$17,'Temps qualification fédération'!$E$17,IF('Meilleurs temps'!R31&lt;='Temps qualification fédération'!Q$16,'Temps qualification fédération'!$E$16,IF('Meilleurs temps'!R31&lt;='Temps qualification fédération'!Q$15,'Temps qualification fédération'!$E$15,"PRÉ-LIGUE")))))))))))</f>
        <v/>
      </c>
      <c r="T31" s="52" t="str">
        <f>IF($D31="F",IF(AND('Temps qualification fédération'!R$9=0,'Temps qualification fédération'!R$5=0,'Temps qualification fédération'!R$4=0),"---",IF('Meilleurs temps'!S31=0,"",IF('Meilleurs temps'!S31&lt;='Temps qualification fédération'!R$9,'Temps qualification fédération'!$E$9,IF('Meilleurs temps'!S31&lt;='Temps qualification fédération'!R$7,'Temps qualification fédération'!$E$7,IF('Meilleurs temps'!S31&lt;='Temps qualification fédération'!R$8,'Temps qualification fédération'!$E$8,IF('Meilleurs temps'!S31&lt;='Temps qualification fédération'!R$6,'Temps qualification fédération'!$E$6,IF('Meilleurs temps'!S31&lt;='Temps qualification fédération'!R$5,'Temps qualification fédération'!$E$5,IF('Meilleurs temps'!S31&lt;='Temps qualification fédération'!R$4,'Temps qualification fédération'!$E$4,IF('Meilleurs temps'!S31&lt;='Temps qualification fédération'!R$3,'Temps qualification fédération'!$E$3,IF('Meilleurs temps'!S31&lt;='Temps qualification fédération'!R$2,'Temps qualification fédération'!$E$2,"PRÉ-LIGUE")))))))))),IF(AND('Temps qualification fédération'!R$22=0,'Temps qualification fédération'!R$18=0,'Temps qualification fédération'!R$17=0),"---",IF('Meilleurs temps'!S31=0,"",IF('Meilleurs temps'!S31&lt;='Temps qualification fédération'!R$22,'Temps qualification fédération'!$E$22,IF('Meilleurs temps'!S31&lt;='Temps qualification fédération'!R$20,'Temps qualification fédération'!$E$20,IF('Meilleurs temps'!S31&lt;='Temps qualification fédération'!R$21,'Temps qualification fédération'!$E$21,IF('Meilleurs temps'!S31&lt;='Temps qualification fédération'!R$19,'Temps qualification fédération'!$E$19,IF('Meilleurs temps'!S31&lt;='Temps qualification fédération'!R$18,'Temps qualification fédération'!$E$18,IF('Meilleurs temps'!S31&lt;='Temps qualification fédération'!R$17,'Temps qualification fédération'!$E$17,IF('Meilleurs temps'!S31&lt;='Temps qualification fédération'!R$16,'Temps qualification fédération'!$E$16,IF('Meilleurs temps'!S31&lt;='Temps qualification fédération'!R$15,'Temps qualification fédération'!$E$15,"PRÉ-LIGUE")))))))))))</f>
        <v/>
      </c>
      <c r="U31" s="52" t="str">
        <f>IF($D31="F",IF(AND('Temps qualification fédération'!S$9=0,'Temps qualification fédération'!S$5=0,'Temps qualification fédération'!S$4=0),"---",IF('Meilleurs temps'!T31=0,"",IF('Meilleurs temps'!T31&lt;='Temps qualification fédération'!S$9,'Temps qualification fédération'!$E$9,IF('Meilleurs temps'!T31&lt;='Temps qualification fédération'!S$7,'Temps qualification fédération'!$E$7,IF('Meilleurs temps'!T31&lt;='Temps qualification fédération'!S$8,'Temps qualification fédération'!$E$8,IF('Meilleurs temps'!T31&lt;='Temps qualification fédération'!S$6,'Temps qualification fédération'!$E$6,IF('Meilleurs temps'!T31&lt;='Temps qualification fédération'!S$5,'Temps qualification fédération'!$E$5,IF('Meilleurs temps'!T31&lt;='Temps qualification fédération'!S$4,'Temps qualification fédération'!$E$4,IF('Meilleurs temps'!T31&lt;='Temps qualification fédération'!S$3,'Temps qualification fédération'!$E$3,IF('Meilleurs temps'!T31&lt;='Temps qualification fédération'!S$2,'Temps qualification fédération'!$E$2,"PRÉ-LIGUE")))))))))),IF(AND('Temps qualification fédération'!S$22=0,'Temps qualification fédération'!S$18=0,'Temps qualification fédération'!S$17=0),"---",IF('Meilleurs temps'!T31=0,"",IF('Meilleurs temps'!T31&lt;='Temps qualification fédération'!S$22,'Temps qualification fédération'!$E$22,IF('Meilleurs temps'!T31&lt;='Temps qualification fédération'!S$20,'Temps qualification fédération'!$E$20,IF('Meilleurs temps'!T31&lt;='Temps qualification fédération'!S$21,'Temps qualification fédération'!$E$21,IF('Meilleurs temps'!T31&lt;='Temps qualification fédération'!S$19,'Temps qualification fédération'!$E$19,IF('Meilleurs temps'!T31&lt;='Temps qualification fédération'!S$18,'Temps qualification fédération'!$E$18,IF('Meilleurs temps'!T31&lt;='Temps qualification fédération'!S$17,'Temps qualification fédération'!$E$17,IF('Meilleurs temps'!T31&lt;='Temps qualification fédération'!S$16,'Temps qualification fédération'!$E$16,IF('Meilleurs temps'!T31&lt;='Temps qualification fédération'!S$15,'Temps qualification fédération'!$E$15,"PRÉ-LIGUE")))))))))))</f>
        <v/>
      </c>
      <c r="V31" s="52" t="str">
        <f>IF($D31="F",IF(AND('Temps qualification fédération'!T$9=0,'Temps qualification fédération'!T$5=0,'Temps qualification fédération'!T$4=0),"---",IF('Meilleurs temps'!U31=0,"",IF('Meilleurs temps'!U31&lt;='Temps qualification fédération'!T$9,'Temps qualification fédération'!$E$9,IF('Meilleurs temps'!U31&lt;='Temps qualification fédération'!T$7,'Temps qualification fédération'!$E$7,IF('Meilleurs temps'!U31&lt;='Temps qualification fédération'!T$8,'Temps qualification fédération'!$E$8,IF('Meilleurs temps'!U31&lt;='Temps qualification fédération'!T$6,'Temps qualification fédération'!$E$6,IF('Meilleurs temps'!U31&lt;='Temps qualification fédération'!T$5,'Temps qualification fédération'!$E$5,IF('Meilleurs temps'!U31&lt;='Temps qualification fédération'!T$4,'Temps qualification fédération'!$E$4,IF('Meilleurs temps'!U31&lt;='Temps qualification fédération'!T$3,'Temps qualification fédération'!$E$3,IF('Meilleurs temps'!U31&lt;='Temps qualification fédération'!T$2,'Temps qualification fédération'!$E$2,"PRÉ-LIGUE")))))))))),IF(AND('Temps qualification fédération'!T$22=0,'Temps qualification fédération'!T$18=0,'Temps qualification fédération'!T$17=0),"---",IF('Meilleurs temps'!U31=0,"",IF('Meilleurs temps'!U31&lt;='Temps qualification fédération'!T$22,'Temps qualification fédération'!$E$22,IF('Meilleurs temps'!U31&lt;='Temps qualification fédération'!T$20,'Temps qualification fédération'!$E$20,IF('Meilleurs temps'!U31&lt;='Temps qualification fédération'!T$21,'Temps qualification fédération'!$E$21,IF('Meilleurs temps'!U31&lt;='Temps qualification fédération'!T$19,'Temps qualification fédération'!$E$19,IF('Meilleurs temps'!U31&lt;='Temps qualification fédération'!T$18,'Temps qualification fédération'!$E$18,IF('Meilleurs temps'!U31&lt;='Temps qualification fédération'!T$17,'Temps qualification fédération'!$E$17,IF('Meilleurs temps'!U31&lt;='Temps qualification fédération'!T$16,'Temps qualification fédération'!$E$16,IF('Meilleurs temps'!U31&lt;='Temps qualification fédération'!T$15,'Temps qualification fédération'!$E$15,"PRÉ-LIGUE")))))))))))</f>
        <v/>
      </c>
      <c r="W31" s="52" t="str">
        <f>IF($D31="F",IF(AND('Temps qualification fédération'!U$9=0,'Temps qualification fédération'!U$5=0,'Temps qualification fédération'!U$4=0),"---",IF('Meilleurs temps'!V31=0,"",IF('Meilleurs temps'!V31&lt;='Temps qualification fédération'!U$9,'Temps qualification fédération'!$E$9,IF('Meilleurs temps'!V31&lt;='Temps qualification fédération'!U$7,'Temps qualification fédération'!$E$7,IF('Meilleurs temps'!V31&lt;='Temps qualification fédération'!U$8,'Temps qualification fédération'!$E$8,IF('Meilleurs temps'!V31&lt;='Temps qualification fédération'!U$6,'Temps qualification fédération'!$E$6,IF('Meilleurs temps'!V31&lt;='Temps qualification fédération'!U$5,'Temps qualification fédération'!$E$5,IF('Meilleurs temps'!V31&lt;='Temps qualification fédération'!U$4,'Temps qualification fédération'!$E$4,IF('Meilleurs temps'!V31&lt;='Temps qualification fédération'!U$3,'Temps qualification fédération'!$E$3,IF('Meilleurs temps'!V31&lt;='Temps qualification fédération'!U$2,'Temps qualification fédération'!$E$2,"PRÉ-LIGUE")))))))))),IF(AND('Temps qualification fédération'!U$22=0,'Temps qualification fédération'!U$18=0,'Temps qualification fédération'!U$17=0),"---",IF('Meilleurs temps'!V31=0,"",IF('Meilleurs temps'!V31&lt;='Temps qualification fédération'!U$22,'Temps qualification fédération'!$E$22,IF('Meilleurs temps'!V31&lt;='Temps qualification fédération'!U$20,'Temps qualification fédération'!$E$20,IF('Meilleurs temps'!V31&lt;='Temps qualification fédération'!U$21,'Temps qualification fédération'!$E$21,IF('Meilleurs temps'!V31&lt;='Temps qualification fédération'!U$19,'Temps qualification fédération'!$E$19,IF('Meilleurs temps'!V31&lt;='Temps qualification fédération'!U$18,'Temps qualification fédération'!$E$18,IF('Meilleurs temps'!V31&lt;='Temps qualification fédération'!U$17,'Temps qualification fédération'!$E$17,IF('Meilleurs temps'!V31&lt;='Temps qualification fédération'!U$16,'Temps qualification fédération'!$E$16,IF('Meilleurs temps'!V31&lt;='Temps qualification fédération'!U$15,'Temps qualification fédération'!$E$15,"PRÉ-LIGUE")))))))))))</f>
        <v/>
      </c>
      <c r="X31" s="52" t="str">
        <f>IF($D31="F",IF(AND('Temps qualification fédération'!V$9=0,'Temps qualification fédération'!V$5=0,'Temps qualification fédération'!V$4=0),"---",IF('Meilleurs temps'!W31=0,"",IF('Meilleurs temps'!W31&lt;='Temps qualification fédération'!V$9,'Temps qualification fédération'!$E$9,IF('Meilleurs temps'!W31&lt;='Temps qualification fédération'!V$7,'Temps qualification fédération'!$E$7,IF('Meilleurs temps'!W31&lt;='Temps qualification fédération'!V$8,'Temps qualification fédération'!$E$8,IF('Meilleurs temps'!W31&lt;='Temps qualification fédération'!V$6,'Temps qualification fédération'!$E$6,IF('Meilleurs temps'!W31&lt;='Temps qualification fédération'!V$5,'Temps qualification fédération'!$E$5,IF('Meilleurs temps'!W31&lt;='Temps qualification fédération'!V$4,'Temps qualification fédération'!$E$4,IF('Meilleurs temps'!W31&lt;='Temps qualification fédération'!V$3,'Temps qualification fédération'!$E$3,IF('Meilleurs temps'!W31&lt;='Temps qualification fédération'!V$2,'Temps qualification fédération'!$E$2,"PRÉ-LIGUE")))))))))),IF(AND('Temps qualification fédération'!V$22=0,'Temps qualification fédération'!V$18=0,'Temps qualification fédération'!V$17=0),"---",IF('Meilleurs temps'!W31=0,"",IF('Meilleurs temps'!W31&lt;='Temps qualification fédération'!V$22,'Temps qualification fédération'!$E$22,IF('Meilleurs temps'!W31&lt;='Temps qualification fédération'!V$20,'Temps qualification fédération'!$E$20,IF('Meilleurs temps'!W31&lt;='Temps qualification fédération'!V$21,'Temps qualification fédération'!$E$21,IF('Meilleurs temps'!W31&lt;='Temps qualification fédération'!V$19,'Temps qualification fédération'!$E$19,IF('Meilleurs temps'!W31&lt;='Temps qualification fédération'!V$18,'Temps qualification fédération'!$E$18,IF('Meilleurs temps'!W31&lt;='Temps qualification fédération'!V$17,'Temps qualification fédération'!$E$17,IF('Meilleurs temps'!W31&lt;='Temps qualification fédération'!V$16,'Temps qualification fédération'!$E$16,IF('Meilleurs temps'!W31&lt;='Temps qualification fédération'!V$15,'Temps qualification fédération'!$E$15,"PRÉ-LIGUE")))))))))))</f>
        <v/>
      </c>
      <c r="Y31" s="52" t="str">
        <f>IF($D31="F",IF(AND('Temps qualification fédération'!W$9=0,'Temps qualification fédération'!W$5=0,'Temps qualification fédération'!W$4=0),"---",IF('Meilleurs temps'!X31=0,"",IF('Meilleurs temps'!X31&lt;='Temps qualification fédération'!W$9,'Temps qualification fédération'!$E$9,IF('Meilleurs temps'!X31&lt;='Temps qualification fédération'!W$7,'Temps qualification fédération'!$E$7,IF('Meilleurs temps'!X31&lt;='Temps qualification fédération'!W$8,'Temps qualification fédération'!$E$8,IF('Meilleurs temps'!X31&lt;='Temps qualification fédération'!W$6,'Temps qualification fédération'!$E$6,IF('Meilleurs temps'!X31&lt;='Temps qualification fédération'!W$5,'Temps qualification fédération'!$E$5,IF('Meilleurs temps'!X31&lt;='Temps qualification fédération'!W$4,'Temps qualification fédération'!$E$4,IF('Meilleurs temps'!X31&lt;='Temps qualification fédération'!W$3,'Temps qualification fédération'!$E$3,IF('Meilleurs temps'!X31&lt;='Temps qualification fédération'!W$2,'Temps qualification fédération'!$E$2,"PRÉ-LIGUE")))))))))),IF(AND('Temps qualification fédération'!W$22=0,'Temps qualification fédération'!W$18=0,'Temps qualification fédération'!W$17=0),"---",IF('Meilleurs temps'!X31=0,"",IF('Meilleurs temps'!X31&lt;='Temps qualification fédération'!W$22,'Temps qualification fédération'!$E$22,IF('Meilleurs temps'!X31&lt;='Temps qualification fédération'!W$20,'Temps qualification fédération'!$E$20,IF('Meilleurs temps'!X31&lt;='Temps qualification fédération'!W$21,'Temps qualification fédération'!$E$21,IF('Meilleurs temps'!X31&lt;='Temps qualification fédération'!W$19,'Temps qualification fédération'!$E$19,IF('Meilleurs temps'!X31&lt;='Temps qualification fédération'!W$18,'Temps qualification fédération'!$E$18,IF('Meilleurs temps'!X31&lt;='Temps qualification fédération'!W$17,'Temps qualification fédération'!$E$17,IF('Meilleurs temps'!X31&lt;='Temps qualification fédération'!W$16,'Temps qualification fédération'!$E$16,IF('Meilleurs temps'!X31&lt;='Temps qualification fédération'!W$15,'Temps qualification fédération'!$E$15,"PRÉ-LIGUE")))))))))))</f>
        <v/>
      </c>
      <c r="AA31" s="34">
        <f t="shared" si="2"/>
        <v>1</v>
      </c>
      <c r="AB31" s="35">
        <f t="shared" si="3"/>
        <v>1</v>
      </c>
      <c r="AC31" s="80">
        <f t="shared" si="4"/>
        <v>0</v>
      </c>
      <c r="AD31" s="80">
        <f t="shared" si="5"/>
        <v>0</v>
      </c>
      <c r="AE31" s="80">
        <f t="shared" si="6"/>
        <v>0</v>
      </c>
      <c r="AF31" s="80">
        <f t="shared" si="7"/>
        <v>0</v>
      </c>
      <c r="AG31" s="80">
        <f t="shared" si="8"/>
        <v>0</v>
      </c>
      <c r="AH31" s="80">
        <f t="shared" si="9"/>
        <v>0</v>
      </c>
      <c r="AI31" s="36">
        <f t="shared" si="10"/>
        <v>0</v>
      </c>
      <c r="AJ31" s="35">
        <f t="shared" si="11"/>
        <v>0</v>
      </c>
      <c r="AK31" s="80">
        <f t="shared" si="12"/>
        <v>0</v>
      </c>
      <c r="AL31" s="80">
        <f t="shared" si="13"/>
        <v>0</v>
      </c>
      <c r="AM31" s="80">
        <f t="shared" si="14"/>
        <v>0</v>
      </c>
      <c r="AN31" s="80">
        <f t="shared" si="15"/>
        <v>0</v>
      </c>
      <c r="AO31" s="80">
        <f t="shared" si="16"/>
        <v>0</v>
      </c>
      <c r="AP31" s="80">
        <f t="shared" si="17"/>
        <v>0</v>
      </c>
      <c r="AQ31" s="36">
        <f t="shared" si="18"/>
        <v>0</v>
      </c>
      <c r="AR31" s="35">
        <f t="shared" si="19"/>
        <v>0</v>
      </c>
      <c r="AS31" s="80">
        <f t="shared" si="20"/>
        <v>0</v>
      </c>
      <c r="AT31" s="80">
        <f t="shared" si="21"/>
        <v>0</v>
      </c>
      <c r="AU31" s="80">
        <f t="shared" si="22"/>
        <v>0</v>
      </c>
      <c r="AV31" s="80">
        <f t="shared" si="23"/>
        <v>0</v>
      </c>
      <c r="AW31" s="80">
        <f t="shared" si="24"/>
        <v>0</v>
      </c>
      <c r="AX31" s="80">
        <f t="shared" si="25"/>
        <v>0</v>
      </c>
      <c r="AY31" s="36">
        <f t="shared" si="26"/>
        <v>0</v>
      </c>
      <c r="AZ31" s="35">
        <f t="shared" si="27"/>
        <v>0</v>
      </c>
      <c r="BA31" s="80">
        <f t="shared" si="28"/>
        <v>0</v>
      </c>
      <c r="BB31" s="80">
        <f t="shared" si="29"/>
        <v>0</v>
      </c>
      <c r="BC31" s="80">
        <f t="shared" si="30"/>
        <v>0</v>
      </c>
      <c r="BD31" s="80">
        <f t="shared" si="31"/>
        <v>0</v>
      </c>
      <c r="BE31" s="80">
        <f t="shared" si="32"/>
        <v>0</v>
      </c>
      <c r="BF31" s="80">
        <f t="shared" si="33"/>
        <v>0</v>
      </c>
      <c r="BG31" s="36">
        <f t="shared" si="34"/>
        <v>0</v>
      </c>
      <c r="BH31" s="35">
        <f t="shared" si="35"/>
        <v>0</v>
      </c>
      <c r="BI31" s="80">
        <f t="shared" si="36"/>
        <v>0</v>
      </c>
      <c r="BJ31" s="80">
        <f t="shared" si="37"/>
        <v>0</v>
      </c>
      <c r="BK31" s="80">
        <f t="shared" si="38"/>
        <v>0</v>
      </c>
      <c r="BL31" s="80">
        <f t="shared" si="39"/>
        <v>0</v>
      </c>
      <c r="BM31" s="80">
        <f t="shared" si="40"/>
        <v>0</v>
      </c>
      <c r="BN31" s="80">
        <f t="shared" si="41"/>
        <v>0</v>
      </c>
      <c r="BO31" s="36">
        <f t="shared" si="42"/>
        <v>0</v>
      </c>
    </row>
    <row r="32" spans="1:67" ht="15.75" thickBot="1">
      <c r="A32" s="47" t="s">
        <v>47</v>
      </c>
      <c r="B32" s="48" t="str">
        <f t="shared" si="0"/>
        <v>DEV 11-12</v>
      </c>
      <c r="C32" s="50">
        <f t="shared" ca="1" si="1"/>
        <v>15</v>
      </c>
      <c r="D32" s="51" t="s">
        <v>40</v>
      </c>
      <c r="E32" s="37" t="s">
        <v>180</v>
      </c>
      <c r="F32" s="38" t="s">
        <v>88</v>
      </c>
      <c r="G32" s="49">
        <v>36945</v>
      </c>
      <c r="H32" s="52" t="str">
        <f>IF($D32="F",IF(AND('Temps qualification fédération'!F$9=0,'Temps qualification fédération'!F$5=0,'Temps qualification fédération'!F$4=0),"---",IF('Meilleurs temps'!G32=0,"",IF('Meilleurs temps'!G32&lt;='Temps qualification fédération'!F$9,'Temps qualification fédération'!$E$9,IF('Meilleurs temps'!G32&lt;='Temps qualification fédération'!F$7,'Temps qualification fédération'!$E$7,IF('Meilleurs temps'!G32&lt;='Temps qualification fédération'!F$8,'Temps qualification fédération'!$E$8,IF('Meilleurs temps'!G32&lt;='Temps qualification fédération'!F$6,'Temps qualification fédération'!$E$6,IF('Meilleurs temps'!G32&lt;='Temps qualification fédération'!F$5,'Temps qualification fédération'!$E$5,IF('Meilleurs temps'!G32&lt;='Temps qualification fédération'!F$4,'Temps qualification fédération'!$E$4,IF('Meilleurs temps'!G32&lt;='Temps qualification fédération'!F$3,'Temps qualification fédération'!$E$3,IF('Meilleurs temps'!G32&lt;='Temps qualification fédération'!F$2,'Temps qualification fédération'!$E$2,"PRÉ-LIGUE")))))))))),IF(AND('Temps qualification fédération'!F$22=0,'Temps qualification fédération'!F$18=0,'Temps qualification fédération'!F$17=0),"---",IF('Meilleurs temps'!G32=0,"",IF('Meilleurs temps'!G32&lt;='Temps qualification fédération'!F$22,'Temps qualification fédération'!$E$22,IF('Meilleurs temps'!G32&lt;='Temps qualification fédération'!F$20,'Temps qualification fédération'!$E$20,IF('Meilleurs temps'!G32&lt;='Temps qualification fédération'!F$21,'Temps qualification fédération'!$E$21,IF('Meilleurs temps'!G32&lt;='Temps qualification fédération'!F$19,'Temps qualification fédération'!$E$19,IF('Meilleurs temps'!G32&lt;='Temps qualification fédération'!F$18,'Temps qualification fédération'!$E$18,IF('Meilleurs temps'!G32&lt;='Temps qualification fédération'!F$17,'Temps qualification fédération'!$E$17,IF('Meilleurs temps'!G32&lt;='Temps qualification fédération'!F$16,'Temps qualification fédération'!$E$16,IF('Meilleurs temps'!G32&lt;='Temps qualification fédération'!F$15,'Temps qualification fédération'!$E$15,"PRÉ-LIGUE")))))))))))</f>
        <v>DEV 11-12</v>
      </c>
      <c r="I32" s="52" t="str">
        <f>IF($D32="F",IF(AND('Temps qualification fédération'!G$9=0,'Temps qualification fédération'!G$5=0,'Temps qualification fédération'!G$4=0),"---",IF('Meilleurs temps'!H32=0,"",IF('Meilleurs temps'!H32&lt;='Temps qualification fédération'!G$9,'Temps qualification fédération'!$E$9,IF('Meilleurs temps'!H32&lt;='Temps qualification fédération'!G$7,'Temps qualification fédération'!$E$7,IF('Meilleurs temps'!H32&lt;='Temps qualification fédération'!G$8,'Temps qualification fédération'!$E$8,IF('Meilleurs temps'!H32&lt;='Temps qualification fédération'!G$6,'Temps qualification fédération'!$E$6,IF('Meilleurs temps'!H32&lt;='Temps qualification fédération'!G$5,'Temps qualification fédération'!$E$5,IF('Meilleurs temps'!H32&lt;='Temps qualification fédération'!G$4,'Temps qualification fédération'!$E$4,IF('Meilleurs temps'!H32&lt;='Temps qualification fédération'!G$3,'Temps qualification fédération'!$E$3,IF('Meilleurs temps'!H32&lt;='Temps qualification fédération'!G$2,'Temps qualification fédération'!$E$2,"PRÉ-LIGUE")))))))))),IF(AND('Temps qualification fédération'!G$22=0,'Temps qualification fédération'!G$18=0,'Temps qualification fédération'!G$17=0),"---",IF('Meilleurs temps'!H32=0,"",IF('Meilleurs temps'!H32&lt;='Temps qualification fédération'!G$22,'Temps qualification fédération'!$E$22,IF('Meilleurs temps'!H32&lt;='Temps qualification fédération'!G$20,'Temps qualification fédération'!$E$20,IF('Meilleurs temps'!H32&lt;='Temps qualification fédération'!G$21,'Temps qualification fédération'!$E$21,IF('Meilleurs temps'!H32&lt;='Temps qualification fédération'!G$19,'Temps qualification fédération'!$E$19,IF('Meilleurs temps'!H32&lt;='Temps qualification fédération'!G$18,'Temps qualification fédération'!$E$18,IF('Meilleurs temps'!H32&lt;='Temps qualification fédération'!G$17,'Temps qualification fédération'!$E$17,IF('Meilleurs temps'!H32&lt;='Temps qualification fédération'!G$16,'Temps qualification fédération'!$E$16,IF('Meilleurs temps'!H32&lt;='Temps qualification fédération'!G$15,'Temps qualification fédération'!$E$15,"PRÉ-LIGUE")))))))))))</f>
        <v>DEV 11-12</v>
      </c>
      <c r="J32" s="52" t="str">
        <f>IF($D32="F",IF(AND('Temps qualification fédération'!H$9=0,'Temps qualification fédération'!H$5=0,'Temps qualification fédération'!H$4=0),"---",IF('Meilleurs temps'!I32=0,"",IF('Meilleurs temps'!I32&lt;='Temps qualification fédération'!H$9,'Temps qualification fédération'!$E$9,IF('Meilleurs temps'!I32&lt;='Temps qualification fédération'!H$7,'Temps qualification fédération'!$E$7,IF('Meilleurs temps'!I32&lt;='Temps qualification fédération'!H$8,'Temps qualification fédération'!$E$8,IF('Meilleurs temps'!I32&lt;='Temps qualification fédération'!H$6,'Temps qualification fédération'!$E$6,IF('Meilleurs temps'!I32&lt;='Temps qualification fédération'!H$5,'Temps qualification fédération'!$E$5,IF('Meilleurs temps'!I32&lt;='Temps qualification fédération'!H$4,'Temps qualification fédération'!$E$4,IF('Meilleurs temps'!I32&lt;='Temps qualification fédération'!H$3,'Temps qualification fédération'!$E$3,IF('Meilleurs temps'!I32&lt;='Temps qualification fédération'!H$2,'Temps qualification fédération'!$E$2,"PRÉ-LIGUE")))))))))),IF(AND('Temps qualification fédération'!H$22=0,'Temps qualification fédération'!H$18=0,'Temps qualification fédération'!H$17=0),"---",IF('Meilleurs temps'!I32=0,"",IF('Meilleurs temps'!I32&lt;='Temps qualification fédération'!H$22,'Temps qualification fédération'!$E$22,IF('Meilleurs temps'!I32&lt;='Temps qualification fédération'!H$20,'Temps qualification fédération'!$E$20,IF('Meilleurs temps'!I32&lt;='Temps qualification fédération'!H$21,'Temps qualification fédération'!$E$21,IF('Meilleurs temps'!I32&lt;='Temps qualification fédération'!H$19,'Temps qualification fédération'!$E$19,IF('Meilleurs temps'!I32&lt;='Temps qualification fédération'!H$18,'Temps qualification fédération'!$E$18,IF('Meilleurs temps'!I32&lt;='Temps qualification fédération'!H$17,'Temps qualification fédération'!$E$17,IF('Meilleurs temps'!I32&lt;='Temps qualification fédération'!H$16,'Temps qualification fédération'!$E$16,IF('Meilleurs temps'!I32&lt;='Temps qualification fédération'!H$15,'Temps qualification fédération'!$E$15,"PRÉ-LIGUE")))))))))))</f>
        <v>DEV 11-12</v>
      </c>
      <c r="K32" s="52" t="str">
        <f>IF($D32="F",IF(AND('Temps qualification fédération'!I$9=0,'Temps qualification fédération'!I$5=0,'Temps qualification fédération'!I$4=0),"---",IF('Meilleurs temps'!J32=0,"",IF('Meilleurs temps'!J32&lt;='Temps qualification fédération'!I$9,'Temps qualification fédération'!$E$9,IF('Meilleurs temps'!J32&lt;='Temps qualification fédération'!I$7,'Temps qualification fédération'!$E$7,IF('Meilleurs temps'!J32&lt;='Temps qualification fédération'!I$8,'Temps qualification fédération'!$E$8,IF('Meilleurs temps'!J32&lt;='Temps qualification fédération'!I$6,'Temps qualification fédération'!$E$6,IF('Meilleurs temps'!J32&lt;='Temps qualification fédération'!I$5,'Temps qualification fédération'!$E$5,IF('Meilleurs temps'!J32&lt;='Temps qualification fédération'!I$4,'Temps qualification fédération'!$E$4,IF('Meilleurs temps'!J32&lt;='Temps qualification fédération'!I$3,'Temps qualification fédération'!$E$3,IF('Meilleurs temps'!J32&lt;='Temps qualification fédération'!I$2,'Temps qualification fédération'!$E$2,"PRÉ-LIGUE")))))))))),IF(AND('Temps qualification fédération'!I$22=0,'Temps qualification fédération'!I$18=0,'Temps qualification fédération'!I$17=0),"---",IF('Meilleurs temps'!J32=0,"",IF('Meilleurs temps'!J32&lt;='Temps qualification fédération'!I$22,'Temps qualification fédération'!$E$22,IF('Meilleurs temps'!J32&lt;='Temps qualification fédération'!I$20,'Temps qualification fédération'!$E$20,IF('Meilleurs temps'!J32&lt;='Temps qualification fédération'!I$21,'Temps qualification fédération'!$E$21,IF('Meilleurs temps'!J32&lt;='Temps qualification fédération'!I$19,'Temps qualification fédération'!$E$19,IF('Meilleurs temps'!J32&lt;='Temps qualification fédération'!I$18,'Temps qualification fédération'!$E$18,IF('Meilleurs temps'!J32&lt;='Temps qualification fédération'!I$17,'Temps qualification fédération'!$E$17,IF('Meilleurs temps'!J32&lt;='Temps qualification fédération'!I$16,'Temps qualification fédération'!$E$16,IF('Meilleurs temps'!J32&lt;='Temps qualification fédération'!I$15,'Temps qualification fédération'!$E$15,"PRÉ-LIGUE")))))))))))</f>
        <v>DEV 11-12</v>
      </c>
      <c r="L32" s="52" t="str">
        <f>IF($D32="F",IF(AND('Temps qualification fédération'!J$9=0,'Temps qualification fédération'!J$5=0,'Temps qualification fédération'!J$4=0),"---",IF('Meilleurs temps'!K32=0,"",IF('Meilleurs temps'!K32&lt;='Temps qualification fédération'!J$9,'Temps qualification fédération'!$E$9,IF('Meilleurs temps'!K32&lt;='Temps qualification fédération'!J$7,'Temps qualification fédération'!$E$7,IF('Meilleurs temps'!K32&lt;='Temps qualification fédération'!J$8,'Temps qualification fédération'!$E$8,IF('Meilleurs temps'!K32&lt;='Temps qualification fédération'!J$6,'Temps qualification fédération'!$E$6,IF('Meilleurs temps'!K32&lt;='Temps qualification fédération'!J$5,'Temps qualification fédération'!$E$5,IF('Meilleurs temps'!K32&lt;='Temps qualification fédération'!J$4,'Temps qualification fédération'!$E$4,IF('Meilleurs temps'!K32&lt;='Temps qualification fédération'!J$3,'Temps qualification fédération'!$E$3,IF('Meilleurs temps'!K32&lt;='Temps qualification fédération'!J$2,'Temps qualification fédération'!$E$2,"PRÉ-LIGUE")))))))))),IF(AND('Temps qualification fédération'!J$22=0,'Temps qualification fédération'!J$18=0,'Temps qualification fédération'!J$17=0),"---",IF('Meilleurs temps'!K32=0,"",IF('Meilleurs temps'!K32&lt;='Temps qualification fédération'!J$22,'Temps qualification fédération'!$E$22,IF('Meilleurs temps'!K32&lt;='Temps qualification fédération'!J$20,'Temps qualification fédération'!$E$20,IF('Meilleurs temps'!K32&lt;='Temps qualification fédération'!J$21,'Temps qualification fédération'!$E$21,IF('Meilleurs temps'!K32&lt;='Temps qualification fédération'!J$19,'Temps qualification fédération'!$E$19,IF('Meilleurs temps'!K32&lt;='Temps qualification fédération'!J$18,'Temps qualification fédération'!$E$18,IF('Meilleurs temps'!K32&lt;='Temps qualification fédération'!J$17,'Temps qualification fédération'!$E$17,IF('Meilleurs temps'!K32&lt;='Temps qualification fédération'!J$16,'Temps qualification fédération'!$E$16,IF('Meilleurs temps'!K32&lt;='Temps qualification fédération'!J$15,'Temps qualification fédération'!$E$15,"PRÉ-LIGUE")))))))))))</f>
        <v/>
      </c>
      <c r="M32" s="52" t="str">
        <f>IF($D32="F",IF(AND('Temps qualification fédération'!K$9=0,'Temps qualification fédération'!K$5=0,'Temps qualification fédération'!K$4=0),"---",IF('Meilleurs temps'!L32=0,"",IF('Meilleurs temps'!L32&lt;='Temps qualification fédération'!K$9,'Temps qualification fédération'!$E$9,IF('Meilleurs temps'!L32&lt;='Temps qualification fédération'!K$7,'Temps qualification fédération'!$E$7,IF('Meilleurs temps'!L32&lt;='Temps qualification fédération'!K$8,'Temps qualification fédération'!$E$8,IF('Meilleurs temps'!L32&lt;='Temps qualification fédération'!K$6,'Temps qualification fédération'!$E$6,IF('Meilleurs temps'!L32&lt;='Temps qualification fédération'!K$5,'Temps qualification fédération'!$E$5,IF('Meilleurs temps'!L32&lt;='Temps qualification fédération'!K$4,'Temps qualification fédération'!$E$4,IF('Meilleurs temps'!L32&lt;='Temps qualification fédération'!K$3,'Temps qualification fédération'!$E$3,IF('Meilleurs temps'!L32&lt;='Temps qualification fédération'!K$2,'Temps qualification fédération'!$E$2,"PRÉ-LIGUE")))))))))),IF(AND('Temps qualification fédération'!K$22=0,'Temps qualification fédération'!K$18=0,'Temps qualification fédération'!K$17=0),"---",IF('Meilleurs temps'!L32=0,"",IF('Meilleurs temps'!L32&lt;='Temps qualification fédération'!K$22,'Temps qualification fédération'!$E$22,IF('Meilleurs temps'!L32&lt;='Temps qualification fédération'!K$20,'Temps qualification fédération'!$E$20,IF('Meilleurs temps'!L32&lt;='Temps qualification fédération'!K$21,'Temps qualification fédération'!$E$21,IF('Meilleurs temps'!L32&lt;='Temps qualification fédération'!K$19,'Temps qualification fédération'!$E$19,IF('Meilleurs temps'!L32&lt;='Temps qualification fédération'!K$18,'Temps qualification fédération'!$E$18,IF('Meilleurs temps'!L32&lt;='Temps qualification fédération'!K$17,'Temps qualification fédération'!$E$17,IF('Meilleurs temps'!L32&lt;='Temps qualification fédération'!K$16,'Temps qualification fédération'!$E$16,IF('Meilleurs temps'!L32&lt;='Temps qualification fédération'!K$15,'Temps qualification fédération'!$E$15,"PRÉ-LIGUE")))))))))))</f>
        <v>---</v>
      </c>
      <c r="N32" s="52" t="str">
        <f>IF($D32="F",IF(AND('Temps qualification fédération'!L$9=0,'Temps qualification fédération'!L$5=0,'Temps qualification fédération'!L$4=0),"---",IF('Meilleurs temps'!M32=0,"",IF('Meilleurs temps'!M32&lt;='Temps qualification fédération'!L$9,'Temps qualification fédération'!$E$9,IF('Meilleurs temps'!M32&lt;='Temps qualification fédération'!L$7,'Temps qualification fédération'!$E$7,IF('Meilleurs temps'!M32&lt;='Temps qualification fédération'!L$8,'Temps qualification fédération'!$E$8,IF('Meilleurs temps'!M32&lt;='Temps qualification fédération'!L$6,'Temps qualification fédération'!$E$6,IF('Meilleurs temps'!M32&lt;='Temps qualification fédération'!L$5,'Temps qualification fédération'!$E$5,IF('Meilleurs temps'!M32&lt;='Temps qualification fédération'!L$4,'Temps qualification fédération'!$E$4,IF('Meilleurs temps'!M32&lt;='Temps qualification fédération'!L$3,'Temps qualification fédération'!$E$3,IF('Meilleurs temps'!M32&lt;='Temps qualification fédération'!L$2,'Temps qualification fédération'!$E$2,"PRÉ-LIGUE")))))))))),IF(AND('Temps qualification fédération'!L$22=0,'Temps qualification fédération'!L$18=0,'Temps qualification fédération'!L$17=0),"---",IF('Meilleurs temps'!M32=0,"",IF('Meilleurs temps'!M32&lt;='Temps qualification fédération'!L$22,'Temps qualification fédération'!$E$22,IF('Meilleurs temps'!M32&lt;='Temps qualification fédération'!L$20,'Temps qualification fédération'!$E$20,IF('Meilleurs temps'!M32&lt;='Temps qualification fédération'!L$21,'Temps qualification fédération'!$E$21,IF('Meilleurs temps'!M32&lt;='Temps qualification fédération'!L$19,'Temps qualification fédération'!$E$19,IF('Meilleurs temps'!M32&lt;='Temps qualification fédération'!L$18,'Temps qualification fédération'!$E$18,IF('Meilleurs temps'!M32&lt;='Temps qualification fédération'!L$17,'Temps qualification fédération'!$E$17,IF('Meilleurs temps'!M32&lt;='Temps qualification fédération'!L$16,'Temps qualification fédération'!$E$16,IF('Meilleurs temps'!M32&lt;='Temps qualification fédération'!L$15,'Temps qualification fédération'!$E$15,"PRÉ-LIGUE")))))))))))</f>
        <v/>
      </c>
      <c r="O32" s="52" t="str">
        <f>IF($D32="F",IF(AND('Temps qualification fédération'!M$9=0,'Temps qualification fédération'!M$5=0,'Temps qualification fédération'!M$4=0),"---",IF('Meilleurs temps'!N32=0,"",IF('Meilleurs temps'!N32&lt;='Temps qualification fédération'!M$9,'Temps qualification fédération'!$E$9,IF('Meilleurs temps'!N32&lt;='Temps qualification fédération'!M$7,'Temps qualification fédération'!$E$7,IF('Meilleurs temps'!N32&lt;='Temps qualification fédération'!M$8,'Temps qualification fédération'!$E$8,IF('Meilleurs temps'!N32&lt;='Temps qualification fédération'!M$6,'Temps qualification fédération'!$E$6,IF('Meilleurs temps'!N32&lt;='Temps qualification fédération'!M$5,'Temps qualification fédération'!$E$5,IF('Meilleurs temps'!N32&lt;='Temps qualification fédération'!M$4,'Temps qualification fédération'!$E$4,IF('Meilleurs temps'!N32&lt;='Temps qualification fédération'!M$3,'Temps qualification fédération'!$E$3,IF('Meilleurs temps'!N32&lt;='Temps qualification fédération'!M$2,'Temps qualification fédération'!$E$2,"PRÉ-LIGUE")))))))))),IF(AND('Temps qualification fédération'!M$22=0,'Temps qualification fédération'!M$18=0,'Temps qualification fédération'!M$17=0),"---",IF('Meilleurs temps'!N32=0,"",IF('Meilleurs temps'!N32&lt;='Temps qualification fédération'!M$22,'Temps qualification fédération'!$E$22,IF('Meilleurs temps'!N32&lt;='Temps qualification fédération'!M$20,'Temps qualification fédération'!$E$20,IF('Meilleurs temps'!N32&lt;='Temps qualification fédération'!M$21,'Temps qualification fédération'!$E$21,IF('Meilleurs temps'!N32&lt;='Temps qualification fédération'!M$19,'Temps qualification fédération'!$E$19,IF('Meilleurs temps'!N32&lt;='Temps qualification fédération'!M$18,'Temps qualification fédération'!$E$18,IF('Meilleurs temps'!N32&lt;='Temps qualification fédération'!M$17,'Temps qualification fédération'!$E$17,IF('Meilleurs temps'!N32&lt;='Temps qualification fédération'!M$16,'Temps qualification fédération'!$E$16,IF('Meilleurs temps'!N32&lt;='Temps qualification fédération'!M$15,'Temps qualification fédération'!$E$15,"PRÉ-LIGUE")))))))))))</f>
        <v/>
      </c>
      <c r="P32" s="52" t="str">
        <f>IF($D32="F",IF(AND('Temps qualification fédération'!N$9=0,'Temps qualification fédération'!N$5=0,'Temps qualification fédération'!N$4=0),"---",IF('Meilleurs temps'!O32=0,"",IF('Meilleurs temps'!O32&lt;='Temps qualification fédération'!N$9,'Temps qualification fédération'!$E$9,IF('Meilleurs temps'!O32&lt;='Temps qualification fédération'!N$7,'Temps qualification fédération'!$E$7,IF('Meilleurs temps'!O32&lt;='Temps qualification fédération'!N$8,'Temps qualification fédération'!$E$8,IF('Meilleurs temps'!O32&lt;='Temps qualification fédération'!N$6,'Temps qualification fédération'!$E$6,IF('Meilleurs temps'!O32&lt;='Temps qualification fédération'!N$5,'Temps qualification fédération'!$E$5,IF('Meilleurs temps'!O32&lt;='Temps qualification fédération'!N$4,'Temps qualification fédération'!$E$4,IF('Meilleurs temps'!O32&lt;='Temps qualification fédération'!N$3,'Temps qualification fédération'!$E$3,IF('Meilleurs temps'!O32&lt;='Temps qualification fédération'!N$2,'Temps qualification fédération'!$E$2,"PRÉ-LIGUE")))))))))),IF(AND('Temps qualification fédération'!N$22=0,'Temps qualification fédération'!N$18=0,'Temps qualification fédération'!N$17=0),"---",IF('Meilleurs temps'!O32=0,"",IF('Meilleurs temps'!O32&lt;='Temps qualification fédération'!N$22,'Temps qualification fédération'!$E$22,IF('Meilleurs temps'!O32&lt;='Temps qualification fédération'!N$20,'Temps qualification fédération'!$E$20,IF('Meilleurs temps'!O32&lt;='Temps qualification fédération'!N$21,'Temps qualification fédération'!$E$21,IF('Meilleurs temps'!O32&lt;='Temps qualification fédération'!N$19,'Temps qualification fédération'!$E$19,IF('Meilleurs temps'!O32&lt;='Temps qualification fédération'!N$18,'Temps qualification fédération'!$E$18,IF('Meilleurs temps'!O32&lt;='Temps qualification fédération'!N$17,'Temps qualification fédération'!$E$17,IF('Meilleurs temps'!O32&lt;='Temps qualification fédération'!N$16,'Temps qualification fédération'!$E$16,IF('Meilleurs temps'!O32&lt;='Temps qualification fédération'!N$15,'Temps qualification fédération'!$E$15,"PRÉ-LIGUE")))))))))))</f>
        <v/>
      </c>
      <c r="Q32" s="52" t="str">
        <f>IF($D32="F",IF(AND('Temps qualification fédération'!O$9=0,'Temps qualification fédération'!O$5=0,'Temps qualification fédération'!O$4=0),"---",IF('Meilleurs temps'!P32=0,"",IF('Meilleurs temps'!P32&lt;='Temps qualification fédération'!O$9,'Temps qualification fédération'!$E$9,IF('Meilleurs temps'!P32&lt;='Temps qualification fédération'!O$7,'Temps qualification fédération'!$E$7,IF('Meilleurs temps'!P32&lt;='Temps qualification fédération'!O$8,'Temps qualification fédération'!$E$8,IF('Meilleurs temps'!P32&lt;='Temps qualification fédération'!O$6,'Temps qualification fédération'!$E$6,IF('Meilleurs temps'!P32&lt;='Temps qualification fédération'!O$5,'Temps qualification fédération'!$E$5,IF('Meilleurs temps'!P32&lt;='Temps qualification fédération'!O$4,'Temps qualification fédération'!$E$4,IF('Meilleurs temps'!P32&lt;='Temps qualification fédération'!O$3,'Temps qualification fédération'!$E$3,IF('Meilleurs temps'!P32&lt;='Temps qualification fédération'!O$2,'Temps qualification fédération'!$E$2,"PRÉ-LIGUE")))))))))),IF(AND('Temps qualification fédération'!O$22=0,'Temps qualification fédération'!O$18=0,'Temps qualification fédération'!O$17=0),"---",IF('Meilleurs temps'!P32=0,"",IF('Meilleurs temps'!P32&lt;='Temps qualification fédération'!O$22,'Temps qualification fédération'!$E$22,IF('Meilleurs temps'!P32&lt;='Temps qualification fédération'!O$20,'Temps qualification fédération'!$E$20,IF('Meilleurs temps'!P32&lt;='Temps qualification fédération'!O$21,'Temps qualification fédération'!$E$21,IF('Meilleurs temps'!P32&lt;='Temps qualification fédération'!O$19,'Temps qualification fédération'!$E$19,IF('Meilleurs temps'!P32&lt;='Temps qualification fédération'!O$18,'Temps qualification fédération'!$E$18,IF('Meilleurs temps'!P32&lt;='Temps qualification fédération'!O$17,'Temps qualification fédération'!$E$17,IF('Meilleurs temps'!P32&lt;='Temps qualification fédération'!O$16,'Temps qualification fédération'!$E$16,IF('Meilleurs temps'!P32&lt;='Temps qualification fédération'!O$15,'Temps qualification fédération'!$E$15,"PRÉ-LIGUE")))))))))))</f>
        <v>DEV 11-12</v>
      </c>
      <c r="R32" s="52" t="str">
        <f>IF($D32="F",IF(AND('Temps qualification fédération'!P$9=0,'Temps qualification fédération'!P$5=0,'Temps qualification fédération'!P$4=0),"---",IF('Meilleurs temps'!Q32=0,"",IF('Meilleurs temps'!Q32&lt;='Temps qualification fédération'!P$9,'Temps qualification fédération'!$E$9,IF('Meilleurs temps'!Q32&lt;='Temps qualification fédération'!P$7,'Temps qualification fédération'!$E$7,IF('Meilleurs temps'!Q32&lt;='Temps qualification fédération'!P$8,'Temps qualification fédération'!$E$8,IF('Meilleurs temps'!Q32&lt;='Temps qualification fédération'!P$6,'Temps qualification fédération'!$E$6,IF('Meilleurs temps'!Q32&lt;='Temps qualification fédération'!P$5,'Temps qualification fédération'!$E$5,IF('Meilleurs temps'!Q32&lt;='Temps qualification fédération'!P$4,'Temps qualification fédération'!$E$4,IF('Meilleurs temps'!Q32&lt;='Temps qualification fédération'!P$3,'Temps qualification fédération'!$E$3,IF('Meilleurs temps'!Q32&lt;='Temps qualification fédération'!P$2,'Temps qualification fédération'!$E$2,"PRÉ-LIGUE")))))))))),IF(AND('Temps qualification fédération'!P$22=0,'Temps qualification fédération'!P$18=0,'Temps qualification fédération'!P$17=0),"---",IF('Meilleurs temps'!Q32=0,"",IF('Meilleurs temps'!Q32&lt;='Temps qualification fédération'!P$22,'Temps qualification fédération'!$E$22,IF('Meilleurs temps'!Q32&lt;='Temps qualification fédération'!P$20,'Temps qualification fédération'!$E$20,IF('Meilleurs temps'!Q32&lt;='Temps qualification fédération'!P$21,'Temps qualification fédération'!$E$21,IF('Meilleurs temps'!Q32&lt;='Temps qualification fédération'!P$19,'Temps qualification fédération'!$E$19,IF('Meilleurs temps'!Q32&lt;='Temps qualification fédération'!P$18,'Temps qualification fédération'!$E$18,IF('Meilleurs temps'!Q32&lt;='Temps qualification fédération'!P$17,'Temps qualification fédération'!$E$17,IF('Meilleurs temps'!Q32&lt;='Temps qualification fédération'!P$16,'Temps qualification fédération'!$E$16,IF('Meilleurs temps'!Q32&lt;='Temps qualification fédération'!P$15,'Temps qualification fédération'!$E$15,"PRÉ-LIGUE")))))))))))</f>
        <v>DEV 11-12</v>
      </c>
      <c r="S32" s="52" t="str">
        <f>IF($D32="F",IF(AND('Temps qualification fédération'!Q$9=0,'Temps qualification fédération'!Q$5=0,'Temps qualification fédération'!Q$4=0),"---",IF('Meilleurs temps'!R32=0,"",IF('Meilleurs temps'!R32&lt;='Temps qualification fédération'!Q$9,'Temps qualification fédération'!$E$9,IF('Meilleurs temps'!R32&lt;='Temps qualification fédération'!Q$7,'Temps qualification fédération'!$E$7,IF('Meilleurs temps'!R32&lt;='Temps qualification fédération'!Q$8,'Temps qualification fédération'!$E$8,IF('Meilleurs temps'!R32&lt;='Temps qualification fédération'!Q$6,'Temps qualification fédération'!$E$6,IF('Meilleurs temps'!R32&lt;='Temps qualification fédération'!Q$5,'Temps qualification fédération'!$E$5,IF('Meilleurs temps'!R32&lt;='Temps qualification fédération'!Q$4,'Temps qualification fédération'!$E$4,IF('Meilleurs temps'!R32&lt;='Temps qualification fédération'!Q$3,'Temps qualification fédération'!$E$3,IF('Meilleurs temps'!R32&lt;='Temps qualification fédération'!Q$2,'Temps qualification fédération'!$E$2,"PRÉ-LIGUE")))))))))),IF(AND('Temps qualification fédération'!Q$22=0,'Temps qualification fédération'!Q$18=0,'Temps qualification fédération'!Q$17=0),"---",IF('Meilleurs temps'!R32=0,"",IF('Meilleurs temps'!R32&lt;='Temps qualification fédération'!Q$22,'Temps qualification fédération'!$E$22,IF('Meilleurs temps'!R32&lt;='Temps qualification fédération'!Q$20,'Temps qualification fédération'!$E$20,IF('Meilleurs temps'!R32&lt;='Temps qualification fédération'!Q$21,'Temps qualification fédération'!$E$21,IF('Meilleurs temps'!R32&lt;='Temps qualification fédération'!Q$19,'Temps qualification fédération'!$E$19,IF('Meilleurs temps'!R32&lt;='Temps qualification fédération'!Q$18,'Temps qualification fédération'!$E$18,IF('Meilleurs temps'!R32&lt;='Temps qualification fédération'!Q$17,'Temps qualification fédération'!$E$17,IF('Meilleurs temps'!R32&lt;='Temps qualification fédération'!Q$16,'Temps qualification fédération'!$E$16,IF('Meilleurs temps'!R32&lt;='Temps qualification fédération'!Q$15,'Temps qualification fédération'!$E$15,"PRÉ-LIGUE")))))))))))</f>
        <v>DEV 11-12</v>
      </c>
      <c r="T32" s="52" t="str">
        <f>IF($D32="F",IF(AND('Temps qualification fédération'!R$9=0,'Temps qualification fédération'!R$5=0,'Temps qualification fédération'!R$4=0),"---",IF('Meilleurs temps'!S32=0,"",IF('Meilleurs temps'!S32&lt;='Temps qualification fédération'!R$9,'Temps qualification fédération'!$E$9,IF('Meilleurs temps'!S32&lt;='Temps qualification fédération'!R$7,'Temps qualification fédération'!$E$7,IF('Meilleurs temps'!S32&lt;='Temps qualification fédération'!R$8,'Temps qualification fédération'!$E$8,IF('Meilleurs temps'!S32&lt;='Temps qualification fédération'!R$6,'Temps qualification fédération'!$E$6,IF('Meilleurs temps'!S32&lt;='Temps qualification fédération'!R$5,'Temps qualification fédération'!$E$5,IF('Meilleurs temps'!S32&lt;='Temps qualification fédération'!R$4,'Temps qualification fédération'!$E$4,IF('Meilleurs temps'!S32&lt;='Temps qualification fédération'!R$3,'Temps qualification fédération'!$E$3,IF('Meilleurs temps'!S32&lt;='Temps qualification fédération'!R$2,'Temps qualification fédération'!$E$2,"PRÉ-LIGUE")))))))))),IF(AND('Temps qualification fédération'!R$22=0,'Temps qualification fédération'!R$18=0,'Temps qualification fédération'!R$17=0),"---",IF('Meilleurs temps'!S32=0,"",IF('Meilleurs temps'!S32&lt;='Temps qualification fédération'!R$22,'Temps qualification fédération'!$E$22,IF('Meilleurs temps'!S32&lt;='Temps qualification fédération'!R$20,'Temps qualification fédération'!$E$20,IF('Meilleurs temps'!S32&lt;='Temps qualification fédération'!R$21,'Temps qualification fédération'!$E$21,IF('Meilleurs temps'!S32&lt;='Temps qualification fédération'!R$19,'Temps qualification fédération'!$E$19,IF('Meilleurs temps'!S32&lt;='Temps qualification fédération'!R$18,'Temps qualification fédération'!$E$18,IF('Meilleurs temps'!S32&lt;='Temps qualification fédération'!R$17,'Temps qualification fédération'!$E$17,IF('Meilleurs temps'!S32&lt;='Temps qualification fédération'!R$16,'Temps qualification fédération'!$E$16,IF('Meilleurs temps'!S32&lt;='Temps qualification fédération'!R$15,'Temps qualification fédération'!$E$15,"PRÉ-LIGUE")))))))))))</f>
        <v>DEV 11-12</v>
      </c>
      <c r="U32" s="52" t="str">
        <f>IF($D32="F",IF(AND('Temps qualification fédération'!S$9=0,'Temps qualification fédération'!S$5=0,'Temps qualification fédération'!S$4=0),"---",IF('Meilleurs temps'!T32=0,"",IF('Meilleurs temps'!T32&lt;='Temps qualification fédération'!S$9,'Temps qualification fédération'!$E$9,IF('Meilleurs temps'!T32&lt;='Temps qualification fédération'!S$7,'Temps qualification fédération'!$E$7,IF('Meilleurs temps'!T32&lt;='Temps qualification fédération'!S$8,'Temps qualification fédération'!$E$8,IF('Meilleurs temps'!T32&lt;='Temps qualification fédération'!S$6,'Temps qualification fédération'!$E$6,IF('Meilleurs temps'!T32&lt;='Temps qualification fédération'!S$5,'Temps qualification fédération'!$E$5,IF('Meilleurs temps'!T32&lt;='Temps qualification fédération'!S$4,'Temps qualification fédération'!$E$4,IF('Meilleurs temps'!T32&lt;='Temps qualification fédération'!S$3,'Temps qualification fédération'!$E$3,IF('Meilleurs temps'!T32&lt;='Temps qualification fédération'!S$2,'Temps qualification fédération'!$E$2,"PRÉ-LIGUE")))))))))),IF(AND('Temps qualification fédération'!S$22=0,'Temps qualification fédération'!S$18=0,'Temps qualification fédération'!S$17=0),"---",IF('Meilleurs temps'!T32=0,"",IF('Meilleurs temps'!T32&lt;='Temps qualification fédération'!S$22,'Temps qualification fédération'!$E$22,IF('Meilleurs temps'!T32&lt;='Temps qualification fédération'!S$20,'Temps qualification fédération'!$E$20,IF('Meilleurs temps'!T32&lt;='Temps qualification fédération'!S$21,'Temps qualification fédération'!$E$21,IF('Meilleurs temps'!T32&lt;='Temps qualification fédération'!S$19,'Temps qualification fédération'!$E$19,IF('Meilleurs temps'!T32&lt;='Temps qualification fédération'!S$18,'Temps qualification fédération'!$E$18,IF('Meilleurs temps'!T32&lt;='Temps qualification fédération'!S$17,'Temps qualification fédération'!$E$17,IF('Meilleurs temps'!T32&lt;='Temps qualification fédération'!S$16,'Temps qualification fédération'!$E$16,IF('Meilleurs temps'!T32&lt;='Temps qualification fédération'!S$15,'Temps qualification fédération'!$E$15,"PRÉ-LIGUE")))))))))))</f>
        <v>DEV 11-12</v>
      </c>
      <c r="V32" s="52" t="str">
        <f>IF($D32="F",IF(AND('Temps qualification fédération'!T$9=0,'Temps qualification fédération'!T$5=0,'Temps qualification fédération'!T$4=0),"---",IF('Meilleurs temps'!U32=0,"",IF('Meilleurs temps'!U32&lt;='Temps qualification fédération'!T$9,'Temps qualification fédération'!$E$9,IF('Meilleurs temps'!U32&lt;='Temps qualification fédération'!T$7,'Temps qualification fédération'!$E$7,IF('Meilleurs temps'!U32&lt;='Temps qualification fédération'!T$8,'Temps qualification fédération'!$E$8,IF('Meilleurs temps'!U32&lt;='Temps qualification fédération'!T$6,'Temps qualification fédération'!$E$6,IF('Meilleurs temps'!U32&lt;='Temps qualification fédération'!T$5,'Temps qualification fédération'!$E$5,IF('Meilleurs temps'!U32&lt;='Temps qualification fédération'!T$4,'Temps qualification fédération'!$E$4,IF('Meilleurs temps'!U32&lt;='Temps qualification fédération'!T$3,'Temps qualification fédération'!$E$3,IF('Meilleurs temps'!U32&lt;='Temps qualification fédération'!T$2,'Temps qualification fédération'!$E$2,"PRÉ-LIGUE")))))))))),IF(AND('Temps qualification fédération'!T$22=0,'Temps qualification fédération'!T$18=0,'Temps qualification fédération'!T$17=0),"---",IF('Meilleurs temps'!U32=0,"",IF('Meilleurs temps'!U32&lt;='Temps qualification fédération'!T$22,'Temps qualification fédération'!$E$22,IF('Meilleurs temps'!U32&lt;='Temps qualification fédération'!T$20,'Temps qualification fédération'!$E$20,IF('Meilleurs temps'!U32&lt;='Temps qualification fédération'!T$21,'Temps qualification fédération'!$E$21,IF('Meilleurs temps'!U32&lt;='Temps qualification fédération'!T$19,'Temps qualification fédération'!$E$19,IF('Meilleurs temps'!U32&lt;='Temps qualification fédération'!T$18,'Temps qualification fédération'!$E$18,IF('Meilleurs temps'!U32&lt;='Temps qualification fédération'!T$17,'Temps qualification fédération'!$E$17,IF('Meilleurs temps'!U32&lt;='Temps qualification fédération'!T$16,'Temps qualification fédération'!$E$16,IF('Meilleurs temps'!U32&lt;='Temps qualification fédération'!T$15,'Temps qualification fédération'!$E$15,"PRÉ-LIGUE")))))))))))</f>
        <v/>
      </c>
      <c r="W32" s="52" t="str">
        <f>IF($D32="F",IF(AND('Temps qualification fédération'!U$9=0,'Temps qualification fédération'!U$5=0,'Temps qualification fédération'!U$4=0),"---",IF('Meilleurs temps'!V32=0,"",IF('Meilleurs temps'!V32&lt;='Temps qualification fédération'!U$9,'Temps qualification fédération'!$E$9,IF('Meilleurs temps'!V32&lt;='Temps qualification fédération'!U$7,'Temps qualification fédération'!$E$7,IF('Meilleurs temps'!V32&lt;='Temps qualification fédération'!U$8,'Temps qualification fédération'!$E$8,IF('Meilleurs temps'!V32&lt;='Temps qualification fédération'!U$6,'Temps qualification fédération'!$E$6,IF('Meilleurs temps'!V32&lt;='Temps qualification fédération'!U$5,'Temps qualification fédération'!$E$5,IF('Meilleurs temps'!V32&lt;='Temps qualification fédération'!U$4,'Temps qualification fédération'!$E$4,IF('Meilleurs temps'!V32&lt;='Temps qualification fédération'!U$3,'Temps qualification fédération'!$E$3,IF('Meilleurs temps'!V32&lt;='Temps qualification fédération'!U$2,'Temps qualification fédération'!$E$2,"PRÉ-LIGUE")))))))))),IF(AND('Temps qualification fédération'!U$22=0,'Temps qualification fédération'!U$18=0,'Temps qualification fédération'!U$17=0),"---",IF('Meilleurs temps'!V32=0,"",IF('Meilleurs temps'!V32&lt;='Temps qualification fédération'!U$22,'Temps qualification fédération'!$E$22,IF('Meilleurs temps'!V32&lt;='Temps qualification fédération'!U$20,'Temps qualification fédération'!$E$20,IF('Meilleurs temps'!V32&lt;='Temps qualification fédération'!U$21,'Temps qualification fédération'!$E$21,IF('Meilleurs temps'!V32&lt;='Temps qualification fédération'!U$19,'Temps qualification fédération'!$E$19,IF('Meilleurs temps'!V32&lt;='Temps qualification fédération'!U$18,'Temps qualification fédération'!$E$18,IF('Meilleurs temps'!V32&lt;='Temps qualification fédération'!U$17,'Temps qualification fédération'!$E$17,IF('Meilleurs temps'!V32&lt;='Temps qualification fédération'!U$16,'Temps qualification fédération'!$E$16,IF('Meilleurs temps'!V32&lt;='Temps qualification fédération'!U$15,'Temps qualification fédération'!$E$15,"PRÉ-LIGUE")))))))))))</f>
        <v>DEV 11-12</v>
      </c>
      <c r="X32" s="52" t="str">
        <f>IF($D32="F",IF(AND('Temps qualification fédération'!V$9=0,'Temps qualification fédération'!V$5=0,'Temps qualification fédération'!V$4=0),"---",IF('Meilleurs temps'!W32=0,"",IF('Meilleurs temps'!W32&lt;='Temps qualification fédération'!V$9,'Temps qualification fédération'!$E$9,IF('Meilleurs temps'!W32&lt;='Temps qualification fédération'!V$7,'Temps qualification fédération'!$E$7,IF('Meilleurs temps'!W32&lt;='Temps qualification fédération'!V$8,'Temps qualification fédération'!$E$8,IF('Meilleurs temps'!W32&lt;='Temps qualification fédération'!V$6,'Temps qualification fédération'!$E$6,IF('Meilleurs temps'!W32&lt;='Temps qualification fédération'!V$5,'Temps qualification fédération'!$E$5,IF('Meilleurs temps'!W32&lt;='Temps qualification fédération'!V$4,'Temps qualification fédération'!$E$4,IF('Meilleurs temps'!W32&lt;='Temps qualification fédération'!V$3,'Temps qualification fédération'!$E$3,IF('Meilleurs temps'!W32&lt;='Temps qualification fédération'!V$2,'Temps qualification fédération'!$E$2,"PRÉ-LIGUE")))))))))),IF(AND('Temps qualification fédération'!V$22=0,'Temps qualification fédération'!V$18=0,'Temps qualification fédération'!V$17=0),"---",IF('Meilleurs temps'!W32=0,"",IF('Meilleurs temps'!W32&lt;='Temps qualification fédération'!V$22,'Temps qualification fédération'!$E$22,IF('Meilleurs temps'!W32&lt;='Temps qualification fédération'!V$20,'Temps qualification fédération'!$E$20,IF('Meilleurs temps'!W32&lt;='Temps qualification fédération'!V$21,'Temps qualification fédération'!$E$21,IF('Meilleurs temps'!W32&lt;='Temps qualification fédération'!V$19,'Temps qualification fédération'!$E$19,IF('Meilleurs temps'!W32&lt;='Temps qualification fédération'!V$18,'Temps qualification fédération'!$E$18,IF('Meilleurs temps'!W32&lt;='Temps qualification fédération'!V$17,'Temps qualification fédération'!$E$17,IF('Meilleurs temps'!W32&lt;='Temps qualification fédération'!V$16,'Temps qualification fédération'!$E$16,IF('Meilleurs temps'!W32&lt;='Temps qualification fédération'!V$15,'Temps qualification fédération'!$E$15,"PRÉ-LIGUE")))))))))))</f>
        <v>DEV 11-12</v>
      </c>
      <c r="Y32" s="52" t="str">
        <f>IF($D32="F",IF(AND('Temps qualification fédération'!W$9=0,'Temps qualification fédération'!W$5=0,'Temps qualification fédération'!W$4=0),"---",IF('Meilleurs temps'!X32=0,"",IF('Meilleurs temps'!X32&lt;='Temps qualification fédération'!W$9,'Temps qualification fédération'!$E$9,IF('Meilleurs temps'!X32&lt;='Temps qualification fédération'!W$7,'Temps qualification fédération'!$E$7,IF('Meilleurs temps'!X32&lt;='Temps qualification fédération'!W$8,'Temps qualification fédération'!$E$8,IF('Meilleurs temps'!X32&lt;='Temps qualification fédération'!W$6,'Temps qualification fédération'!$E$6,IF('Meilleurs temps'!X32&lt;='Temps qualification fédération'!W$5,'Temps qualification fédération'!$E$5,IF('Meilleurs temps'!X32&lt;='Temps qualification fédération'!W$4,'Temps qualification fédération'!$E$4,IF('Meilleurs temps'!X32&lt;='Temps qualification fédération'!W$3,'Temps qualification fédération'!$E$3,IF('Meilleurs temps'!X32&lt;='Temps qualification fédération'!W$2,'Temps qualification fédération'!$E$2,"PRÉ-LIGUE")))))))))),IF(AND('Temps qualification fédération'!W$22=0,'Temps qualification fédération'!W$18=0,'Temps qualification fédération'!W$17=0),"---",IF('Meilleurs temps'!X32=0,"",IF('Meilleurs temps'!X32&lt;='Temps qualification fédération'!W$22,'Temps qualification fédération'!$E$22,IF('Meilleurs temps'!X32&lt;='Temps qualification fédération'!W$20,'Temps qualification fédération'!$E$20,IF('Meilleurs temps'!X32&lt;='Temps qualification fédération'!W$21,'Temps qualification fédération'!$E$21,IF('Meilleurs temps'!X32&lt;='Temps qualification fédération'!W$19,'Temps qualification fédération'!$E$19,IF('Meilleurs temps'!X32&lt;='Temps qualification fédération'!W$18,'Temps qualification fédération'!$E$18,IF('Meilleurs temps'!X32&lt;='Temps qualification fédération'!W$17,'Temps qualification fédération'!$E$17,IF('Meilleurs temps'!X32&lt;='Temps qualification fédération'!W$16,'Temps qualification fédération'!$E$16,IF('Meilleurs temps'!X32&lt;='Temps qualification fédération'!W$15,'Temps qualification fédération'!$E$15,"PRÉ-LIGUE")))))))))))</f>
        <v/>
      </c>
      <c r="AA32" s="34">
        <f t="shared" si="2"/>
        <v>11</v>
      </c>
      <c r="AB32" s="35">
        <f t="shared" si="3"/>
        <v>0</v>
      </c>
      <c r="AC32" s="80">
        <f t="shared" si="4"/>
        <v>0</v>
      </c>
      <c r="AD32" s="80">
        <f t="shared" si="5"/>
        <v>4</v>
      </c>
      <c r="AE32" s="80">
        <f t="shared" si="6"/>
        <v>0</v>
      </c>
      <c r="AF32" s="80">
        <f t="shared" si="7"/>
        <v>0</v>
      </c>
      <c r="AG32" s="80">
        <f t="shared" si="8"/>
        <v>0</v>
      </c>
      <c r="AH32" s="80">
        <f t="shared" si="9"/>
        <v>0</v>
      </c>
      <c r="AI32" s="36">
        <f t="shared" si="10"/>
        <v>0</v>
      </c>
      <c r="AJ32" s="35">
        <f t="shared" si="11"/>
        <v>0</v>
      </c>
      <c r="AK32" s="80">
        <f t="shared" si="12"/>
        <v>0</v>
      </c>
      <c r="AL32" s="80">
        <f t="shared" si="13"/>
        <v>0</v>
      </c>
      <c r="AM32" s="80">
        <f t="shared" si="14"/>
        <v>0</v>
      </c>
      <c r="AN32" s="80">
        <f t="shared" si="15"/>
        <v>0</v>
      </c>
      <c r="AO32" s="80">
        <f t="shared" si="16"/>
        <v>0</v>
      </c>
      <c r="AP32" s="80">
        <f t="shared" si="17"/>
        <v>0</v>
      </c>
      <c r="AQ32" s="36">
        <f t="shared" si="18"/>
        <v>0</v>
      </c>
      <c r="AR32" s="35">
        <f t="shared" si="19"/>
        <v>0</v>
      </c>
      <c r="AS32" s="80">
        <f t="shared" si="20"/>
        <v>0</v>
      </c>
      <c r="AT32" s="80">
        <f t="shared" si="21"/>
        <v>3</v>
      </c>
      <c r="AU32" s="80">
        <f t="shared" si="22"/>
        <v>0</v>
      </c>
      <c r="AV32" s="80">
        <f t="shared" si="23"/>
        <v>0</v>
      </c>
      <c r="AW32" s="80">
        <f t="shared" si="24"/>
        <v>0</v>
      </c>
      <c r="AX32" s="80">
        <f t="shared" si="25"/>
        <v>0</v>
      </c>
      <c r="AY32" s="36">
        <f t="shared" si="26"/>
        <v>0</v>
      </c>
      <c r="AZ32" s="35">
        <f t="shared" si="27"/>
        <v>0</v>
      </c>
      <c r="BA32" s="80">
        <f t="shared" si="28"/>
        <v>0</v>
      </c>
      <c r="BB32" s="80">
        <f t="shared" si="29"/>
        <v>2</v>
      </c>
      <c r="BC32" s="80">
        <f t="shared" si="30"/>
        <v>0</v>
      </c>
      <c r="BD32" s="80">
        <f t="shared" si="31"/>
        <v>0</v>
      </c>
      <c r="BE32" s="80">
        <f t="shared" si="32"/>
        <v>0</v>
      </c>
      <c r="BF32" s="80">
        <f t="shared" si="33"/>
        <v>0</v>
      </c>
      <c r="BG32" s="36">
        <f t="shared" si="34"/>
        <v>0</v>
      </c>
      <c r="BH32" s="35">
        <f t="shared" si="35"/>
        <v>0</v>
      </c>
      <c r="BI32" s="80">
        <f t="shared" si="36"/>
        <v>0</v>
      </c>
      <c r="BJ32" s="80">
        <f t="shared" si="37"/>
        <v>2</v>
      </c>
      <c r="BK32" s="80">
        <f t="shared" si="38"/>
        <v>0</v>
      </c>
      <c r="BL32" s="80">
        <f t="shared" si="39"/>
        <v>0</v>
      </c>
      <c r="BM32" s="80">
        <f t="shared" si="40"/>
        <v>0</v>
      </c>
      <c r="BN32" s="80">
        <f t="shared" si="41"/>
        <v>0</v>
      </c>
      <c r="BO32" s="36">
        <f t="shared" si="42"/>
        <v>0</v>
      </c>
    </row>
    <row r="33" spans="1:67" ht="15.75" thickBot="1">
      <c r="A33" s="47" t="s">
        <v>47</v>
      </c>
      <c r="B33" s="48" t="str">
        <f t="shared" si="0"/>
        <v>PRÉ-LIGUE</v>
      </c>
      <c r="C33" s="54">
        <f t="shared" ca="1" si="1"/>
        <v>12</v>
      </c>
      <c r="D33" s="55" t="s">
        <v>40</v>
      </c>
      <c r="E33" s="21" t="s">
        <v>181</v>
      </c>
      <c r="F33" s="3" t="s">
        <v>82</v>
      </c>
      <c r="G33" s="53">
        <v>38182</v>
      </c>
      <c r="H33" s="52" t="str">
        <f>IF($D33="F",IF(AND('Temps qualification fédération'!F$9=0,'Temps qualification fédération'!F$5=0,'Temps qualification fédération'!F$4=0),"---",IF('Meilleurs temps'!G33=0,"",IF('Meilleurs temps'!G33&lt;='Temps qualification fédération'!F$9,'Temps qualification fédération'!$E$9,IF('Meilleurs temps'!G33&lt;='Temps qualification fédération'!F$7,'Temps qualification fédération'!$E$7,IF('Meilleurs temps'!G33&lt;='Temps qualification fédération'!F$8,'Temps qualification fédération'!$E$8,IF('Meilleurs temps'!G33&lt;='Temps qualification fédération'!F$6,'Temps qualification fédération'!$E$6,IF('Meilleurs temps'!G33&lt;='Temps qualification fédération'!F$5,'Temps qualification fédération'!$E$5,IF('Meilleurs temps'!G33&lt;='Temps qualification fédération'!F$4,'Temps qualification fédération'!$E$4,IF('Meilleurs temps'!G33&lt;='Temps qualification fédération'!F$3,'Temps qualification fédération'!$E$3,IF('Meilleurs temps'!G33&lt;='Temps qualification fédération'!F$2,'Temps qualification fédération'!$E$2,"PRÉ-LIGUE")))))))))),IF(AND('Temps qualification fédération'!F$22=0,'Temps qualification fédération'!F$18=0,'Temps qualification fédération'!F$17=0),"---",IF('Meilleurs temps'!G33=0,"",IF('Meilleurs temps'!G33&lt;='Temps qualification fédération'!F$22,'Temps qualification fédération'!$E$22,IF('Meilleurs temps'!G33&lt;='Temps qualification fédération'!F$20,'Temps qualification fédération'!$E$20,IF('Meilleurs temps'!G33&lt;='Temps qualification fédération'!F$21,'Temps qualification fédération'!$E$21,IF('Meilleurs temps'!G33&lt;='Temps qualification fédération'!F$19,'Temps qualification fédération'!$E$19,IF('Meilleurs temps'!G33&lt;='Temps qualification fédération'!F$18,'Temps qualification fédération'!$E$18,IF('Meilleurs temps'!G33&lt;='Temps qualification fédération'!F$17,'Temps qualification fédération'!$E$17,IF('Meilleurs temps'!G33&lt;='Temps qualification fédération'!F$16,'Temps qualification fédération'!$E$16,IF('Meilleurs temps'!G33&lt;='Temps qualification fédération'!F$15,'Temps qualification fédération'!$E$15,"PRÉ-LIGUE")))))))))))</f>
        <v/>
      </c>
      <c r="I33" s="52" t="str">
        <f>IF($D33="F",IF(AND('Temps qualification fédération'!G$9=0,'Temps qualification fédération'!G$5=0,'Temps qualification fédération'!G$4=0),"---",IF('Meilleurs temps'!H33=0,"",IF('Meilleurs temps'!H33&lt;='Temps qualification fédération'!G$9,'Temps qualification fédération'!$E$9,IF('Meilleurs temps'!H33&lt;='Temps qualification fédération'!G$7,'Temps qualification fédération'!$E$7,IF('Meilleurs temps'!H33&lt;='Temps qualification fédération'!G$8,'Temps qualification fédération'!$E$8,IF('Meilleurs temps'!H33&lt;='Temps qualification fédération'!G$6,'Temps qualification fédération'!$E$6,IF('Meilleurs temps'!H33&lt;='Temps qualification fédération'!G$5,'Temps qualification fédération'!$E$5,IF('Meilleurs temps'!H33&lt;='Temps qualification fédération'!G$4,'Temps qualification fédération'!$E$4,IF('Meilleurs temps'!H33&lt;='Temps qualification fédération'!G$3,'Temps qualification fédération'!$E$3,IF('Meilleurs temps'!H33&lt;='Temps qualification fédération'!G$2,'Temps qualification fédération'!$E$2,"PRÉ-LIGUE")))))))))),IF(AND('Temps qualification fédération'!G$22=0,'Temps qualification fédération'!G$18=0,'Temps qualification fédération'!G$17=0),"---",IF('Meilleurs temps'!H33=0,"",IF('Meilleurs temps'!H33&lt;='Temps qualification fédération'!G$22,'Temps qualification fédération'!$E$22,IF('Meilleurs temps'!H33&lt;='Temps qualification fédération'!G$20,'Temps qualification fédération'!$E$20,IF('Meilleurs temps'!H33&lt;='Temps qualification fédération'!G$21,'Temps qualification fédération'!$E$21,IF('Meilleurs temps'!H33&lt;='Temps qualification fédération'!G$19,'Temps qualification fédération'!$E$19,IF('Meilleurs temps'!H33&lt;='Temps qualification fédération'!G$18,'Temps qualification fédération'!$E$18,IF('Meilleurs temps'!H33&lt;='Temps qualification fédération'!G$17,'Temps qualification fédération'!$E$17,IF('Meilleurs temps'!H33&lt;='Temps qualification fédération'!G$16,'Temps qualification fédération'!$E$16,IF('Meilleurs temps'!H33&lt;='Temps qualification fédération'!G$15,'Temps qualification fédération'!$E$15,"PRÉ-LIGUE")))))))))))</f>
        <v/>
      </c>
      <c r="J33" s="52" t="str">
        <f>IF($D33="F",IF(AND('Temps qualification fédération'!H$9=0,'Temps qualification fédération'!H$5=0,'Temps qualification fédération'!H$4=0),"---",IF('Meilleurs temps'!I33=0,"",IF('Meilleurs temps'!I33&lt;='Temps qualification fédération'!H$9,'Temps qualification fédération'!$E$9,IF('Meilleurs temps'!I33&lt;='Temps qualification fédération'!H$7,'Temps qualification fédération'!$E$7,IF('Meilleurs temps'!I33&lt;='Temps qualification fédération'!H$8,'Temps qualification fédération'!$E$8,IF('Meilleurs temps'!I33&lt;='Temps qualification fédération'!H$6,'Temps qualification fédération'!$E$6,IF('Meilleurs temps'!I33&lt;='Temps qualification fédération'!H$5,'Temps qualification fédération'!$E$5,IF('Meilleurs temps'!I33&lt;='Temps qualification fédération'!H$4,'Temps qualification fédération'!$E$4,IF('Meilleurs temps'!I33&lt;='Temps qualification fédération'!H$3,'Temps qualification fédération'!$E$3,IF('Meilleurs temps'!I33&lt;='Temps qualification fédération'!H$2,'Temps qualification fédération'!$E$2,"PRÉ-LIGUE")))))))))),IF(AND('Temps qualification fédération'!H$22=0,'Temps qualification fédération'!H$18=0,'Temps qualification fédération'!H$17=0),"---",IF('Meilleurs temps'!I33=0,"",IF('Meilleurs temps'!I33&lt;='Temps qualification fédération'!H$22,'Temps qualification fédération'!$E$22,IF('Meilleurs temps'!I33&lt;='Temps qualification fédération'!H$20,'Temps qualification fédération'!$E$20,IF('Meilleurs temps'!I33&lt;='Temps qualification fédération'!H$21,'Temps qualification fédération'!$E$21,IF('Meilleurs temps'!I33&lt;='Temps qualification fédération'!H$19,'Temps qualification fédération'!$E$19,IF('Meilleurs temps'!I33&lt;='Temps qualification fédération'!H$18,'Temps qualification fédération'!$E$18,IF('Meilleurs temps'!I33&lt;='Temps qualification fédération'!H$17,'Temps qualification fédération'!$E$17,IF('Meilleurs temps'!I33&lt;='Temps qualification fédération'!H$16,'Temps qualification fédération'!$E$16,IF('Meilleurs temps'!I33&lt;='Temps qualification fédération'!H$15,'Temps qualification fédération'!$E$15,"PRÉ-LIGUE")))))))))))</f>
        <v/>
      </c>
      <c r="K33" s="52" t="str">
        <f>IF($D33="F",IF(AND('Temps qualification fédération'!I$9=0,'Temps qualification fédération'!I$5=0,'Temps qualification fédération'!I$4=0),"---",IF('Meilleurs temps'!J33=0,"",IF('Meilleurs temps'!J33&lt;='Temps qualification fédération'!I$9,'Temps qualification fédération'!$E$9,IF('Meilleurs temps'!J33&lt;='Temps qualification fédération'!I$7,'Temps qualification fédération'!$E$7,IF('Meilleurs temps'!J33&lt;='Temps qualification fédération'!I$8,'Temps qualification fédération'!$E$8,IF('Meilleurs temps'!J33&lt;='Temps qualification fédération'!I$6,'Temps qualification fédération'!$E$6,IF('Meilleurs temps'!J33&lt;='Temps qualification fédération'!I$5,'Temps qualification fédération'!$E$5,IF('Meilleurs temps'!J33&lt;='Temps qualification fédération'!I$4,'Temps qualification fédération'!$E$4,IF('Meilleurs temps'!J33&lt;='Temps qualification fédération'!I$3,'Temps qualification fédération'!$E$3,IF('Meilleurs temps'!J33&lt;='Temps qualification fédération'!I$2,'Temps qualification fédération'!$E$2,"PRÉ-LIGUE")))))))))),IF(AND('Temps qualification fédération'!I$22=0,'Temps qualification fédération'!I$18=0,'Temps qualification fédération'!I$17=0),"---",IF('Meilleurs temps'!J33=0,"",IF('Meilleurs temps'!J33&lt;='Temps qualification fédération'!I$22,'Temps qualification fédération'!$E$22,IF('Meilleurs temps'!J33&lt;='Temps qualification fédération'!I$20,'Temps qualification fédération'!$E$20,IF('Meilleurs temps'!J33&lt;='Temps qualification fédération'!I$21,'Temps qualification fédération'!$E$21,IF('Meilleurs temps'!J33&lt;='Temps qualification fédération'!I$19,'Temps qualification fédération'!$E$19,IF('Meilleurs temps'!J33&lt;='Temps qualification fédération'!I$18,'Temps qualification fédération'!$E$18,IF('Meilleurs temps'!J33&lt;='Temps qualification fédération'!I$17,'Temps qualification fédération'!$E$17,IF('Meilleurs temps'!J33&lt;='Temps qualification fédération'!I$16,'Temps qualification fédération'!$E$16,IF('Meilleurs temps'!J33&lt;='Temps qualification fédération'!I$15,'Temps qualification fédération'!$E$15,"PRÉ-LIGUE")))))))))))</f>
        <v/>
      </c>
      <c r="L33" s="52" t="str">
        <f>IF($D33="F",IF(AND('Temps qualification fédération'!J$9=0,'Temps qualification fédération'!J$5=0,'Temps qualification fédération'!J$4=0),"---",IF('Meilleurs temps'!K33=0,"",IF('Meilleurs temps'!K33&lt;='Temps qualification fédération'!J$9,'Temps qualification fédération'!$E$9,IF('Meilleurs temps'!K33&lt;='Temps qualification fédération'!J$7,'Temps qualification fédération'!$E$7,IF('Meilleurs temps'!K33&lt;='Temps qualification fédération'!J$8,'Temps qualification fédération'!$E$8,IF('Meilleurs temps'!K33&lt;='Temps qualification fédération'!J$6,'Temps qualification fédération'!$E$6,IF('Meilleurs temps'!K33&lt;='Temps qualification fédération'!J$5,'Temps qualification fédération'!$E$5,IF('Meilleurs temps'!K33&lt;='Temps qualification fédération'!J$4,'Temps qualification fédération'!$E$4,IF('Meilleurs temps'!K33&lt;='Temps qualification fédération'!J$3,'Temps qualification fédération'!$E$3,IF('Meilleurs temps'!K33&lt;='Temps qualification fédération'!J$2,'Temps qualification fédération'!$E$2,"PRÉ-LIGUE")))))))))),IF(AND('Temps qualification fédération'!J$22=0,'Temps qualification fédération'!J$18=0,'Temps qualification fédération'!J$17=0),"---",IF('Meilleurs temps'!K33=0,"",IF('Meilleurs temps'!K33&lt;='Temps qualification fédération'!J$22,'Temps qualification fédération'!$E$22,IF('Meilleurs temps'!K33&lt;='Temps qualification fédération'!J$20,'Temps qualification fédération'!$E$20,IF('Meilleurs temps'!K33&lt;='Temps qualification fédération'!J$21,'Temps qualification fédération'!$E$21,IF('Meilleurs temps'!K33&lt;='Temps qualification fédération'!J$19,'Temps qualification fédération'!$E$19,IF('Meilleurs temps'!K33&lt;='Temps qualification fédération'!J$18,'Temps qualification fédération'!$E$18,IF('Meilleurs temps'!K33&lt;='Temps qualification fédération'!J$17,'Temps qualification fédération'!$E$17,IF('Meilleurs temps'!K33&lt;='Temps qualification fédération'!J$16,'Temps qualification fédération'!$E$16,IF('Meilleurs temps'!K33&lt;='Temps qualification fédération'!J$15,'Temps qualification fédération'!$E$15,"PRÉ-LIGUE")))))))))))</f>
        <v/>
      </c>
      <c r="M33" s="52" t="str">
        <f>IF($D33="F",IF(AND('Temps qualification fédération'!K$9=0,'Temps qualification fédération'!K$5=0,'Temps qualification fédération'!K$4=0),"---",IF('Meilleurs temps'!L33=0,"",IF('Meilleurs temps'!L33&lt;='Temps qualification fédération'!K$9,'Temps qualification fédération'!$E$9,IF('Meilleurs temps'!L33&lt;='Temps qualification fédération'!K$7,'Temps qualification fédération'!$E$7,IF('Meilleurs temps'!L33&lt;='Temps qualification fédération'!K$8,'Temps qualification fédération'!$E$8,IF('Meilleurs temps'!L33&lt;='Temps qualification fédération'!K$6,'Temps qualification fédération'!$E$6,IF('Meilleurs temps'!L33&lt;='Temps qualification fédération'!K$5,'Temps qualification fédération'!$E$5,IF('Meilleurs temps'!L33&lt;='Temps qualification fédération'!K$4,'Temps qualification fédération'!$E$4,IF('Meilleurs temps'!L33&lt;='Temps qualification fédération'!K$3,'Temps qualification fédération'!$E$3,IF('Meilleurs temps'!L33&lt;='Temps qualification fédération'!K$2,'Temps qualification fédération'!$E$2,"PRÉ-LIGUE")))))))))),IF(AND('Temps qualification fédération'!K$22=0,'Temps qualification fédération'!K$18=0,'Temps qualification fédération'!K$17=0),"---",IF('Meilleurs temps'!L33=0,"",IF('Meilleurs temps'!L33&lt;='Temps qualification fédération'!K$22,'Temps qualification fédération'!$E$22,IF('Meilleurs temps'!L33&lt;='Temps qualification fédération'!K$20,'Temps qualification fédération'!$E$20,IF('Meilleurs temps'!L33&lt;='Temps qualification fédération'!K$21,'Temps qualification fédération'!$E$21,IF('Meilleurs temps'!L33&lt;='Temps qualification fédération'!K$19,'Temps qualification fédération'!$E$19,IF('Meilleurs temps'!L33&lt;='Temps qualification fédération'!K$18,'Temps qualification fédération'!$E$18,IF('Meilleurs temps'!L33&lt;='Temps qualification fédération'!K$17,'Temps qualification fédération'!$E$17,IF('Meilleurs temps'!L33&lt;='Temps qualification fédération'!K$16,'Temps qualification fédération'!$E$16,IF('Meilleurs temps'!L33&lt;='Temps qualification fédération'!K$15,'Temps qualification fédération'!$E$15,"PRÉ-LIGUE")))))))))))</f>
        <v>---</v>
      </c>
      <c r="N33" s="52" t="str">
        <f>IF($D33="F",IF(AND('Temps qualification fédération'!L$9=0,'Temps qualification fédération'!L$5=0,'Temps qualification fédération'!L$4=0),"---",IF('Meilleurs temps'!M33=0,"",IF('Meilleurs temps'!M33&lt;='Temps qualification fédération'!L$9,'Temps qualification fédération'!$E$9,IF('Meilleurs temps'!M33&lt;='Temps qualification fédération'!L$7,'Temps qualification fédération'!$E$7,IF('Meilleurs temps'!M33&lt;='Temps qualification fédération'!L$8,'Temps qualification fédération'!$E$8,IF('Meilleurs temps'!M33&lt;='Temps qualification fédération'!L$6,'Temps qualification fédération'!$E$6,IF('Meilleurs temps'!M33&lt;='Temps qualification fédération'!L$5,'Temps qualification fédération'!$E$5,IF('Meilleurs temps'!M33&lt;='Temps qualification fédération'!L$4,'Temps qualification fédération'!$E$4,IF('Meilleurs temps'!M33&lt;='Temps qualification fédération'!L$3,'Temps qualification fédération'!$E$3,IF('Meilleurs temps'!M33&lt;='Temps qualification fédération'!L$2,'Temps qualification fédération'!$E$2,"PRÉ-LIGUE")))))))))),IF(AND('Temps qualification fédération'!L$22=0,'Temps qualification fédération'!L$18=0,'Temps qualification fédération'!L$17=0),"---",IF('Meilleurs temps'!M33=0,"",IF('Meilleurs temps'!M33&lt;='Temps qualification fédération'!L$22,'Temps qualification fédération'!$E$22,IF('Meilleurs temps'!M33&lt;='Temps qualification fédération'!L$20,'Temps qualification fédération'!$E$20,IF('Meilleurs temps'!M33&lt;='Temps qualification fédération'!L$21,'Temps qualification fédération'!$E$21,IF('Meilleurs temps'!M33&lt;='Temps qualification fédération'!L$19,'Temps qualification fédération'!$E$19,IF('Meilleurs temps'!M33&lt;='Temps qualification fédération'!L$18,'Temps qualification fédération'!$E$18,IF('Meilleurs temps'!M33&lt;='Temps qualification fédération'!L$17,'Temps qualification fédération'!$E$17,IF('Meilleurs temps'!M33&lt;='Temps qualification fédération'!L$16,'Temps qualification fédération'!$E$16,IF('Meilleurs temps'!M33&lt;='Temps qualification fédération'!L$15,'Temps qualification fédération'!$E$15,"PRÉ-LIGUE")))))))))))</f>
        <v/>
      </c>
      <c r="O33" s="52" t="str">
        <f>IF($D33="F",IF(AND('Temps qualification fédération'!M$9=0,'Temps qualification fédération'!M$5=0,'Temps qualification fédération'!M$4=0),"---",IF('Meilleurs temps'!N33=0,"",IF('Meilleurs temps'!N33&lt;='Temps qualification fédération'!M$9,'Temps qualification fédération'!$E$9,IF('Meilleurs temps'!N33&lt;='Temps qualification fédération'!M$7,'Temps qualification fédération'!$E$7,IF('Meilleurs temps'!N33&lt;='Temps qualification fédération'!M$8,'Temps qualification fédération'!$E$8,IF('Meilleurs temps'!N33&lt;='Temps qualification fédération'!M$6,'Temps qualification fédération'!$E$6,IF('Meilleurs temps'!N33&lt;='Temps qualification fédération'!M$5,'Temps qualification fédération'!$E$5,IF('Meilleurs temps'!N33&lt;='Temps qualification fédération'!M$4,'Temps qualification fédération'!$E$4,IF('Meilleurs temps'!N33&lt;='Temps qualification fédération'!M$3,'Temps qualification fédération'!$E$3,IF('Meilleurs temps'!N33&lt;='Temps qualification fédération'!M$2,'Temps qualification fédération'!$E$2,"PRÉ-LIGUE")))))))))),IF(AND('Temps qualification fédération'!M$22=0,'Temps qualification fédération'!M$18=0,'Temps qualification fédération'!M$17=0),"---",IF('Meilleurs temps'!N33=0,"",IF('Meilleurs temps'!N33&lt;='Temps qualification fédération'!M$22,'Temps qualification fédération'!$E$22,IF('Meilleurs temps'!N33&lt;='Temps qualification fédération'!M$20,'Temps qualification fédération'!$E$20,IF('Meilleurs temps'!N33&lt;='Temps qualification fédération'!M$21,'Temps qualification fédération'!$E$21,IF('Meilleurs temps'!N33&lt;='Temps qualification fédération'!M$19,'Temps qualification fédération'!$E$19,IF('Meilleurs temps'!N33&lt;='Temps qualification fédération'!M$18,'Temps qualification fédération'!$E$18,IF('Meilleurs temps'!N33&lt;='Temps qualification fédération'!M$17,'Temps qualification fédération'!$E$17,IF('Meilleurs temps'!N33&lt;='Temps qualification fédération'!M$16,'Temps qualification fédération'!$E$16,IF('Meilleurs temps'!N33&lt;='Temps qualification fédération'!M$15,'Temps qualification fédération'!$E$15,"PRÉ-LIGUE")))))))))))</f>
        <v/>
      </c>
      <c r="P33" s="52" t="str">
        <f>IF($D33="F",IF(AND('Temps qualification fédération'!N$9=0,'Temps qualification fédération'!N$5=0,'Temps qualification fédération'!N$4=0),"---",IF('Meilleurs temps'!O33=0,"",IF('Meilleurs temps'!O33&lt;='Temps qualification fédération'!N$9,'Temps qualification fédération'!$E$9,IF('Meilleurs temps'!O33&lt;='Temps qualification fédération'!N$7,'Temps qualification fédération'!$E$7,IF('Meilleurs temps'!O33&lt;='Temps qualification fédération'!N$8,'Temps qualification fédération'!$E$8,IF('Meilleurs temps'!O33&lt;='Temps qualification fédération'!N$6,'Temps qualification fédération'!$E$6,IF('Meilleurs temps'!O33&lt;='Temps qualification fédération'!N$5,'Temps qualification fédération'!$E$5,IF('Meilleurs temps'!O33&lt;='Temps qualification fédération'!N$4,'Temps qualification fédération'!$E$4,IF('Meilleurs temps'!O33&lt;='Temps qualification fédération'!N$3,'Temps qualification fédération'!$E$3,IF('Meilleurs temps'!O33&lt;='Temps qualification fédération'!N$2,'Temps qualification fédération'!$E$2,"PRÉ-LIGUE")))))))))),IF(AND('Temps qualification fédération'!N$22=0,'Temps qualification fédération'!N$18=0,'Temps qualification fédération'!N$17=0),"---",IF('Meilleurs temps'!O33=0,"",IF('Meilleurs temps'!O33&lt;='Temps qualification fédération'!N$22,'Temps qualification fédération'!$E$22,IF('Meilleurs temps'!O33&lt;='Temps qualification fédération'!N$20,'Temps qualification fédération'!$E$20,IF('Meilleurs temps'!O33&lt;='Temps qualification fédération'!N$21,'Temps qualification fédération'!$E$21,IF('Meilleurs temps'!O33&lt;='Temps qualification fédération'!N$19,'Temps qualification fédération'!$E$19,IF('Meilleurs temps'!O33&lt;='Temps qualification fédération'!N$18,'Temps qualification fédération'!$E$18,IF('Meilleurs temps'!O33&lt;='Temps qualification fédération'!N$17,'Temps qualification fédération'!$E$17,IF('Meilleurs temps'!O33&lt;='Temps qualification fédération'!N$16,'Temps qualification fédération'!$E$16,IF('Meilleurs temps'!O33&lt;='Temps qualification fédération'!N$15,'Temps qualification fédération'!$E$15,"PRÉ-LIGUE")))))))))))</f>
        <v/>
      </c>
      <c r="Q33" s="52" t="str">
        <f>IF($D33="F",IF(AND('Temps qualification fédération'!O$9=0,'Temps qualification fédération'!O$5=0,'Temps qualification fédération'!O$4=0),"---",IF('Meilleurs temps'!P33=0,"",IF('Meilleurs temps'!P33&lt;='Temps qualification fédération'!O$9,'Temps qualification fédération'!$E$9,IF('Meilleurs temps'!P33&lt;='Temps qualification fédération'!O$7,'Temps qualification fédération'!$E$7,IF('Meilleurs temps'!P33&lt;='Temps qualification fédération'!O$8,'Temps qualification fédération'!$E$8,IF('Meilleurs temps'!P33&lt;='Temps qualification fédération'!O$6,'Temps qualification fédération'!$E$6,IF('Meilleurs temps'!P33&lt;='Temps qualification fédération'!O$5,'Temps qualification fédération'!$E$5,IF('Meilleurs temps'!P33&lt;='Temps qualification fédération'!O$4,'Temps qualification fédération'!$E$4,IF('Meilleurs temps'!P33&lt;='Temps qualification fédération'!O$3,'Temps qualification fédération'!$E$3,IF('Meilleurs temps'!P33&lt;='Temps qualification fédération'!O$2,'Temps qualification fédération'!$E$2,"PRÉ-LIGUE")))))))))),IF(AND('Temps qualification fédération'!O$22=0,'Temps qualification fédération'!O$18=0,'Temps qualification fédération'!O$17=0),"---",IF('Meilleurs temps'!P33=0,"",IF('Meilleurs temps'!P33&lt;='Temps qualification fédération'!O$22,'Temps qualification fédération'!$E$22,IF('Meilleurs temps'!P33&lt;='Temps qualification fédération'!O$20,'Temps qualification fédération'!$E$20,IF('Meilleurs temps'!P33&lt;='Temps qualification fédération'!O$21,'Temps qualification fédération'!$E$21,IF('Meilleurs temps'!P33&lt;='Temps qualification fédération'!O$19,'Temps qualification fédération'!$E$19,IF('Meilleurs temps'!P33&lt;='Temps qualification fédération'!O$18,'Temps qualification fédération'!$E$18,IF('Meilleurs temps'!P33&lt;='Temps qualification fédération'!O$17,'Temps qualification fédération'!$E$17,IF('Meilleurs temps'!P33&lt;='Temps qualification fédération'!O$16,'Temps qualification fédération'!$E$16,IF('Meilleurs temps'!P33&lt;='Temps qualification fédération'!O$15,'Temps qualification fédération'!$E$15,"PRÉ-LIGUE")))))))))))</f>
        <v/>
      </c>
      <c r="R33" s="52" t="str">
        <f>IF($D33="F",IF(AND('Temps qualification fédération'!P$9=0,'Temps qualification fédération'!P$5=0,'Temps qualification fédération'!P$4=0),"---",IF('Meilleurs temps'!Q33=0,"",IF('Meilleurs temps'!Q33&lt;='Temps qualification fédération'!P$9,'Temps qualification fédération'!$E$9,IF('Meilleurs temps'!Q33&lt;='Temps qualification fédération'!P$7,'Temps qualification fédération'!$E$7,IF('Meilleurs temps'!Q33&lt;='Temps qualification fédération'!P$8,'Temps qualification fédération'!$E$8,IF('Meilleurs temps'!Q33&lt;='Temps qualification fédération'!P$6,'Temps qualification fédération'!$E$6,IF('Meilleurs temps'!Q33&lt;='Temps qualification fédération'!P$5,'Temps qualification fédération'!$E$5,IF('Meilleurs temps'!Q33&lt;='Temps qualification fédération'!P$4,'Temps qualification fédération'!$E$4,IF('Meilleurs temps'!Q33&lt;='Temps qualification fédération'!P$3,'Temps qualification fédération'!$E$3,IF('Meilleurs temps'!Q33&lt;='Temps qualification fédération'!P$2,'Temps qualification fédération'!$E$2,"PRÉ-LIGUE")))))))))),IF(AND('Temps qualification fédération'!P$22=0,'Temps qualification fédération'!P$18=0,'Temps qualification fédération'!P$17=0),"---",IF('Meilleurs temps'!Q33=0,"",IF('Meilleurs temps'!Q33&lt;='Temps qualification fédération'!P$22,'Temps qualification fédération'!$E$22,IF('Meilleurs temps'!Q33&lt;='Temps qualification fédération'!P$20,'Temps qualification fédération'!$E$20,IF('Meilleurs temps'!Q33&lt;='Temps qualification fédération'!P$21,'Temps qualification fédération'!$E$21,IF('Meilleurs temps'!Q33&lt;='Temps qualification fédération'!P$19,'Temps qualification fédération'!$E$19,IF('Meilleurs temps'!Q33&lt;='Temps qualification fédération'!P$18,'Temps qualification fédération'!$E$18,IF('Meilleurs temps'!Q33&lt;='Temps qualification fédération'!P$17,'Temps qualification fédération'!$E$17,IF('Meilleurs temps'!Q33&lt;='Temps qualification fédération'!P$16,'Temps qualification fédération'!$E$16,IF('Meilleurs temps'!Q33&lt;='Temps qualification fédération'!P$15,'Temps qualification fédération'!$E$15,"PRÉ-LIGUE")))))))))))</f>
        <v/>
      </c>
      <c r="S33" s="52" t="str">
        <f>IF($D33="F",IF(AND('Temps qualification fédération'!Q$9=0,'Temps qualification fédération'!Q$5=0,'Temps qualification fédération'!Q$4=0),"---",IF('Meilleurs temps'!R33=0,"",IF('Meilleurs temps'!R33&lt;='Temps qualification fédération'!Q$9,'Temps qualification fédération'!$E$9,IF('Meilleurs temps'!R33&lt;='Temps qualification fédération'!Q$7,'Temps qualification fédération'!$E$7,IF('Meilleurs temps'!R33&lt;='Temps qualification fédération'!Q$8,'Temps qualification fédération'!$E$8,IF('Meilleurs temps'!R33&lt;='Temps qualification fédération'!Q$6,'Temps qualification fédération'!$E$6,IF('Meilleurs temps'!R33&lt;='Temps qualification fédération'!Q$5,'Temps qualification fédération'!$E$5,IF('Meilleurs temps'!R33&lt;='Temps qualification fédération'!Q$4,'Temps qualification fédération'!$E$4,IF('Meilleurs temps'!R33&lt;='Temps qualification fédération'!Q$3,'Temps qualification fédération'!$E$3,IF('Meilleurs temps'!R33&lt;='Temps qualification fédération'!Q$2,'Temps qualification fédération'!$E$2,"PRÉ-LIGUE")))))))))),IF(AND('Temps qualification fédération'!Q$22=0,'Temps qualification fédération'!Q$18=0,'Temps qualification fédération'!Q$17=0),"---",IF('Meilleurs temps'!R33=0,"",IF('Meilleurs temps'!R33&lt;='Temps qualification fédération'!Q$22,'Temps qualification fédération'!$E$22,IF('Meilleurs temps'!R33&lt;='Temps qualification fédération'!Q$20,'Temps qualification fédération'!$E$20,IF('Meilleurs temps'!R33&lt;='Temps qualification fédération'!Q$21,'Temps qualification fédération'!$E$21,IF('Meilleurs temps'!R33&lt;='Temps qualification fédération'!Q$19,'Temps qualification fédération'!$E$19,IF('Meilleurs temps'!R33&lt;='Temps qualification fédération'!Q$18,'Temps qualification fédération'!$E$18,IF('Meilleurs temps'!R33&lt;='Temps qualification fédération'!Q$17,'Temps qualification fédération'!$E$17,IF('Meilleurs temps'!R33&lt;='Temps qualification fédération'!Q$16,'Temps qualification fédération'!$E$16,IF('Meilleurs temps'!R33&lt;='Temps qualification fédération'!Q$15,'Temps qualification fédération'!$E$15,"PRÉ-LIGUE")))))))))))</f>
        <v/>
      </c>
      <c r="T33" s="52" t="str">
        <f>IF($D33="F",IF(AND('Temps qualification fédération'!R$9=0,'Temps qualification fédération'!R$5=0,'Temps qualification fédération'!R$4=0),"---",IF('Meilleurs temps'!S33=0,"",IF('Meilleurs temps'!S33&lt;='Temps qualification fédération'!R$9,'Temps qualification fédération'!$E$9,IF('Meilleurs temps'!S33&lt;='Temps qualification fédération'!R$7,'Temps qualification fédération'!$E$7,IF('Meilleurs temps'!S33&lt;='Temps qualification fédération'!R$8,'Temps qualification fédération'!$E$8,IF('Meilleurs temps'!S33&lt;='Temps qualification fédération'!R$6,'Temps qualification fédération'!$E$6,IF('Meilleurs temps'!S33&lt;='Temps qualification fédération'!R$5,'Temps qualification fédération'!$E$5,IF('Meilleurs temps'!S33&lt;='Temps qualification fédération'!R$4,'Temps qualification fédération'!$E$4,IF('Meilleurs temps'!S33&lt;='Temps qualification fédération'!R$3,'Temps qualification fédération'!$E$3,IF('Meilleurs temps'!S33&lt;='Temps qualification fédération'!R$2,'Temps qualification fédération'!$E$2,"PRÉ-LIGUE")))))))))),IF(AND('Temps qualification fédération'!R$22=0,'Temps qualification fédération'!R$18=0,'Temps qualification fédération'!R$17=0),"---",IF('Meilleurs temps'!S33=0,"",IF('Meilleurs temps'!S33&lt;='Temps qualification fédération'!R$22,'Temps qualification fédération'!$E$22,IF('Meilleurs temps'!S33&lt;='Temps qualification fédération'!R$20,'Temps qualification fédération'!$E$20,IF('Meilleurs temps'!S33&lt;='Temps qualification fédération'!R$21,'Temps qualification fédération'!$E$21,IF('Meilleurs temps'!S33&lt;='Temps qualification fédération'!R$19,'Temps qualification fédération'!$E$19,IF('Meilleurs temps'!S33&lt;='Temps qualification fédération'!R$18,'Temps qualification fédération'!$E$18,IF('Meilleurs temps'!S33&lt;='Temps qualification fédération'!R$17,'Temps qualification fédération'!$E$17,IF('Meilleurs temps'!S33&lt;='Temps qualification fédération'!R$16,'Temps qualification fédération'!$E$16,IF('Meilleurs temps'!S33&lt;='Temps qualification fédération'!R$15,'Temps qualification fédération'!$E$15,"PRÉ-LIGUE")))))))))))</f>
        <v/>
      </c>
      <c r="U33" s="52" t="str">
        <f>IF($D33="F",IF(AND('Temps qualification fédération'!S$9=0,'Temps qualification fédération'!S$5=0,'Temps qualification fédération'!S$4=0),"---",IF('Meilleurs temps'!T33=0,"",IF('Meilleurs temps'!T33&lt;='Temps qualification fédération'!S$9,'Temps qualification fédération'!$E$9,IF('Meilleurs temps'!T33&lt;='Temps qualification fédération'!S$7,'Temps qualification fédération'!$E$7,IF('Meilleurs temps'!T33&lt;='Temps qualification fédération'!S$8,'Temps qualification fédération'!$E$8,IF('Meilleurs temps'!T33&lt;='Temps qualification fédération'!S$6,'Temps qualification fédération'!$E$6,IF('Meilleurs temps'!T33&lt;='Temps qualification fédération'!S$5,'Temps qualification fédération'!$E$5,IF('Meilleurs temps'!T33&lt;='Temps qualification fédération'!S$4,'Temps qualification fédération'!$E$4,IF('Meilleurs temps'!T33&lt;='Temps qualification fédération'!S$3,'Temps qualification fédération'!$E$3,IF('Meilleurs temps'!T33&lt;='Temps qualification fédération'!S$2,'Temps qualification fédération'!$E$2,"PRÉ-LIGUE")))))))))),IF(AND('Temps qualification fédération'!S$22=0,'Temps qualification fédération'!S$18=0,'Temps qualification fédération'!S$17=0),"---",IF('Meilleurs temps'!T33=0,"",IF('Meilleurs temps'!T33&lt;='Temps qualification fédération'!S$22,'Temps qualification fédération'!$E$22,IF('Meilleurs temps'!T33&lt;='Temps qualification fédération'!S$20,'Temps qualification fédération'!$E$20,IF('Meilleurs temps'!T33&lt;='Temps qualification fédération'!S$21,'Temps qualification fédération'!$E$21,IF('Meilleurs temps'!T33&lt;='Temps qualification fédération'!S$19,'Temps qualification fédération'!$E$19,IF('Meilleurs temps'!T33&lt;='Temps qualification fédération'!S$18,'Temps qualification fédération'!$E$18,IF('Meilleurs temps'!T33&lt;='Temps qualification fédération'!S$17,'Temps qualification fédération'!$E$17,IF('Meilleurs temps'!T33&lt;='Temps qualification fédération'!S$16,'Temps qualification fédération'!$E$16,IF('Meilleurs temps'!T33&lt;='Temps qualification fédération'!S$15,'Temps qualification fédération'!$E$15,"PRÉ-LIGUE")))))))))))</f>
        <v/>
      </c>
      <c r="V33" s="52" t="str">
        <f>IF($D33="F",IF(AND('Temps qualification fédération'!T$9=0,'Temps qualification fédération'!T$5=0,'Temps qualification fédération'!T$4=0),"---",IF('Meilleurs temps'!U33=0,"",IF('Meilleurs temps'!U33&lt;='Temps qualification fédération'!T$9,'Temps qualification fédération'!$E$9,IF('Meilleurs temps'!U33&lt;='Temps qualification fédération'!T$7,'Temps qualification fédération'!$E$7,IF('Meilleurs temps'!U33&lt;='Temps qualification fédération'!T$8,'Temps qualification fédération'!$E$8,IF('Meilleurs temps'!U33&lt;='Temps qualification fédération'!T$6,'Temps qualification fédération'!$E$6,IF('Meilleurs temps'!U33&lt;='Temps qualification fédération'!T$5,'Temps qualification fédération'!$E$5,IF('Meilleurs temps'!U33&lt;='Temps qualification fédération'!T$4,'Temps qualification fédération'!$E$4,IF('Meilleurs temps'!U33&lt;='Temps qualification fédération'!T$3,'Temps qualification fédération'!$E$3,IF('Meilleurs temps'!U33&lt;='Temps qualification fédération'!T$2,'Temps qualification fédération'!$E$2,"PRÉ-LIGUE")))))))))),IF(AND('Temps qualification fédération'!T$22=0,'Temps qualification fédération'!T$18=0,'Temps qualification fédération'!T$17=0),"---",IF('Meilleurs temps'!U33=0,"",IF('Meilleurs temps'!U33&lt;='Temps qualification fédération'!T$22,'Temps qualification fédération'!$E$22,IF('Meilleurs temps'!U33&lt;='Temps qualification fédération'!T$20,'Temps qualification fédération'!$E$20,IF('Meilleurs temps'!U33&lt;='Temps qualification fédération'!T$21,'Temps qualification fédération'!$E$21,IF('Meilleurs temps'!U33&lt;='Temps qualification fédération'!T$19,'Temps qualification fédération'!$E$19,IF('Meilleurs temps'!U33&lt;='Temps qualification fédération'!T$18,'Temps qualification fédération'!$E$18,IF('Meilleurs temps'!U33&lt;='Temps qualification fédération'!T$17,'Temps qualification fédération'!$E$17,IF('Meilleurs temps'!U33&lt;='Temps qualification fédération'!T$16,'Temps qualification fédération'!$E$16,IF('Meilleurs temps'!U33&lt;='Temps qualification fédération'!T$15,'Temps qualification fédération'!$E$15,"PRÉ-LIGUE")))))))))))</f>
        <v/>
      </c>
      <c r="W33" s="52" t="str">
        <f>IF($D33="F",IF(AND('Temps qualification fédération'!U$9=0,'Temps qualification fédération'!U$5=0,'Temps qualification fédération'!U$4=0),"---",IF('Meilleurs temps'!V33=0,"",IF('Meilleurs temps'!V33&lt;='Temps qualification fédération'!U$9,'Temps qualification fédération'!$E$9,IF('Meilleurs temps'!V33&lt;='Temps qualification fédération'!U$7,'Temps qualification fédération'!$E$7,IF('Meilleurs temps'!V33&lt;='Temps qualification fédération'!U$8,'Temps qualification fédération'!$E$8,IF('Meilleurs temps'!V33&lt;='Temps qualification fédération'!U$6,'Temps qualification fédération'!$E$6,IF('Meilleurs temps'!V33&lt;='Temps qualification fédération'!U$5,'Temps qualification fédération'!$E$5,IF('Meilleurs temps'!V33&lt;='Temps qualification fédération'!U$4,'Temps qualification fédération'!$E$4,IF('Meilleurs temps'!V33&lt;='Temps qualification fédération'!U$3,'Temps qualification fédération'!$E$3,IF('Meilleurs temps'!V33&lt;='Temps qualification fédération'!U$2,'Temps qualification fédération'!$E$2,"PRÉ-LIGUE")))))))))),IF(AND('Temps qualification fédération'!U$22=0,'Temps qualification fédération'!U$18=0,'Temps qualification fédération'!U$17=0),"---",IF('Meilleurs temps'!V33=0,"",IF('Meilleurs temps'!V33&lt;='Temps qualification fédération'!U$22,'Temps qualification fédération'!$E$22,IF('Meilleurs temps'!V33&lt;='Temps qualification fédération'!U$20,'Temps qualification fédération'!$E$20,IF('Meilleurs temps'!V33&lt;='Temps qualification fédération'!U$21,'Temps qualification fédération'!$E$21,IF('Meilleurs temps'!V33&lt;='Temps qualification fédération'!U$19,'Temps qualification fédération'!$E$19,IF('Meilleurs temps'!V33&lt;='Temps qualification fédération'!U$18,'Temps qualification fédération'!$E$18,IF('Meilleurs temps'!V33&lt;='Temps qualification fédération'!U$17,'Temps qualification fédération'!$E$17,IF('Meilleurs temps'!V33&lt;='Temps qualification fédération'!U$16,'Temps qualification fédération'!$E$16,IF('Meilleurs temps'!V33&lt;='Temps qualification fédération'!U$15,'Temps qualification fédération'!$E$15,"PRÉ-LIGUE")))))))))))</f>
        <v/>
      </c>
      <c r="X33" s="52" t="str">
        <f>IF($D33="F",IF(AND('Temps qualification fédération'!V$9=0,'Temps qualification fédération'!V$5=0,'Temps qualification fédération'!V$4=0),"---",IF('Meilleurs temps'!W33=0,"",IF('Meilleurs temps'!W33&lt;='Temps qualification fédération'!V$9,'Temps qualification fédération'!$E$9,IF('Meilleurs temps'!W33&lt;='Temps qualification fédération'!V$7,'Temps qualification fédération'!$E$7,IF('Meilleurs temps'!W33&lt;='Temps qualification fédération'!V$8,'Temps qualification fédération'!$E$8,IF('Meilleurs temps'!W33&lt;='Temps qualification fédération'!V$6,'Temps qualification fédération'!$E$6,IF('Meilleurs temps'!W33&lt;='Temps qualification fédération'!V$5,'Temps qualification fédération'!$E$5,IF('Meilleurs temps'!W33&lt;='Temps qualification fédération'!V$4,'Temps qualification fédération'!$E$4,IF('Meilleurs temps'!W33&lt;='Temps qualification fédération'!V$3,'Temps qualification fédération'!$E$3,IF('Meilleurs temps'!W33&lt;='Temps qualification fédération'!V$2,'Temps qualification fédération'!$E$2,"PRÉ-LIGUE")))))))))),IF(AND('Temps qualification fédération'!V$22=0,'Temps qualification fédération'!V$18=0,'Temps qualification fédération'!V$17=0),"---",IF('Meilleurs temps'!W33=0,"",IF('Meilleurs temps'!W33&lt;='Temps qualification fédération'!V$22,'Temps qualification fédération'!$E$22,IF('Meilleurs temps'!W33&lt;='Temps qualification fédération'!V$20,'Temps qualification fédération'!$E$20,IF('Meilleurs temps'!W33&lt;='Temps qualification fédération'!V$21,'Temps qualification fédération'!$E$21,IF('Meilleurs temps'!W33&lt;='Temps qualification fédération'!V$19,'Temps qualification fédération'!$E$19,IF('Meilleurs temps'!W33&lt;='Temps qualification fédération'!V$18,'Temps qualification fédération'!$E$18,IF('Meilleurs temps'!W33&lt;='Temps qualification fédération'!V$17,'Temps qualification fédération'!$E$17,IF('Meilleurs temps'!W33&lt;='Temps qualification fédération'!V$16,'Temps qualification fédération'!$E$16,IF('Meilleurs temps'!W33&lt;='Temps qualification fédération'!V$15,'Temps qualification fédération'!$E$15,"PRÉ-LIGUE")))))))))))</f>
        <v/>
      </c>
      <c r="Y33" s="52" t="str">
        <f>IF($D33="F",IF(AND('Temps qualification fédération'!W$9=0,'Temps qualification fédération'!W$5=0,'Temps qualification fédération'!W$4=0),"---",IF('Meilleurs temps'!X33=0,"",IF('Meilleurs temps'!X33&lt;='Temps qualification fédération'!W$9,'Temps qualification fédération'!$E$9,IF('Meilleurs temps'!X33&lt;='Temps qualification fédération'!W$7,'Temps qualification fédération'!$E$7,IF('Meilleurs temps'!X33&lt;='Temps qualification fédération'!W$8,'Temps qualification fédération'!$E$8,IF('Meilleurs temps'!X33&lt;='Temps qualification fédération'!W$6,'Temps qualification fédération'!$E$6,IF('Meilleurs temps'!X33&lt;='Temps qualification fédération'!W$5,'Temps qualification fédération'!$E$5,IF('Meilleurs temps'!X33&lt;='Temps qualification fédération'!W$4,'Temps qualification fédération'!$E$4,IF('Meilleurs temps'!X33&lt;='Temps qualification fédération'!W$3,'Temps qualification fédération'!$E$3,IF('Meilleurs temps'!X33&lt;='Temps qualification fédération'!W$2,'Temps qualification fédération'!$E$2,"PRÉ-LIGUE")))))))))),IF(AND('Temps qualification fédération'!W$22=0,'Temps qualification fédération'!W$18=0,'Temps qualification fédération'!W$17=0),"---",IF('Meilleurs temps'!X33=0,"",IF('Meilleurs temps'!X33&lt;='Temps qualification fédération'!W$22,'Temps qualification fédération'!$E$22,IF('Meilleurs temps'!X33&lt;='Temps qualification fédération'!W$20,'Temps qualification fédération'!$E$20,IF('Meilleurs temps'!X33&lt;='Temps qualification fédération'!W$21,'Temps qualification fédération'!$E$21,IF('Meilleurs temps'!X33&lt;='Temps qualification fédération'!W$19,'Temps qualification fédération'!$E$19,IF('Meilleurs temps'!X33&lt;='Temps qualification fédération'!W$18,'Temps qualification fédération'!$E$18,IF('Meilleurs temps'!X33&lt;='Temps qualification fédération'!W$17,'Temps qualification fédération'!$E$17,IF('Meilleurs temps'!X33&lt;='Temps qualification fédération'!W$16,'Temps qualification fédération'!$E$16,IF('Meilleurs temps'!X33&lt;='Temps qualification fédération'!W$15,'Temps qualification fédération'!$E$15,"PRÉ-LIGUE")))))))))))</f>
        <v/>
      </c>
      <c r="AA33" s="34">
        <f t="shared" si="2"/>
        <v>0</v>
      </c>
      <c r="AB33" s="35">
        <f t="shared" si="3"/>
        <v>0</v>
      </c>
      <c r="AC33" s="80">
        <f t="shared" si="4"/>
        <v>0</v>
      </c>
      <c r="AD33" s="80">
        <f t="shared" si="5"/>
        <v>0</v>
      </c>
      <c r="AE33" s="80">
        <f t="shared" si="6"/>
        <v>0</v>
      </c>
      <c r="AF33" s="80">
        <f t="shared" si="7"/>
        <v>0</v>
      </c>
      <c r="AG33" s="80">
        <f t="shared" si="8"/>
        <v>0</v>
      </c>
      <c r="AH33" s="80">
        <f t="shared" si="9"/>
        <v>0</v>
      </c>
      <c r="AI33" s="36">
        <f t="shared" si="10"/>
        <v>0</v>
      </c>
      <c r="AJ33" s="35">
        <f t="shared" si="11"/>
        <v>0</v>
      </c>
      <c r="AK33" s="80">
        <f t="shared" si="12"/>
        <v>0</v>
      </c>
      <c r="AL33" s="80">
        <f t="shared" si="13"/>
        <v>0</v>
      </c>
      <c r="AM33" s="80">
        <f t="shared" si="14"/>
        <v>0</v>
      </c>
      <c r="AN33" s="80">
        <f t="shared" si="15"/>
        <v>0</v>
      </c>
      <c r="AO33" s="80">
        <f t="shared" si="16"/>
        <v>0</v>
      </c>
      <c r="AP33" s="80">
        <f t="shared" si="17"/>
        <v>0</v>
      </c>
      <c r="AQ33" s="36">
        <f t="shared" si="18"/>
        <v>0</v>
      </c>
      <c r="AR33" s="35">
        <f t="shared" si="19"/>
        <v>0</v>
      </c>
      <c r="AS33" s="80">
        <f t="shared" si="20"/>
        <v>0</v>
      </c>
      <c r="AT33" s="80">
        <f t="shared" si="21"/>
        <v>0</v>
      </c>
      <c r="AU33" s="80">
        <f t="shared" si="22"/>
        <v>0</v>
      </c>
      <c r="AV33" s="80">
        <f t="shared" si="23"/>
        <v>0</v>
      </c>
      <c r="AW33" s="80">
        <f t="shared" si="24"/>
        <v>0</v>
      </c>
      <c r="AX33" s="80">
        <f t="shared" si="25"/>
        <v>0</v>
      </c>
      <c r="AY33" s="36">
        <f t="shared" si="26"/>
        <v>0</v>
      </c>
      <c r="AZ33" s="35">
        <f t="shared" si="27"/>
        <v>0</v>
      </c>
      <c r="BA33" s="80">
        <f t="shared" si="28"/>
        <v>0</v>
      </c>
      <c r="BB33" s="80">
        <f t="shared" si="29"/>
        <v>0</v>
      </c>
      <c r="BC33" s="80">
        <f t="shared" si="30"/>
        <v>0</v>
      </c>
      <c r="BD33" s="80">
        <f t="shared" si="31"/>
        <v>0</v>
      </c>
      <c r="BE33" s="80">
        <f t="shared" si="32"/>
        <v>0</v>
      </c>
      <c r="BF33" s="80">
        <f t="shared" si="33"/>
        <v>0</v>
      </c>
      <c r="BG33" s="36">
        <f t="shared" si="34"/>
        <v>0</v>
      </c>
      <c r="BH33" s="35">
        <f t="shared" si="35"/>
        <v>0</v>
      </c>
      <c r="BI33" s="80">
        <f t="shared" si="36"/>
        <v>0</v>
      </c>
      <c r="BJ33" s="80">
        <f t="shared" si="37"/>
        <v>0</v>
      </c>
      <c r="BK33" s="80">
        <f t="shared" si="38"/>
        <v>0</v>
      </c>
      <c r="BL33" s="80">
        <f t="shared" si="39"/>
        <v>0</v>
      </c>
      <c r="BM33" s="80">
        <f t="shared" si="40"/>
        <v>0</v>
      </c>
      <c r="BN33" s="80">
        <f t="shared" si="41"/>
        <v>0</v>
      </c>
      <c r="BO33" s="36">
        <f t="shared" si="42"/>
        <v>0</v>
      </c>
    </row>
    <row r="34" spans="1:67" ht="15.75" thickBot="1">
      <c r="A34" s="47" t="s">
        <v>47</v>
      </c>
      <c r="B34" s="48" t="str">
        <f t="shared" si="0"/>
        <v>PRÉ-LIGUE</v>
      </c>
      <c r="C34" s="50">
        <f t="shared" ca="1" si="1"/>
        <v>10</v>
      </c>
      <c r="D34" s="51" t="s">
        <v>40</v>
      </c>
      <c r="E34" s="37" t="s">
        <v>182</v>
      </c>
      <c r="F34" s="38" t="s">
        <v>62</v>
      </c>
      <c r="G34" s="49">
        <v>38959</v>
      </c>
      <c r="H34" s="52" t="str">
        <f>IF($D34="F",IF(AND('Temps qualification fédération'!F$9=0,'Temps qualification fédération'!F$5=0,'Temps qualification fédération'!F$4=0),"---",IF('Meilleurs temps'!G34=0,"",IF('Meilleurs temps'!G34&lt;='Temps qualification fédération'!F$9,'Temps qualification fédération'!$E$9,IF('Meilleurs temps'!G34&lt;='Temps qualification fédération'!F$7,'Temps qualification fédération'!$E$7,IF('Meilleurs temps'!G34&lt;='Temps qualification fédération'!F$8,'Temps qualification fédération'!$E$8,IF('Meilleurs temps'!G34&lt;='Temps qualification fédération'!F$6,'Temps qualification fédération'!$E$6,IF('Meilleurs temps'!G34&lt;='Temps qualification fédération'!F$5,'Temps qualification fédération'!$E$5,IF('Meilleurs temps'!G34&lt;='Temps qualification fédération'!F$4,'Temps qualification fédération'!$E$4,IF('Meilleurs temps'!G34&lt;='Temps qualification fédération'!F$3,'Temps qualification fédération'!$E$3,IF('Meilleurs temps'!G34&lt;='Temps qualification fédération'!F$2,'Temps qualification fédération'!$E$2,"PRÉ-LIGUE")))))))))),IF(AND('Temps qualification fédération'!F$22=0,'Temps qualification fédération'!F$18=0,'Temps qualification fédération'!F$17=0),"---",IF('Meilleurs temps'!G34=0,"",IF('Meilleurs temps'!G34&lt;='Temps qualification fédération'!F$22,'Temps qualification fédération'!$E$22,IF('Meilleurs temps'!G34&lt;='Temps qualification fédération'!F$20,'Temps qualification fédération'!$E$20,IF('Meilleurs temps'!G34&lt;='Temps qualification fédération'!F$21,'Temps qualification fédération'!$E$21,IF('Meilleurs temps'!G34&lt;='Temps qualification fédération'!F$19,'Temps qualification fédération'!$E$19,IF('Meilleurs temps'!G34&lt;='Temps qualification fédération'!F$18,'Temps qualification fédération'!$E$18,IF('Meilleurs temps'!G34&lt;='Temps qualification fédération'!F$17,'Temps qualification fédération'!$E$17,IF('Meilleurs temps'!G34&lt;='Temps qualification fédération'!F$16,'Temps qualification fédération'!$E$16,IF('Meilleurs temps'!G34&lt;='Temps qualification fédération'!F$15,'Temps qualification fédération'!$E$15,"PRÉ-LIGUE")))))))))))</f>
        <v>DEV 9 et -</v>
      </c>
      <c r="I34" s="52" t="str">
        <f>IF($D34="F",IF(AND('Temps qualification fédération'!G$9=0,'Temps qualification fédération'!G$5=0,'Temps qualification fédération'!G$4=0),"---",IF('Meilleurs temps'!H34=0,"",IF('Meilleurs temps'!H34&lt;='Temps qualification fédération'!G$9,'Temps qualification fédération'!$E$9,IF('Meilleurs temps'!H34&lt;='Temps qualification fédération'!G$7,'Temps qualification fédération'!$E$7,IF('Meilleurs temps'!H34&lt;='Temps qualification fédération'!G$8,'Temps qualification fédération'!$E$8,IF('Meilleurs temps'!H34&lt;='Temps qualification fédération'!G$6,'Temps qualification fédération'!$E$6,IF('Meilleurs temps'!H34&lt;='Temps qualification fédération'!G$5,'Temps qualification fédération'!$E$5,IF('Meilleurs temps'!H34&lt;='Temps qualification fédération'!G$4,'Temps qualification fédération'!$E$4,IF('Meilleurs temps'!H34&lt;='Temps qualification fédération'!G$3,'Temps qualification fédération'!$E$3,IF('Meilleurs temps'!H34&lt;='Temps qualification fédération'!G$2,'Temps qualification fédération'!$E$2,"PRÉ-LIGUE")))))))))),IF(AND('Temps qualification fédération'!G$22=0,'Temps qualification fédération'!G$18=0,'Temps qualification fédération'!G$17=0),"---",IF('Meilleurs temps'!H34=0,"",IF('Meilleurs temps'!H34&lt;='Temps qualification fédération'!G$22,'Temps qualification fédération'!$E$22,IF('Meilleurs temps'!H34&lt;='Temps qualification fédération'!G$20,'Temps qualification fédération'!$E$20,IF('Meilleurs temps'!H34&lt;='Temps qualification fédération'!G$21,'Temps qualification fédération'!$E$21,IF('Meilleurs temps'!H34&lt;='Temps qualification fédération'!G$19,'Temps qualification fédération'!$E$19,IF('Meilleurs temps'!H34&lt;='Temps qualification fédération'!G$18,'Temps qualification fédération'!$E$18,IF('Meilleurs temps'!H34&lt;='Temps qualification fédération'!G$17,'Temps qualification fédération'!$E$17,IF('Meilleurs temps'!H34&lt;='Temps qualification fédération'!G$16,'Temps qualification fédération'!$E$16,IF('Meilleurs temps'!H34&lt;='Temps qualification fédération'!G$15,'Temps qualification fédération'!$E$15,"PRÉ-LIGUE")))))))))))</f>
        <v>PRÉ-LIGUE</v>
      </c>
      <c r="J34" s="52" t="str">
        <f>IF($D34="F",IF(AND('Temps qualification fédération'!H$9=0,'Temps qualification fédération'!H$5=0,'Temps qualification fédération'!H$4=0),"---",IF('Meilleurs temps'!I34=0,"",IF('Meilleurs temps'!I34&lt;='Temps qualification fédération'!H$9,'Temps qualification fédération'!$E$9,IF('Meilleurs temps'!I34&lt;='Temps qualification fédération'!H$7,'Temps qualification fédération'!$E$7,IF('Meilleurs temps'!I34&lt;='Temps qualification fédération'!H$8,'Temps qualification fédération'!$E$8,IF('Meilleurs temps'!I34&lt;='Temps qualification fédération'!H$6,'Temps qualification fédération'!$E$6,IF('Meilleurs temps'!I34&lt;='Temps qualification fédération'!H$5,'Temps qualification fédération'!$E$5,IF('Meilleurs temps'!I34&lt;='Temps qualification fédération'!H$4,'Temps qualification fédération'!$E$4,IF('Meilleurs temps'!I34&lt;='Temps qualification fédération'!H$3,'Temps qualification fédération'!$E$3,IF('Meilleurs temps'!I34&lt;='Temps qualification fédération'!H$2,'Temps qualification fédération'!$E$2,"PRÉ-LIGUE")))))))))),IF(AND('Temps qualification fédération'!H$22=0,'Temps qualification fédération'!H$18=0,'Temps qualification fédération'!H$17=0),"---",IF('Meilleurs temps'!I34=0,"",IF('Meilleurs temps'!I34&lt;='Temps qualification fédération'!H$22,'Temps qualification fédération'!$E$22,IF('Meilleurs temps'!I34&lt;='Temps qualification fédération'!H$20,'Temps qualification fédération'!$E$20,IF('Meilleurs temps'!I34&lt;='Temps qualification fédération'!H$21,'Temps qualification fédération'!$E$21,IF('Meilleurs temps'!I34&lt;='Temps qualification fédération'!H$19,'Temps qualification fédération'!$E$19,IF('Meilleurs temps'!I34&lt;='Temps qualification fédération'!H$18,'Temps qualification fédération'!$E$18,IF('Meilleurs temps'!I34&lt;='Temps qualification fédération'!H$17,'Temps qualification fédération'!$E$17,IF('Meilleurs temps'!I34&lt;='Temps qualification fédération'!H$16,'Temps qualification fédération'!$E$16,IF('Meilleurs temps'!I34&lt;='Temps qualification fédération'!H$15,'Temps qualification fédération'!$E$15,"PRÉ-LIGUE")))))))))))</f>
        <v/>
      </c>
      <c r="K34" s="52" t="str">
        <f>IF($D34="F",IF(AND('Temps qualification fédération'!I$9=0,'Temps qualification fédération'!I$5=0,'Temps qualification fédération'!I$4=0),"---",IF('Meilleurs temps'!J34=0,"",IF('Meilleurs temps'!J34&lt;='Temps qualification fédération'!I$9,'Temps qualification fédération'!$E$9,IF('Meilleurs temps'!J34&lt;='Temps qualification fédération'!I$7,'Temps qualification fédération'!$E$7,IF('Meilleurs temps'!J34&lt;='Temps qualification fédération'!I$8,'Temps qualification fédération'!$E$8,IF('Meilleurs temps'!J34&lt;='Temps qualification fédération'!I$6,'Temps qualification fédération'!$E$6,IF('Meilleurs temps'!J34&lt;='Temps qualification fédération'!I$5,'Temps qualification fédération'!$E$5,IF('Meilleurs temps'!J34&lt;='Temps qualification fédération'!I$4,'Temps qualification fédération'!$E$4,IF('Meilleurs temps'!J34&lt;='Temps qualification fédération'!I$3,'Temps qualification fédération'!$E$3,IF('Meilleurs temps'!J34&lt;='Temps qualification fédération'!I$2,'Temps qualification fédération'!$E$2,"PRÉ-LIGUE")))))))))),IF(AND('Temps qualification fédération'!I$22=0,'Temps qualification fédération'!I$18=0,'Temps qualification fédération'!I$17=0),"---",IF('Meilleurs temps'!J34=0,"",IF('Meilleurs temps'!J34&lt;='Temps qualification fédération'!I$22,'Temps qualification fédération'!$E$22,IF('Meilleurs temps'!J34&lt;='Temps qualification fédération'!I$20,'Temps qualification fédération'!$E$20,IF('Meilleurs temps'!J34&lt;='Temps qualification fédération'!I$21,'Temps qualification fédération'!$E$21,IF('Meilleurs temps'!J34&lt;='Temps qualification fédération'!I$19,'Temps qualification fédération'!$E$19,IF('Meilleurs temps'!J34&lt;='Temps qualification fédération'!I$18,'Temps qualification fédération'!$E$18,IF('Meilleurs temps'!J34&lt;='Temps qualification fédération'!I$17,'Temps qualification fédération'!$E$17,IF('Meilleurs temps'!J34&lt;='Temps qualification fédération'!I$16,'Temps qualification fédération'!$E$16,IF('Meilleurs temps'!J34&lt;='Temps qualification fédération'!I$15,'Temps qualification fédération'!$E$15,"PRÉ-LIGUE")))))))))))</f>
        <v/>
      </c>
      <c r="L34" s="52" t="str">
        <f>IF($D34="F",IF(AND('Temps qualification fédération'!J$9=0,'Temps qualification fédération'!J$5=0,'Temps qualification fédération'!J$4=0),"---",IF('Meilleurs temps'!K34=0,"",IF('Meilleurs temps'!K34&lt;='Temps qualification fédération'!J$9,'Temps qualification fédération'!$E$9,IF('Meilleurs temps'!K34&lt;='Temps qualification fédération'!J$7,'Temps qualification fédération'!$E$7,IF('Meilleurs temps'!K34&lt;='Temps qualification fédération'!J$8,'Temps qualification fédération'!$E$8,IF('Meilleurs temps'!K34&lt;='Temps qualification fédération'!J$6,'Temps qualification fédération'!$E$6,IF('Meilleurs temps'!K34&lt;='Temps qualification fédération'!J$5,'Temps qualification fédération'!$E$5,IF('Meilleurs temps'!K34&lt;='Temps qualification fédération'!J$4,'Temps qualification fédération'!$E$4,IF('Meilleurs temps'!K34&lt;='Temps qualification fédération'!J$3,'Temps qualification fédération'!$E$3,IF('Meilleurs temps'!K34&lt;='Temps qualification fédération'!J$2,'Temps qualification fédération'!$E$2,"PRÉ-LIGUE")))))))))),IF(AND('Temps qualification fédération'!J$22=0,'Temps qualification fédération'!J$18=0,'Temps qualification fédération'!J$17=0),"---",IF('Meilleurs temps'!K34=0,"",IF('Meilleurs temps'!K34&lt;='Temps qualification fédération'!J$22,'Temps qualification fédération'!$E$22,IF('Meilleurs temps'!K34&lt;='Temps qualification fédération'!J$20,'Temps qualification fédération'!$E$20,IF('Meilleurs temps'!K34&lt;='Temps qualification fédération'!J$21,'Temps qualification fédération'!$E$21,IF('Meilleurs temps'!K34&lt;='Temps qualification fédération'!J$19,'Temps qualification fédération'!$E$19,IF('Meilleurs temps'!K34&lt;='Temps qualification fédération'!J$18,'Temps qualification fédération'!$E$18,IF('Meilleurs temps'!K34&lt;='Temps qualification fédération'!J$17,'Temps qualification fédération'!$E$17,IF('Meilleurs temps'!K34&lt;='Temps qualification fédération'!J$16,'Temps qualification fédération'!$E$16,IF('Meilleurs temps'!K34&lt;='Temps qualification fédération'!J$15,'Temps qualification fédération'!$E$15,"PRÉ-LIGUE")))))))))))</f>
        <v/>
      </c>
      <c r="M34" s="52" t="str">
        <f>IF($D34="F",IF(AND('Temps qualification fédération'!K$9=0,'Temps qualification fédération'!K$5=0,'Temps qualification fédération'!K$4=0),"---",IF('Meilleurs temps'!L34=0,"",IF('Meilleurs temps'!L34&lt;='Temps qualification fédération'!K$9,'Temps qualification fédération'!$E$9,IF('Meilleurs temps'!L34&lt;='Temps qualification fédération'!K$7,'Temps qualification fédération'!$E$7,IF('Meilleurs temps'!L34&lt;='Temps qualification fédération'!K$8,'Temps qualification fédération'!$E$8,IF('Meilleurs temps'!L34&lt;='Temps qualification fédération'!K$6,'Temps qualification fédération'!$E$6,IF('Meilleurs temps'!L34&lt;='Temps qualification fédération'!K$5,'Temps qualification fédération'!$E$5,IF('Meilleurs temps'!L34&lt;='Temps qualification fédération'!K$4,'Temps qualification fédération'!$E$4,IF('Meilleurs temps'!L34&lt;='Temps qualification fédération'!K$3,'Temps qualification fédération'!$E$3,IF('Meilleurs temps'!L34&lt;='Temps qualification fédération'!K$2,'Temps qualification fédération'!$E$2,"PRÉ-LIGUE")))))))))),IF(AND('Temps qualification fédération'!K$22=0,'Temps qualification fédération'!K$18=0,'Temps qualification fédération'!K$17=0),"---",IF('Meilleurs temps'!L34=0,"",IF('Meilleurs temps'!L34&lt;='Temps qualification fédération'!K$22,'Temps qualification fédération'!$E$22,IF('Meilleurs temps'!L34&lt;='Temps qualification fédération'!K$20,'Temps qualification fédération'!$E$20,IF('Meilleurs temps'!L34&lt;='Temps qualification fédération'!K$21,'Temps qualification fédération'!$E$21,IF('Meilleurs temps'!L34&lt;='Temps qualification fédération'!K$19,'Temps qualification fédération'!$E$19,IF('Meilleurs temps'!L34&lt;='Temps qualification fédération'!K$18,'Temps qualification fédération'!$E$18,IF('Meilleurs temps'!L34&lt;='Temps qualification fédération'!K$17,'Temps qualification fédération'!$E$17,IF('Meilleurs temps'!L34&lt;='Temps qualification fédération'!K$16,'Temps qualification fédération'!$E$16,IF('Meilleurs temps'!L34&lt;='Temps qualification fédération'!K$15,'Temps qualification fédération'!$E$15,"PRÉ-LIGUE")))))))))))</f>
        <v>---</v>
      </c>
      <c r="N34" s="52" t="str">
        <f>IF($D34="F",IF(AND('Temps qualification fédération'!L$9=0,'Temps qualification fédération'!L$5=0,'Temps qualification fédération'!L$4=0),"---",IF('Meilleurs temps'!M34=0,"",IF('Meilleurs temps'!M34&lt;='Temps qualification fédération'!L$9,'Temps qualification fédération'!$E$9,IF('Meilleurs temps'!M34&lt;='Temps qualification fédération'!L$7,'Temps qualification fédération'!$E$7,IF('Meilleurs temps'!M34&lt;='Temps qualification fédération'!L$8,'Temps qualification fédération'!$E$8,IF('Meilleurs temps'!M34&lt;='Temps qualification fédération'!L$6,'Temps qualification fédération'!$E$6,IF('Meilleurs temps'!M34&lt;='Temps qualification fédération'!L$5,'Temps qualification fédération'!$E$5,IF('Meilleurs temps'!M34&lt;='Temps qualification fédération'!L$4,'Temps qualification fédération'!$E$4,IF('Meilleurs temps'!M34&lt;='Temps qualification fédération'!L$3,'Temps qualification fédération'!$E$3,IF('Meilleurs temps'!M34&lt;='Temps qualification fédération'!L$2,'Temps qualification fédération'!$E$2,"PRÉ-LIGUE")))))))))),IF(AND('Temps qualification fédération'!L$22=0,'Temps qualification fédération'!L$18=0,'Temps qualification fédération'!L$17=0),"---",IF('Meilleurs temps'!M34=0,"",IF('Meilleurs temps'!M34&lt;='Temps qualification fédération'!L$22,'Temps qualification fédération'!$E$22,IF('Meilleurs temps'!M34&lt;='Temps qualification fédération'!L$20,'Temps qualification fédération'!$E$20,IF('Meilleurs temps'!M34&lt;='Temps qualification fédération'!L$21,'Temps qualification fédération'!$E$21,IF('Meilleurs temps'!M34&lt;='Temps qualification fédération'!L$19,'Temps qualification fédération'!$E$19,IF('Meilleurs temps'!M34&lt;='Temps qualification fédération'!L$18,'Temps qualification fédération'!$E$18,IF('Meilleurs temps'!M34&lt;='Temps qualification fédération'!L$17,'Temps qualification fédération'!$E$17,IF('Meilleurs temps'!M34&lt;='Temps qualification fédération'!L$16,'Temps qualification fédération'!$E$16,IF('Meilleurs temps'!M34&lt;='Temps qualification fédération'!L$15,'Temps qualification fédération'!$E$15,"PRÉ-LIGUE")))))))))))</f>
        <v>PRÉ-LIGUE</v>
      </c>
      <c r="O34" s="52" t="str">
        <f>IF($D34="F",IF(AND('Temps qualification fédération'!M$9=0,'Temps qualification fédération'!M$5=0,'Temps qualification fédération'!M$4=0),"---",IF('Meilleurs temps'!N34=0,"",IF('Meilleurs temps'!N34&lt;='Temps qualification fédération'!M$9,'Temps qualification fédération'!$E$9,IF('Meilleurs temps'!N34&lt;='Temps qualification fédération'!M$7,'Temps qualification fédération'!$E$7,IF('Meilleurs temps'!N34&lt;='Temps qualification fédération'!M$8,'Temps qualification fédération'!$E$8,IF('Meilleurs temps'!N34&lt;='Temps qualification fédération'!M$6,'Temps qualification fédération'!$E$6,IF('Meilleurs temps'!N34&lt;='Temps qualification fédération'!M$5,'Temps qualification fédération'!$E$5,IF('Meilleurs temps'!N34&lt;='Temps qualification fédération'!M$4,'Temps qualification fédération'!$E$4,IF('Meilleurs temps'!N34&lt;='Temps qualification fédération'!M$3,'Temps qualification fédération'!$E$3,IF('Meilleurs temps'!N34&lt;='Temps qualification fédération'!M$2,'Temps qualification fédération'!$E$2,"PRÉ-LIGUE")))))))))),IF(AND('Temps qualification fédération'!M$22=0,'Temps qualification fédération'!M$18=0,'Temps qualification fédération'!M$17=0),"---",IF('Meilleurs temps'!N34=0,"",IF('Meilleurs temps'!N34&lt;='Temps qualification fédération'!M$22,'Temps qualification fédération'!$E$22,IF('Meilleurs temps'!N34&lt;='Temps qualification fédération'!M$20,'Temps qualification fédération'!$E$20,IF('Meilleurs temps'!N34&lt;='Temps qualification fédération'!M$21,'Temps qualification fédération'!$E$21,IF('Meilleurs temps'!N34&lt;='Temps qualification fédération'!M$19,'Temps qualification fédération'!$E$19,IF('Meilleurs temps'!N34&lt;='Temps qualification fédération'!M$18,'Temps qualification fédération'!$E$18,IF('Meilleurs temps'!N34&lt;='Temps qualification fédération'!M$17,'Temps qualification fédération'!$E$17,IF('Meilleurs temps'!N34&lt;='Temps qualification fédération'!M$16,'Temps qualification fédération'!$E$16,IF('Meilleurs temps'!N34&lt;='Temps qualification fédération'!M$15,'Temps qualification fédération'!$E$15,"PRÉ-LIGUE")))))))))))</f>
        <v>PRÉ-LIGUE</v>
      </c>
      <c r="P34" s="52" t="str">
        <f>IF($D34="F",IF(AND('Temps qualification fédération'!N$9=0,'Temps qualification fédération'!N$5=0,'Temps qualification fédération'!N$4=0),"---",IF('Meilleurs temps'!O34=0,"",IF('Meilleurs temps'!O34&lt;='Temps qualification fédération'!N$9,'Temps qualification fédération'!$E$9,IF('Meilleurs temps'!O34&lt;='Temps qualification fédération'!N$7,'Temps qualification fédération'!$E$7,IF('Meilleurs temps'!O34&lt;='Temps qualification fédération'!N$8,'Temps qualification fédération'!$E$8,IF('Meilleurs temps'!O34&lt;='Temps qualification fédération'!N$6,'Temps qualification fédération'!$E$6,IF('Meilleurs temps'!O34&lt;='Temps qualification fédération'!N$5,'Temps qualification fédération'!$E$5,IF('Meilleurs temps'!O34&lt;='Temps qualification fédération'!N$4,'Temps qualification fédération'!$E$4,IF('Meilleurs temps'!O34&lt;='Temps qualification fédération'!N$3,'Temps qualification fédération'!$E$3,IF('Meilleurs temps'!O34&lt;='Temps qualification fédération'!N$2,'Temps qualification fédération'!$E$2,"PRÉ-LIGUE")))))))))),IF(AND('Temps qualification fédération'!N$22=0,'Temps qualification fédération'!N$18=0,'Temps qualification fédération'!N$17=0),"---",IF('Meilleurs temps'!O34=0,"",IF('Meilleurs temps'!O34&lt;='Temps qualification fédération'!N$22,'Temps qualification fédération'!$E$22,IF('Meilleurs temps'!O34&lt;='Temps qualification fédération'!N$20,'Temps qualification fédération'!$E$20,IF('Meilleurs temps'!O34&lt;='Temps qualification fédération'!N$21,'Temps qualification fédération'!$E$21,IF('Meilleurs temps'!O34&lt;='Temps qualification fédération'!N$19,'Temps qualification fédération'!$E$19,IF('Meilleurs temps'!O34&lt;='Temps qualification fédération'!N$18,'Temps qualification fédération'!$E$18,IF('Meilleurs temps'!O34&lt;='Temps qualification fédération'!N$17,'Temps qualification fédération'!$E$17,IF('Meilleurs temps'!O34&lt;='Temps qualification fédération'!N$16,'Temps qualification fédération'!$E$16,IF('Meilleurs temps'!O34&lt;='Temps qualification fédération'!N$15,'Temps qualification fédération'!$E$15,"PRÉ-LIGUE")))))))))))</f>
        <v/>
      </c>
      <c r="Q34" s="52" t="str">
        <f>IF($D34="F",IF(AND('Temps qualification fédération'!O$9=0,'Temps qualification fédération'!O$5=0,'Temps qualification fédération'!O$4=0),"---",IF('Meilleurs temps'!P34=0,"",IF('Meilleurs temps'!P34&lt;='Temps qualification fédération'!O$9,'Temps qualification fédération'!$E$9,IF('Meilleurs temps'!P34&lt;='Temps qualification fédération'!O$7,'Temps qualification fédération'!$E$7,IF('Meilleurs temps'!P34&lt;='Temps qualification fédération'!O$8,'Temps qualification fédération'!$E$8,IF('Meilleurs temps'!P34&lt;='Temps qualification fédération'!O$6,'Temps qualification fédération'!$E$6,IF('Meilleurs temps'!P34&lt;='Temps qualification fédération'!O$5,'Temps qualification fédération'!$E$5,IF('Meilleurs temps'!P34&lt;='Temps qualification fédération'!O$4,'Temps qualification fédération'!$E$4,IF('Meilleurs temps'!P34&lt;='Temps qualification fédération'!O$3,'Temps qualification fédération'!$E$3,IF('Meilleurs temps'!P34&lt;='Temps qualification fédération'!O$2,'Temps qualification fédération'!$E$2,"PRÉ-LIGUE")))))))))),IF(AND('Temps qualification fédération'!O$22=0,'Temps qualification fédération'!O$18=0,'Temps qualification fédération'!O$17=0),"---",IF('Meilleurs temps'!P34=0,"",IF('Meilleurs temps'!P34&lt;='Temps qualification fédération'!O$22,'Temps qualification fédération'!$E$22,IF('Meilleurs temps'!P34&lt;='Temps qualification fédération'!O$20,'Temps qualification fédération'!$E$20,IF('Meilleurs temps'!P34&lt;='Temps qualification fédération'!O$21,'Temps qualification fédération'!$E$21,IF('Meilleurs temps'!P34&lt;='Temps qualification fédération'!O$19,'Temps qualification fédération'!$E$19,IF('Meilleurs temps'!P34&lt;='Temps qualification fédération'!O$18,'Temps qualification fédération'!$E$18,IF('Meilleurs temps'!P34&lt;='Temps qualification fédération'!O$17,'Temps qualification fédération'!$E$17,IF('Meilleurs temps'!P34&lt;='Temps qualification fédération'!O$16,'Temps qualification fédération'!$E$16,IF('Meilleurs temps'!P34&lt;='Temps qualification fédération'!O$15,'Temps qualification fédération'!$E$15,"PRÉ-LIGUE")))))))))))</f>
        <v>PRÉ-LIGUE</v>
      </c>
      <c r="R34" s="52" t="str">
        <f>IF($D34="F",IF(AND('Temps qualification fédération'!P$9=0,'Temps qualification fédération'!P$5=0,'Temps qualification fédération'!P$4=0),"---",IF('Meilleurs temps'!Q34=0,"",IF('Meilleurs temps'!Q34&lt;='Temps qualification fédération'!P$9,'Temps qualification fédération'!$E$9,IF('Meilleurs temps'!Q34&lt;='Temps qualification fédération'!P$7,'Temps qualification fédération'!$E$7,IF('Meilleurs temps'!Q34&lt;='Temps qualification fédération'!P$8,'Temps qualification fédération'!$E$8,IF('Meilleurs temps'!Q34&lt;='Temps qualification fédération'!P$6,'Temps qualification fédération'!$E$6,IF('Meilleurs temps'!Q34&lt;='Temps qualification fédération'!P$5,'Temps qualification fédération'!$E$5,IF('Meilleurs temps'!Q34&lt;='Temps qualification fédération'!P$4,'Temps qualification fédération'!$E$4,IF('Meilleurs temps'!Q34&lt;='Temps qualification fédération'!P$3,'Temps qualification fédération'!$E$3,IF('Meilleurs temps'!Q34&lt;='Temps qualification fédération'!P$2,'Temps qualification fédération'!$E$2,"PRÉ-LIGUE")))))))))),IF(AND('Temps qualification fédération'!P$22=0,'Temps qualification fédération'!P$18=0,'Temps qualification fédération'!P$17=0),"---",IF('Meilleurs temps'!Q34=0,"",IF('Meilleurs temps'!Q34&lt;='Temps qualification fédération'!P$22,'Temps qualification fédération'!$E$22,IF('Meilleurs temps'!Q34&lt;='Temps qualification fédération'!P$20,'Temps qualification fédération'!$E$20,IF('Meilleurs temps'!Q34&lt;='Temps qualification fédération'!P$21,'Temps qualification fédération'!$E$21,IF('Meilleurs temps'!Q34&lt;='Temps qualification fédération'!P$19,'Temps qualification fédération'!$E$19,IF('Meilleurs temps'!Q34&lt;='Temps qualification fédération'!P$18,'Temps qualification fédération'!$E$18,IF('Meilleurs temps'!Q34&lt;='Temps qualification fédération'!P$17,'Temps qualification fédération'!$E$17,IF('Meilleurs temps'!Q34&lt;='Temps qualification fédération'!P$16,'Temps qualification fédération'!$E$16,IF('Meilleurs temps'!Q34&lt;='Temps qualification fédération'!P$15,'Temps qualification fédération'!$E$15,"PRÉ-LIGUE")))))))))))</f>
        <v/>
      </c>
      <c r="S34" s="52" t="str">
        <f>IF($D34="F",IF(AND('Temps qualification fédération'!Q$9=0,'Temps qualification fédération'!Q$5=0,'Temps qualification fédération'!Q$4=0),"---",IF('Meilleurs temps'!R34=0,"",IF('Meilleurs temps'!R34&lt;='Temps qualification fédération'!Q$9,'Temps qualification fédération'!$E$9,IF('Meilleurs temps'!R34&lt;='Temps qualification fédération'!Q$7,'Temps qualification fédération'!$E$7,IF('Meilleurs temps'!R34&lt;='Temps qualification fédération'!Q$8,'Temps qualification fédération'!$E$8,IF('Meilleurs temps'!R34&lt;='Temps qualification fédération'!Q$6,'Temps qualification fédération'!$E$6,IF('Meilleurs temps'!R34&lt;='Temps qualification fédération'!Q$5,'Temps qualification fédération'!$E$5,IF('Meilleurs temps'!R34&lt;='Temps qualification fédération'!Q$4,'Temps qualification fédération'!$E$4,IF('Meilleurs temps'!R34&lt;='Temps qualification fédération'!Q$3,'Temps qualification fédération'!$E$3,IF('Meilleurs temps'!R34&lt;='Temps qualification fédération'!Q$2,'Temps qualification fédération'!$E$2,"PRÉ-LIGUE")))))))))),IF(AND('Temps qualification fédération'!Q$22=0,'Temps qualification fédération'!Q$18=0,'Temps qualification fédération'!Q$17=0),"---",IF('Meilleurs temps'!R34=0,"",IF('Meilleurs temps'!R34&lt;='Temps qualification fédération'!Q$22,'Temps qualification fédération'!$E$22,IF('Meilleurs temps'!R34&lt;='Temps qualification fédération'!Q$20,'Temps qualification fédération'!$E$20,IF('Meilleurs temps'!R34&lt;='Temps qualification fédération'!Q$21,'Temps qualification fédération'!$E$21,IF('Meilleurs temps'!R34&lt;='Temps qualification fédération'!Q$19,'Temps qualification fédération'!$E$19,IF('Meilleurs temps'!R34&lt;='Temps qualification fédération'!Q$18,'Temps qualification fédération'!$E$18,IF('Meilleurs temps'!R34&lt;='Temps qualification fédération'!Q$17,'Temps qualification fédération'!$E$17,IF('Meilleurs temps'!R34&lt;='Temps qualification fédération'!Q$16,'Temps qualification fédération'!$E$16,IF('Meilleurs temps'!R34&lt;='Temps qualification fédération'!Q$15,'Temps qualification fédération'!$E$15,"PRÉ-LIGUE")))))))))))</f>
        <v/>
      </c>
      <c r="T34" s="52" t="str">
        <f>IF($D34="F",IF(AND('Temps qualification fédération'!R$9=0,'Temps qualification fédération'!R$5=0,'Temps qualification fédération'!R$4=0),"---",IF('Meilleurs temps'!S34=0,"",IF('Meilleurs temps'!S34&lt;='Temps qualification fédération'!R$9,'Temps qualification fédération'!$E$9,IF('Meilleurs temps'!S34&lt;='Temps qualification fédération'!R$7,'Temps qualification fédération'!$E$7,IF('Meilleurs temps'!S34&lt;='Temps qualification fédération'!R$8,'Temps qualification fédération'!$E$8,IF('Meilleurs temps'!S34&lt;='Temps qualification fédération'!R$6,'Temps qualification fédération'!$E$6,IF('Meilleurs temps'!S34&lt;='Temps qualification fédération'!R$5,'Temps qualification fédération'!$E$5,IF('Meilleurs temps'!S34&lt;='Temps qualification fédération'!R$4,'Temps qualification fédération'!$E$4,IF('Meilleurs temps'!S34&lt;='Temps qualification fédération'!R$3,'Temps qualification fédération'!$E$3,IF('Meilleurs temps'!S34&lt;='Temps qualification fédération'!R$2,'Temps qualification fédération'!$E$2,"PRÉ-LIGUE")))))))))),IF(AND('Temps qualification fédération'!R$22=0,'Temps qualification fédération'!R$18=0,'Temps qualification fédération'!R$17=0),"---",IF('Meilleurs temps'!S34=0,"",IF('Meilleurs temps'!S34&lt;='Temps qualification fédération'!R$22,'Temps qualification fédération'!$E$22,IF('Meilleurs temps'!S34&lt;='Temps qualification fédération'!R$20,'Temps qualification fédération'!$E$20,IF('Meilleurs temps'!S34&lt;='Temps qualification fédération'!R$21,'Temps qualification fédération'!$E$21,IF('Meilleurs temps'!S34&lt;='Temps qualification fédération'!R$19,'Temps qualification fédération'!$E$19,IF('Meilleurs temps'!S34&lt;='Temps qualification fédération'!R$18,'Temps qualification fédération'!$E$18,IF('Meilleurs temps'!S34&lt;='Temps qualification fédération'!R$17,'Temps qualification fédération'!$E$17,IF('Meilleurs temps'!S34&lt;='Temps qualification fédération'!R$16,'Temps qualification fédération'!$E$16,IF('Meilleurs temps'!S34&lt;='Temps qualification fédération'!R$15,'Temps qualification fédération'!$E$15,"PRÉ-LIGUE")))))))))))</f>
        <v/>
      </c>
      <c r="U34" s="52" t="str">
        <f>IF($D34="F",IF(AND('Temps qualification fédération'!S$9=0,'Temps qualification fédération'!S$5=0,'Temps qualification fédération'!S$4=0),"---",IF('Meilleurs temps'!T34=0,"",IF('Meilleurs temps'!T34&lt;='Temps qualification fédération'!S$9,'Temps qualification fédération'!$E$9,IF('Meilleurs temps'!T34&lt;='Temps qualification fédération'!S$7,'Temps qualification fédération'!$E$7,IF('Meilleurs temps'!T34&lt;='Temps qualification fédération'!S$8,'Temps qualification fédération'!$E$8,IF('Meilleurs temps'!T34&lt;='Temps qualification fédération'!S$6,'Temps qualification fédération'!$E$6,IF('Meilleurs temps'!T34&lt;='Temps qualification fédération'!S$5,'Temps qualification fédération'!$E$5,IF('Meilleurs temps'!T34&lt;='Temps qualification fédération'!S$4,'Temps qualification fédération'!$E$4,IF('Meilleurs temps'!T34&lt;='Temps qualification fédération'!S$3,'Temps qualification fédération'!$E$3,IF('Meilleurs temps'!T34&lt;='Temps qualification fédération'!S$2,'Temps qualification fédération'!$E$2,"PRÉ-LIGUE")))))))))),IF(AND('Temps qualification fédération'!S$22=0,'Temps qualification fédération'!S$18=0,'Temps qualification fédération'!S$17=0),"---",IF('Meilleurs temps'!T34=0,"",IF('Meilleurs temps'!T34&lt;='Temps qualification fédération'!S$22,'Temps qualification fédération'!$E$22,IF('Meilleurs temps'!T34&lt;='Temps qualification fédération'!S$20,'Temps qualification fédération'!$E$20,IF('Meilleurs temps'!T34&lt;='Temps qualification fédération'!S$21,'Temps qualification fédération'!$E$21,IF('Meilleurs temps'!T34&lt;='Temps qualification fédération'!S$19,'Temps qualification fédération'!$E$19,IF('Meilleurs temps'!T34&lt;='Temps qualification fédération'!S$18,'Temps qualification fédération'!$E$18,IF('Meilleurs temps'!T34&lt;='Temps qualification fédération'!S$17,'Temps qualification fédération'!$E$17,IF('Meilleurs temps'!T34&lt;='Temps qualification fédération'!S$16,'Temps qualification fédération'!$E$16,IF('Meilleurs temps'!T34&lt;='Temps qualification fédération'!S$15,'Temps qualification fédération'!$E$15,"PRÉ-LIGUE")))))))))))</f>
        <v/>
      </c>
      <c r="V34" s="52" t="str">
        <f>IF($D34="F",IF(AND('Temps qualification fédération'!T$9=0,'Temps qualification fédération'!T$5=0,'Temps qualification fédération'!T$4=0),"---",IF('Meilleurs temps'!U34=0,"",IF('Meilleurs temps'!U34&lt;='Temps qualification fédération'!T$9,'Temps qualification fédération'!$E$9,IF('Meilleurs temps'!U34&lt;='Temps qualification fédération'!T$7,'Temps qualification fédération'!$E$7,IF('Meilleurs temps'!U34&lt;='Temps qualification fédération'!T$8,'Temps qualification fédération'!$E$8,IF('Meilleurs temps'!U34&lt;='Temps qualification fédération'!T$6,'Temps qualification fédération'!$E$6,IF('Meilleurs temps'!U34&lt;='Temps qualification fédération'!T$5,'Temps qualification fédération'!$E$5,IF('Meilleurs temps'!U34&lt;='Temps qualification fédération'!T$4,'Temps qualification fédération'!$E$4,IF('Meilleurs temps'!U34&lt;='Temps qualification fédération'!T$3,'Temps qualification fédération'!$E$3,IF('Meilleurs temps'!U34&lt;='Temps qualification fédération'!T$2,'Temps qualification fédération'!$E$2,"PRÉ-LIGUE")))))))))),IF(AND('Temps qualification fédération'!T$22=0,'Temps qualification fédération'!T$18=0,'Temps qualification fédération'!T$17=0),"---",IF('Meilleurs temps'!U34=0,"",IF('Meilleurs temps'!U34&lt;='Temps qualification fédération'!T$22,'Temps qualification fédération'!$E$22,IF('Meilleurs temps'!U34&lt;='Temps qualification fédération'!T$20,'Temps qualification fédération'!$E$20,IF('Meilleurs temps'!U34&lt;='Temps qualification fédération'!T$21,'Temps qualification fédération'!$E$21,IF('Meilleurs temps'!U34&lt;='Temps qualification fédération'!T$19,'Temps qualification fédération'!$E$19,IF('Meilleurs temps'!U34&lt;='Temps qualification fédération'!T$18,'Temps qualification fédération'!$E$18,IF('Meilleurs temps'!U34&lt;='Temps qualification fédération'!T$17,'Temps qualification fédération'!$E$17,IF('Meilleurs temps'!U34&lt;='Temps qualification fédération'!T$16,'Temps qualification fédération'!$E$16,IF('Meilleurs temps'!U34&lt;='Temps qualification fédération'!T$15,'Temps qualification fédération'!$E$15,"PRÉ-LIGUE")))))))))))</f>
        <v/>
      </c>
      <c r="W34" s="52" t="str">
        <f>IF($D34="F",IF(AND('Temps qualification fédération'!U$9=0,'Temps qualification fédération'!U$5=0,'Temps qualification fédération'!U$4=0),"---",IF('Meilleurs temps'!V34=0,"",IF('Meilleurs temps'!V34&lt;='Temps qualification fédération'!U$9,'Temps qualification fédération'!$E$9,IF('Meilleurs temps'!V34&lt;='Temps qualification fédération'!U$7,'Temps qualification fédération'!$E$7,IF('Meilleurs temps'!V34&lt;='Temps qualification fédération'!U$8,'Temps qualification fédération'!$E$8,IF('Meilleurs temps'!V34&lt;='Temps qualification fédération'!U$6,'Temps qualification fédération'!$E$6,IF('Meilleurs temps'!V34&lt;='Temps qualification fédération'!U$5,'Temps qualification fédération'!$E$5,IF('Meilleurs temps'!V34&lt;='Temps qualification fédération'!U$4,'Temps qualification fédération'!$E$4,IF('Meilleurs temps'!V34&lt;='Temps qualification fédération'!U$3,'Temps qualification fédération'!$E$3,IF('Meilleurs temps'!V34&lt;='Temps qualification fédération'!U$2,'Temps qualification fédération'!$E$2,"PRÉ-LIGUE")))))))))),IF(AND('Temps qualification fédération'!U$22=0,'Temps qualification fédération'!U$18=0,'Temps qualification fédération'!U$17=0),"---",IF('Meilleurs temps'!V34=0,"",IF('Meilleurs temps'!V34&lt;='Temps qualification fédération'!U$22,'Temps qualification fédération'!$E$22,IF('Meilleurs temps'!V34&lt;='Temps qualification fédération'!U$20,'Temps qualification fédération'!$E$20,IF('Meilleurs temps'!V34&lt;='Temps qualification fédération'!U$21,'Temps qualification fédération'!$E$21,IF('Meilleurs temps'!V34&lt;='Temps qualification fédération'!U$19,'Temps qualification fédération'!$E$19,IF('Meilleurs temps'!V34&lt;='Temps qualification fédération'!U$18,'Temps qualification fédération'!$E$18,IF('Meilleurs temps'!V34&lt;='Temps qualification fédération'!U$17,'Temps qualification fédération'!$E$17,IF('Meilleurs temps'!V34&lt;='Temps qualification fédération'!U$16,'Temps qualification fédération'!$E$16,IF('Meilleurs temps'!V34&lt;='Temps qualification fédération'!U$15,'Temps qualification fédération'!$E$15,"PRÉ-LIGUE")))))))))))</f>
        <v/>
      </c>
      <c r="X34" s="52" t="str">
        <f>IF($D34="F",IF(AND('Temps qualification fédération'!V$9=0,'Temps qualification fédération'!V$5=0,'Temps qualification fédération'!V$4=0),"---",IF('Meilleurs temps'!W34=0,"",IF('Meilleurs temps'!W34&lt;='Temps qualification fédération'!V$9,'Temps qualification fédération'!$E$9,IF('Meilleurs temps'!W34&lt;='Temps qualification fédération'!V$7,'Temps qualification fédération'!$E$7,IF('Meilleurs temps'!W34&lt;='Temps qualification fédération'!V$8,'Temps qualification fédération'!$E$8,IF('Meilleurs temps'!W34&lt;='Temps qualification fédération'!V$6,'Temps qualification fédération'!$E$6,IF('Meilleurs temps'!W34&lt;='Temps qualification fédération'!V$5,'Temps qualification fédération'!$E$5,IF('Meilleurs temps'!W34&lt;='Temps qualification fédération'!V$4,'Temps qualification fédération'!$E$4,IF('Meilleurs temps'!W34&lt;='Temps qualification fédération'!V$3,'Temps qualification fédération'!$E$3,IF('Meilleurs temps'!W34&lt;='Temps qualification fédération'!V$2,'Temps qualification fédération'!$E$2,"PRÉ-LIGUE")))))))))),IF(AND('Temps qualification fédération'!V$22=0,'Temps qualification fédération'!V$18=0,'Temps qualification fédération'!V$17=0),"---",IF('Meilleurs temps'!W34=0,"",IF('Meilleurs temps'!W34&lt;='Temps qualification fédération'!V$22,'Temps qualification fédération'!$E$22,IF('Meilleurs temps'!W34&lt;='Temps qualification fédération'!V$20,'Temps qualification fédération'!$E$20,IF('Meilleurs temps'!W34&lt;='Temps qualification fédération'!V$21,'Temps qualification fédération'!$E$21,IF('Meilleurs temps'!W34&lt;='Temps qualification fédération'!V$19,'Temps qualification fédération'!$E$19,IF('Meilleurs temps'!W34&lt;='Temps qualification fédération'!V$18,'Temps qualification fédération'!$E$18,IF('Meilleurs temps'!W34&lt;='Temps qualification fédération'!V$17,'Temps qualification fédération'!$E$17,IF('Meilleurs temps'!W34&lt;='Temps qualification fédération'!V$16,'Temps qualification fédération'!$E$16,IF('Meilleurs temps'!W34&lt;='Temps qualification fédération'!V$15,'Temps qualification fédération'!$E$15,"PRÉ-LIGUE")))))))))))</f>
        <v/>
      </c>
      <c r="Y34" s="52" t="str">
        <f>IF($D34="F",IF(AND('Temps qualification fédération'!W$9=0,'Temps qualification fédération'!W$5=0,'Temps qualification fédération'!W$4=0),"---",IF('Meilleurs temps'!X34=0,"",IF('Meilleurs temps'!X34&lt;='Temps qualification fédération'!W$9,'Temps qualification fédération'!$E$9,IF('Meilleurs temps'!X34&lt;='Temps qualification fédération'!W$7,'Temps qualification fédération'!$E$7,IF('Meilleurs temps'!X34&lt;='Temps qualification fédération'!W$8,'Temps qualification fédération'!$E$8,IF('Meilleurs temps'!X34&lt;='Temps qualification fédération'!W$6,'Temps qualification fédération'!$E$6,IF('Meilleurs temps'!X34&lt;='Temps qualification fédération'!W$5,'Temps qualification fédération'!$E$5,IF('Meilleurs temps'!X34&lt;='Temps qualification fédération'!W$4,'Temps qualification fédération'!$E$4,IF('Meilleurs temps'!X34&lt;='Temps qualification fédération'!W$3,'Temps qualification fédération'!$E$3,IF('Meilleurs temps'!X34&lt;='Temps qualification fédération'!W$2,'Temps qualification fédération'!$E$2,"PRÉ-LIGUE")))))))))),IF(AND('Temps qualification fédération'!W$22=0,'Temps qualification fédération'!W$18=0,'Temps qualification fédération'!W$17=0),"---",IF('Meilleurs temps'!X34=0,"",IF('Meilleurs temps'!X34&lt;='Temps qualification fédération'!W$22,'Temps qualification fédération'!$E$22,IF('Meilleurs temps'!X34&lt;='Temps qualification fédération'!W$20,'Temps qualification fédération'!$E$20,IF('Meilleurs temps'!X34&lt;='Temps qualification fédération'!W$21,'Temps qualification fédération'!$E$21,IF('Meilleurs temps'!X34&lt;='Temps qualification fédération'!W$19,'Temps qualification fédération'!$E$19,IF('Meilleurs temps'!X34&lt;='Temps qualification fédération'!W$18,'Temps qualification fédération'!$E$18,IF('Meilleurs temps'!X34&lt;='Temps qualification fédération'!W$17,'Temps qualification fédération'!$E$17,IF('Meilleurs temps'!X34&lt;='Temps qualification fédération'!W$16,'Temps qualification fédération'!$E$16,IF('Meilleurs temps'!X34&lt;='Temps qualification fédération'!W$15,'Temps qualification fédération'!$E$15,"PRÉ-LIGUE")))))))))))</f>
        <v/>
      </c>
      <c r="AA34" s="34">
        <f t="shared" si="2"/>
        <v>1</v>
      </c>
      <c r="AB34" s="35">
        <f t="shared" si="3"/>
        <v>1</v>
      </c>
      <c r="AC34" s="80">
        <f t="shared" si="4"/>
        <v>0</v>
      </c>
      <c r="AD34" s="80">
        <f t="shared" si="5"/>
        <v>0</v>
      </c>
      <c r="AE34" s="80">
        <f t="shared" si="6"/>
        <v>0</v>
      </c>
      <c r="AF34" s="80">
        <f t="shared" si="7"/>
        <v>0</v>
      </c>
      <c r="AG34" s="80">
        <f t="shared" si="8"/>
        <v>0</v>
      </c>
      <c r="AH34" s="80">
        <f t="shared" si="9"/>
        <v>0</v>
      </c>
      <c r="AI34" s="36">
        <f t="shared" si="10"/>
        <v>0</v>
      </c>
      <c r="AJ34" s="35">
        <f t="shared" si="11"/>
        <v>0</v>
      </c>
      <c r="AK34" s="80">
        <f t="shared" si="12"/>
        <v>0</v>
      </c>
      <c r="AL34" s="80">
        <f t="shared" si="13"/>
        <v>0</v>
      </c>
      <c r="AM34" s="80">
        <f t="shared" si="14"/>
        <v>0</v>
      </c>
      <c r="AN34" s="80">
        <f t="shared" si="15"/>
        <v>0</v>
      </c>
      <c r="AO34" s="80">
        <f t="shared" si="16"/>
        <v>0</v>
      </c>
      <c r="AP34" s="80">
        <f t="shared" si="17"/>
        <v>0</v>
      </c>
      <c r="AQ34" s="36">
        <f t="shared" si="18"/>
        <v>0</v>
      </c>
      <c r="AR34" s="35">
        <f t="shared" si="19"/>
        <v>0</v>
      </c>
      <c r="AS34" s="80">
        <f t="shared" si="20"/>
        <v>0</v>
      </c>
      <c r="AT34" s="80">
        <f t="shared" si="21"/>
        <v>0</v>
      </c>
      <c r="AU34" s="80">
        <f t="shared" si="22"/>
        <v>0</v>
      </c>
      <c r="AV34" s="80">
        <f t="shared" si="23"/>
        <v>0</v>
      </c>
      <c r="AW34" s="80">
        <f t="shared" si="24"/>
        <v>0</v>
      </c>
      <c r="AX34" s="80">
        <f t="shared" si="25"/>
        <v>0</v>
      </c>
      <c r="AY34" s="36">
        <f t="shared" si="26"/>
        <v>0</v>
      </c>
      <c r="AZ34" s="35">
        <f t="shared" si="27"/>
        <v>0</v>
      </c>
      <c r="BA34" s="80">
        <f t="shared" si="28"/>
        <v>0</v>
      </c>
      <c r="BB34" s="80">
        <f t="shared" si="29"/>
        <v>0</v>
      </c>
      <c r="BC34" s="80">
        <f t="shared" si="30"/>
        <v>0</v>
      </c>
      <c r="BD34" s="80">
        <f t="shared" si="31"/>
        <v>0</v>
      </c>
      <c r="BE34" s="80">
        <f t="shared" si="32"/>
        <v>0</v>
      </c>
      <c r="BF34" s="80">
        <f t="shared" si="33"/>
        <v>0</v>
      </c>
      <c r="BG34" s="36">
        <f t="shared" si="34"/>
        <v>0</v>
      </c>
      <c r="BH34" s="35">
        <f t="shared" si="35"/>
        <v>0</v>
      </c>
      <c r="BI34" s="80">
        <f t="shared" si="36"/>
        <v>0</v>
      </c>
      <c r="BJ34" s="80">
        <f t="shared" si="37"/>
        <v>0</v>
      </c>
      <c r="BK34" s="80">
        <f t="shared" si="38"/>
        <v>0</v>
      </c>
      <c r="BL34" s="80">
        <f t="shared" si="39"/>
        <v>0</v>
      </c>
      <c r="BM34" s="80">
        <f t="shared" si="40"/>
        <v>0</v>
      </c>
      <c r="BN34" s="80">
        <f t="shared" si="41"/>
        <v>0</v>
      </c>
      <c r="BO34" s="36">
        <f t="shared" si="42"/>
        <v>0</v>
      </c>
    </row>
    <row r="35" spans="1:67" ht="15.75" thickBot="1">
      <c r="A35" s="47" t="s">
        <v>47</v>
      </c>
      <c r="B35" s="48" t="str">
        <f t="shared" si="0"/>
        <v>PRÉ-LIGUE</v>
      </c>
      <c r="C35" s="54">
        <f t="shared" ca="1" si="1"/>
        <v>7</v>
      </c>
      <c r="D35" s="55" t="s">
        <v>40</v>
      </c>
      <c r="E35" s="21" t="s">
        <v>183</v>
      </c>
      <c r="F35" s="3" t="s">
        <v>73</v>
      </c>
      <c r="G35" s="53">
        <v>39773</v>
      </c>
      <c r="H35" s="52" t="str">
        <f>IF($D35="F",IF(AND('Temps qualification fédération'!F$9=0,'Temps qualification fédération'!F$5=0,'Temps qualification fédération'!F$4=0),"---",IF('Meilleurs temps'!G35=0,"",IF('Meilleurs temps'!G35&lt;='Temps qualification fédération'!F$9,'Temps qualification fédération'!$E$9,IF('Meilleurs temps'!G35&lt;='Temps qualification fédération'!F$7,'Temps qualification fédération'!$E$7,IF('Meilleurs temps'!G35&lt;='Temps qualification fédération'!F$8,'Temps qualification fédération'!$E$8,IF('Meilleurs temps'!G35&lt;='Temps qualification fédération'!F$6,'Temps qualification fédération'!$E$6,IF('Meilleurs temps'!G35&lt;='Temps qualification fédération'!F$5,'Temps qualification fédération'!$E$5,IF('Meilleurs temps'!G35&lt;='Temps qualification fédération'!F$4,'Temps qualification fédération'!$E$4,IF('Meilleurs temps'!G35&lt;='Temps qualification fédération'!F$3,'Temps qualification fédération'!$E$3,IF('Meilleurs temps'!G35&lt;='Temps qualification fédération'!F$2,'Temps qualification fédération'!$E$2,"PRÉ-LIGUE")))))))))),IF(AND('Temps qualification fédération'!F$22=0,'Temps qualification fédération'!F$18=0,'Temps qualification fédération'!F$17=0),"---",IF('Meilleurs temps'!G35=0,"",IF('Meilleurs temps'!G35&lt;='Temps qualification fédération'!F$22,'Temps qualification fédération'!$E$22,IF('Meilleurs temps'!G35&lt;='Temps qualification fédération'!F$20,'Temps qualification fédération'!$E$20,IF('Meilleurs temps'!G35&lt;='Temps qualification fédération'!F$21,'Temps qualification fédération'!$E$21,IF('Meilleurs temps'!G35&lt;='Temps qualification fédération'!F$19,'Temps qualification fédération'!$E$19,IF('Meilleurs temps'!G35&lt;='Temps qualification fédération'!F$18,'Temps qualification fédération'!$E$18,IF('Meilleurs temps'!G35&lt;='Temps qualification fédération'!F$17,'Temps qualification fédération'!$E$17,IF('Meilleurs temps'!G35&lt;='Temps qualification fédération'!F$16,'Temps qualification fédération'!$E$16,IF('Meilleurs temps'!G35&lt;='Temps qualification fédération'!F$15,'Temps qualification fédération'!$E$15,"PRÉ-LIGUE")))))))))))</f>
        <v/>
      </c>
      <c r="I35" s="52" t="str">
        <f>IF($D35="F",IF(AND('Temps qualification fédération'!G$9=0,'Temps qualification fédération'!G$5=0,'Temps qualification fédération'!G$4=0),"---",IF('Meilleurs temps'!H35=0,"",IF('Meilleurs temps'!H35&lt;='Temps qualification fédération'!G$9,'Temps qualification fédération'!$E$9,IF('Meilleurs temps'!H35&lt;='Temps qualification fédération'!G$7,'Temps qualification fédération'!$E$7,IF('Meilleurs temps'!H35&lt;='Temps qualification fédération'!G$8,'Temps qualification fédération'!$E$8,IF('Meilleurs temps'!H35&lt;='Temps qualification fédération'!G$6,'Temps qualification fédération'!$E$6,IF('Meilleurs temps'!H35&lt;='Temps qualification fédération'!G$5,'Temps qualification fédération'!$E$5,IF('Meilleurs temps'!H35&lt;='Temps qualification fédération'!G$4,'Temps qualification fédération'!$E$4,IF('Meilleurs temps'!H35&lt;='Temps qualification fédération'!G$3,'Temps qualification fédération'!$E$3,IF('Meilleurs temps'!H35&lt;='Temps qualification fédération'!G$2,'Temps qualification fédération'!$E$2,"PRÉ-LIGUE")))))))))),IF(AND('Temps qualification fédération'!G$22=0,'Temps qualification fédération'!G$18=0,'Temps qualification fédération'!G$17=0),"---",IF('Meilleurs temps'!H35=0,"",IF('Meilleurs temps'!H35&lt;='Temps qualification fédération'!G$22,'Temps qualification fédération'!$E$22,IF('Meilleurs temps'!H35&lt;='Temps qualification fédération'!G$20,'Temps qualification fédération'!$E$20,IF('Meilleurs temps'!H35&lt;='Temps qualification fédération'!G$21,'Temps qualification fédération'!$E$21,IF('Meilleurs temps'!H35&lt;='Temps qualification fédération'!G$19,'Temps qualification fédération'!$E$19,IF('Meilleurs temps'!H35&lt;='Temps qualification fédération'!G$18,'Temps qualification fédération'!$E$18,IF('Meilleurs temps'!H35&lt;='Temps qualification fédération'!G$17,'Temps qualification fédération'!$E$17,IF('Meilleurs temps'!H35&lt;='Temps qualification fédération'!G$16,'Temps qualification fédération'!$E$16,IF('Meilleurs temps'!H35&lt;='Temps qualification fédération'!G$15,'Temps qualification fédération'!$E$15,"PRÉ-LIGUE")))))))))))</f>
        <v/>
      </c>
      <c r="J35" s="52" t="str">
        <f>IF($D35="F",IF(AND('Temps qualification fédération'!H$9=0,'Temps qualification fédération'!H$5=0,'Temps qualification fédération'!H$4=0),"---",IF('Meilleurs temps'!I35=0,"",IF('Meilleurs temps'!I35&lt;='Temps qualification fédération'!H$9,'Temps qualification fédération'!$E$9,IF('Meilleurs temps'!I35&lt;='Temps qualification fédération'!H$7,'Temps qualification fédération'!$E$7,IF('Meilleurs temps'!I35&lt;='Temps qualification fédération'!H$8,'Temps qualification fédération'!$E$8,IF('Meilleurs temps'!I35&lt;='Temps qualification fédération'!H$6,'Temps qualification fédération'!$E$6,IF('Meilleurs temps'!I35&lt;='Temps qualification fédération'!H$5,'Temps qualification fédération'!$E$5,IF('Meilleurs temps'!I35&lt;='Temps qualification fédération'!H$4,'Temps qualification fédération'!$E$4,IF('Meilleurs temps'!I35&lt;='Temps qualification fédération'!H$3,'Temps qualification fédération'!$E$3,IF('Meilleurs temps'!I35&lt;='Temps qualification fédération'!H$2,'Temps qualification fédération'!$E$2,"PRÉ-LIGUE")))))))))),IF(AND('Temps qualification fédération'!H$22=0,'Temps qualification fédération'!H$18=0,'Temps qualification fédération'!H$17=0),"---",IF('Meilleurs temps'!I35=0,"",IF('Meilleurs temps'!I35&lt;='Temps qualification fédération'!H$22,'Temps qualification fédération'!$E$22,IF('Meilleurs temps'!I35&lt;='Temps qualification fédération'!H$20,'Temps qualification fédération'!$E$20,IF('Meilleurs temps'!I35&lt;='Temps qualification fédération'!H$21,'Temps qualification fédération'!$E$21,IF('Meilleurs temps'!I35&lt;='Temps qualification fédération'!H$19,'Temps qualification fédération'!$E$19,IF('Meilleurs temps'!I35&lt;='Temps qualification fédération'!H$18,'Temps qualification fédération'!$E$18,IF('Meilleurs temps'!I35&lt;='Temps qualification fédération'!H$17,'Temps qualification fédération'!$E$17,IF('Meilleurs temps'!I35&lt;='Temps qualification fédération'!H$16,'Temps qualification fédération'!$E$16,IF('Meilleurs temps'!I35&lt;='Temps qualification fédération'!H$15,'Temps qualification fédération'!$E$15,"PRÉ-LIGUE")))))))))))</f>
        <v/>
      </c>
      <c r="K35" s="52" t="str">
        <f>IF($D35="F",IF(AND('Temps qualification fédération'!I$9=0,'Temps qualification fédération'!I$5=0,'Temps qualification fédération'!I$4=0),"---",IF('Meilleurs temps'!J35=0,"",IF('Meilleurs temps'!J35&lt;='Temps qualification fédération'!I$9,'Temps qualification fédération'!$E$9,IF('Meilleurs temps'!J35&lt;='Temps qualification fédération'!I$7,'Temps qualification fédération'!$E$7,IF('Meilleurs temps'!J35&lt;='Temps qualification fédération'!I$8,'Temps qualification fédération'!$E$8,IF('Meilleurs temps'!J35&lt;='Temps qualification fédération'!I$6,'Temps qualification fédération'!$E$6,IF('Meilleurs temps'!J35&lt;='Temps qualification fédération'!I$5,'Temps qualification fédération'!$E$5,IF('Meilleurs temps'!J35&lt;='Temps qualification fédération'!I$4,'Temps qualification fédération'!$E$4,IF('Meilleurs temps'!J35&lt;='Temps qualification fédération'!I$3,'Temps qualification fédération'!$E$3,IF('Meilleurs temps'!J35&lt;='Temps qualification fédération'!I$2,'Temps qualification fédération'!$E$2,"PRÉ-LIGUE")))))))))),IF(AND('Temps qualification fédération'!I$22=0,'Temps qualification fédération'!I$18=0,'Temps qualification fédération'!I$17=0),"---",IF('Meilleurs temps'!J35=0,"",IF('Meilleurs temps'!J35&lt;='Temps qualification fédération'!I$22,'Temps qualification fédération'!$E$22,IF('Meilleurs temps'!J35&lt;='Temps qualification fédération'!I$20,'Temps qualification fédération'!$E$20,IF('Meilleurs temps'!J35&lt;='Temps qualification fédération'!I$21,'Temps qualification fédération'!$E$21,IF('Meilleurs temps'!J35&lt;='Temps qualification fédération'!I$19,'Temps qualification fédération'!$E$19,IF('Meilleurs temps'!J35&lt;='Temps qualification fédération'!I$18,'Temps qualification fédération'!$E$18,IF('Meilleurs temps'!J35&lt;='Temps qualification fédération'!I$17,'Temps qualification fédération'!$E$17,IF('Meilleurs temps'!J35&lt;='Temps qualification fédération'!I$16,'Temps qualification fédération'!$E$16,IF('Meilleurs temps'!J35&lt;='Temps qualification fédération'!I$15,'Temps qualification fédération'!$E$15,"PRÉ-LIGUE")))))))))))</f>
        <v/>
      </c>
      <c r="L35" s="52" t="str">
        <f>IF($D35="F",IF(AND('Temps qualification fédération'!J$9=0,'Temps qualification fédération'!J$5=0,'Temps qualification fédération'!J$4=0),"---",IF('Meilleurs temps'!K35=0,"",IF('Meilleurs temps'!K35&lt;='Temps qualification fédération'!J$9,'Temps qualification fédération'!$E$9,IF('Meilleurs temps'!K35&lt;='Temps qualification fédération'!J$7,'Temps qualification fédération'!$E$7,IF('Meilleurs temps'!K35&lt;='Temps qualification fédération'!J$8,'Temps qualification fédération'!$E$8,IF('Meilleurs temps'!K35&lt;='Temps qualification fédération'!J$6,'Temps qualification fédération'!$E$6,IF('Meilleurs temps'!K35&lt;='Temps qualification fédération'!J$5,'Temps qualification fédération'!$E$5,IF('Meilleurs temps'!K35&lt;='Temps qualification fédération'!J$4,'Temps qualification fédération'!$E$4,IF('Meilleurs temps'!K35&lt;='Temps qualification fédération'!J$3,'Temps qualification fédération'!$E$3,IF('Meilleurs temps'!K35&lt;='Temps qualification fédération'!J$2,'Temps qualification fédération'!$E$2,"PRÉ-LIGUE")))))))))),IF(AND('Temps qualification fédération'!J$22=0,'Temps qualification fédération'!J$18=0,'Temps qualification fédération'!J$17=0),"---",IF('Meilleurs temps'!K35=0,"",IF('Meilleurs temps'!K35&lt;='Temps qualification fédération'!J$22,'Temps qualification fédération'!$E$22,IF('Meilleurs temps'!K35&lt;='Temps qualification fédération'!J$20,'Temps qualification fédération'!$E$20,IF('Meilleurs temps'!K35&lt;='Temps qualification fédération'!J$21,'Temps qualification fédération'!$E$21,IF('Meilleurs temps'!K35&lt;='Temps qualification fédération'!J$19,'Temps qualification fédération'!$E$19,IF('Meilleurs temps'!K35&lt;='Temps qualification fédération'!J$18,'Temps qualification fédération'!$E$18,IF('Meilleurs temps'!K35&lt;='Temps qualification fédération'!J$17,'Temps qualification fédération'!$E$17,IF('Meilleurs temps'!K35&lt;='Temps qualification fédération'!J$16,'Temps qualification fédération'!$E$16,IF('Meilleurs temps'!K35&lt;='Temps qualification fédération'!J$15,'Temps qualification fédération'!$E$15,"PRÉ-LIGUE")))))))))))</f>
        <v/>
      </c>
      <c r="M35" s="52" t="str">
        <f>IF($D35="F",IF(AND('Temps qualification fédération'!K$9=0,'Temps qualification fédération'!K$5=0,'Temps qualification fédération'!K$4=0),"---",IF('Meilleurs temps'!L35=0,"",IF('Meilleurs temps'!L35&lt;='Temps qualification fédération'!K$9,'Temps qualification fédération'!$E$9,IF('Meilleurs temps'!L35&lt;='Temps qualification fédération'!K$7,'Temps qualification fédération'!$E$7,IF('Meilleurs temps'!L35&lt;='Temps qualification fédération'!K$8,'Temps qualification fédération'!$E$8,IF('Meilleurs temps'!L35&lt;='Temps qualification fédération'!K$6,'Temps qualification fédération'!$E$6,IF('Meilleurs temps'!L35&lt;='Temps qualification fédération'!K$5,'Temps qualification fédération'!$E$5,IF('Meilleurs temps'!L35&lt;='Temps qualification fédération'!K$4,'Temps qualification fédération'!$E$4,IF('Meilleurs temps'!L35&lt;='Temps qualification fédération'!K$3,'Temps qualification fédération'!$E$3,IF('Meilleurs temps'!L35&lt;='Temps qualification fédération'!K$2,'Temps qualification fédération'!$E$2,"PRÉ-LIGUE")))))))))),IF(AND('Temps qualification fédération'!K$22=0,'Temps qualification fédération'!K$18=0,'Temps qualification fédération'!K$17=0),"---",IF('Meilleurs temps'!L35=0,"",IF('Meilleurs temps'!L35&lt;='Temps qualification fédération'!K$22,'Temps qualification fédération'!$E$22,IF('Meilleurs temps'!L35&lt;='Temps qualification fédération'!K$20,'Temps qualification fédération'!$E$20,IF('Meilleurs temps'!L35&lt;='Temps qualification fédération'!K$21,'Temps qualification fédération'!$E$21,IF('Meilleurs temps'!L35&lt;='Temps qualification fédération'!K$19,'Temps qualification fédération'!$E$19,IF('Meilleurs temps'!L35&lt;='Temps qualification fédération'!K$18,'Temps qualification fédération'!$E$18,IF('Meilleurs temps'!L35&lt;='Temps qualification fédération'!K$17,'Temps qualification fédération'!$E$17,IF('Meilleurs temps'!L35&lt;='Temps qualification fédération'!K$16,'Temps qualification fédération'!$E$16,IF('Meilleurs temps'!L35&lt;='Temps qualification fédération'!K$15,'Temps qualification fédération'!$E$15,"PRÉ-LIGUE")))))))))))</f>
        <v>---</v>
      </c>
      <c r="N35" s="52" t="str">
        <f>IF($D35="F",IF(AND('Temps qualification fédération'!L$9=0,'Temps qualification fédération'!L$5=0,'Temps qualification fédération'!L$4=0),"---",IF('Meilleurs temps'!M35=0,"",IF('Meilleurs temps'!M35&lt;='Temps qualification fédération'!L$9,'Temps qualification fédération'!$E$9,IF('Meilleurs temps'!M35&lt;='Temps qualification fédération'!L$7,'Temps qualification fédération'!$E$7,IF('Meilleurs temps'!M35&lt;='Temps qualification fédération'!L$8,'Temps qualification fédération'!$E$8,IF('Meilleurs temps'!M35&lt;='Temps qualification fédération'!L$6,'Temps qualification fédération'!$E$6,IF('Meilleurs temps'!M35&lt;='Temps qualification fédération'!L$5,'Temps qualification fédération'!$E$5,IF('Meilleurs temps'!M35&lt;='Temps qualification fédération'!L$4,'Temps qualification fédération'!$E$4,IF('Meilleurs temps'!M35&lt;='Temps qualification fédération'!L$3,'Temps qualification fédération'!$E$3,IF('Meilleurs temps'!M35&lt;='Temps qualification fédération'!L$2,'Temps qualification fédération'!$E$2,"PRÉ-LIGUE")))))))))),IF(AND('Temps qualification fédération'!L$22=0,'Temps qualification fédération'!L$18=0,'Temps qualification fédération'!L$17=0),"---",IF('Meilleurs temps'!M35=0,"",IF('Meilleurs temps'!M35&lt;='Temps qualification fédération'!L$22,'Temps qualification fédération'!$E$22,IF('Meilleurs temps'!M35&lt;='Temps qualification fédération'!L$20,'Temps qualification fédération'!$E$20,IF('Meilleurs temps'!M35&lt;='Temps qualification fédération'!L$21,'Temps qualification fédération'!$E$21,IF('Meilleurs temps'!M35&lt;='Temps qualification fédération'!L$19,'Temps qualification fédération'!$E$19,IF('Meilleurs temps'!M35&lt;='Temps qualification fédération'!L$18,'Temps qualification fédération'!$E$18,IF('Meilleurs temps'!M35&lt;='Temps qualification fédération'!L$17,'Temps qualification fédération'!$E$17,IF('Meilleurs temps'!M35&lt;='Temps qualification fédération'!L$16,'Temps qualification fédération'!$E$16,IF('Meilleurs temps'!M35&lt;='Temps qualification fédération'!L$15,'Temps qualification fédération'!$E$15,"PRÉ-LIGUE")))))))))))</f>
        <v/>
      </c>
      <c r="O35" s="52" t="str">
        <f>IF($D35="F",IF(AND('Temps qualification fédération'!M$9=0,'Temps qualification fédération'!M$5=0,'Temps qualification fédération'!M$4=0),"---",IF('Meilleurs temps'!N35=0,"",IF('Meilleurs temps'!N35&lt;='Temps qualification fédération'!M$9,'Temps qualification fédération'!$E$9,IF('Meilleurs temps'!N35&lt;='Temps qualification fédération'!M$7,'Temps qualification fédération'!$E$7,IF('Meilleurs temps'!N35&lt;='Temps qualification fédération'!M$8,'Temps qualification fédération'!$E$8,IF('Meilleurs temps'!N35&lt;='Temps qualification fédération'!M$6,'Temps qualification fédération'!$E$6,IF('Meilleurs temps'!N35&lt;='Temps qualification fédération'!M$5,'Temps qualification fédération'!$E$5,IF('Meilleurs temps'!N35&lt;='Temps qualification fédération'!M$4,'Temps qualification fédération'!$E$4,IF('Meilleurs temps'!N35&lt;='Temps qualification fédération'!M$3,'Temps qualification fédération'!$E$3,IF('Meilleurs temps'!N35&lt;='Temps qualification fédération'!M$2,'Temps qualification fédération'!$E$2,"PRÉ-LIGUE")))))))))),IF(AND('Temps qualification fédération'!M$22=0,'Temps qualification fédération'!M$18=0,'Temps qualification fédération'!M$17=0),"---",IF('Meilleurs temps'!N35=0,"",IF('Meilleurs temps'!N35&lt;='Temps qualification fédération'!M$22,'Temps qualification fédération'!$E$22,IF('Meilleurs temps'!N35&lt;='Temps qualification fédération'!M$20,'Temps qualification fédération'!$E$20,IF('Meilleurs temps'!N35&lt;='Temps qualification fédération'!M$21,'Temps qualification fédération'!$E$21,IF('Meilleurs temps'!N35&lt;='Temps qualification fédération'!M$19,'Temps qualification fédération'!$E$19,IF('Meilleurs temps'!N35&lt;='Temps qualification fédération'!M$18,'Temps qualification fédération'!$E$18,IF('Meilleurs temps'!N35&lt;='Temps qualification fédération'!M$17,'Temps qualification fédération'!$E$17,IF('Meilleurs temps'!N35&lt;='Temps qualification fédération'!M$16,'Temps qualification fédération'!$E$16,IF('Meilleurs temps'!N35&lt;='Temps qualification fédération'!M$15,'Temps qualification fédération'!$E$15,"PRÉ-LIGUE")))))))))))</f>
        <v/>
      </c>
      <c r="P35" s="52" t="str">
        <f>IF($D35="F",IF(AND('Temps qualification fédération'!N$9=0,'Temps qualification fédération'!N$5=0,'Temps qualification fédération'!N$4=0),"---",IF('Meilleurs temps'!O35=0,"",IF('Meilleurs temps'!O35&lt;='Temps qualification fédération'!N$9,'Temps qualification fédération'!$E$9,IF('Meilleurs temps'!O35&lt;='Temps qualification fédération'!N$7,'Temps qualification fédération'!$E$7,IF('Meilleurs temps'!O35&lt;='Temps qualification fédération'!N$8,'Temps qualification fédération'!$E$8,IF('Meilleurs temps'!O35&lt;='Temps qualification fédération'!N$6,'Temps qualification fédération'!$E$6,IF('Meilleurs temps'!O35&lt;='Temps qualification fédération'!N$5,'Temps qualification fédération'!$E$5,IF('Meilleurs temps'!O35&lt;='Temps qualification fédération'!N$4,'Temps qualification fédération'!$E$4,IF('Meilleurs temps'!O35&lt;='Temps qualification fédération'!N$3,'Temps qualification fédération'!$E$3,IF('Meilleurs temps'!O35&lt;='Temps qualification fédération'!N$2,'Temps qualification fédération'!$E$2,"PRÉ-LIGUE")))))))))),IF(AND('Temps qualification fédération'!N$22=0,'Temps qualification fédération'!N$18=0,'Temps qualification fédération'!N$17=0),"---",IF('Meilleurs temps'!O35=0,"",IF('Meilleurs temps'!O35&lt;='Temps qualification fédération'!N$22,'Temps qualification fédération'!$E$22,IF('Meilleurs temps'!O35&lt;='Temps qualification fédération'!N$20,'Temps qualification fédération'!$E$20,IF('Meilleurs temps'!O35&lt;='Temps qualification fédération'!N$21,'Temps qualification fédération'!$E$21,IF('Meilleurs temps'!O35&lt;='Temps qualification fédération'!N$19,'Temps qualification fédération'!$E$19,IF('Meilleurs temps'!O35&lt;='Temps qualification fédération'!N$18,'Temps qualification fédération'!$E$18,IF('Meilleurs temps'!O35&lt;='Temps qualification fédération'!N$17,'Temps qualification fédération'!$E$17,IF('Meilleurs temps'!O35&lt;='Temps qualification fédération'!N$16,'Temps qualification fédération'!$E$16,IF('Meilleurs temps'!O35&lt;='Temps qualification fédération'!N$15,'Temps qualification fédération'!$E$15,"PRÉ-LIGUE")))))))))))</f>
        <v/>
      </c>
      <c r="Q35" s="52" t="str">
        <f>IF($D35="F",IF(AND('Temps qualification fédération'!O$9=0,'Temps qualification fédération'!O$5=0,'Temps qualification fédération'!O$4=0),"---",IF('Meilleurs temps'!P35=0,"",IF('Meilleurs temps'!P35&lt;='Temps qualification fédération'!O$9,'Temps qualification fédération'!$E$9,IF('Meilleurs temps'!P35&lt;='Temps qualification fédération'!O$7,'Temps qualification fédération'!$E$7,IF('Meilleurs temps'!P35&lt;='Temps qualification fédération'!O$8,'Temps qualification fédération'!$E$8,IF('Meilleurs temps'!P35&lt;='Temps qualification fédération'!O$6,'Temps qualification fédération'!$E$6,IF('Meilleurs temps'!P35&lt;='Temps qualification fédération'!O$5,'Temps qualification fédération'!$E$5,IF('Meilleurs temps'!P35&lt;='Temps qualification fédération'!O$4,'Temps qualification fédération'!$E$4,IF('Meilleurs temps'!P35&lt;='Temps qualification fédération'!O$3,'Temps qualification fédération'!$E$3,IF('Meilleurs temps'!P35&lt;='Temps qualification fédération'!O$2,'Temps qualification fédération'!$E$2,"PRÉ-LIGUE")))))))))),IF(AND('Temps qualification fédération'!O$22=0,'Temps qualification fédération'!O$18=0,'Temps qualification fédération'!O$17=0),"---",IF('Meilleurs temps'!P35=0,"",IF('Meilleurs temps'!P35&lt;='Temps qualification fédération'!O$22,'Temps qualification fédération'!$E$22,IF('Meilleurs temps'!P35&lt;='Temps qualification fédération'!O$20,'Temps qualification fédération'!$E$20,IF('Meilleurs temps'!P35&lt;='Temps qualification fédération'!O$21,'Temps qualification fédération'!$E$21,IF('Meilleurs temps'!P35&lt;='Temps qualification fédération'!O$19,'Temps qualification fédération'!$E$19,IF('Meilleurs temps'!P35&lt;='Temps qualification fédération'!O$18,'Temps qualification fédération'!$E$18,IF('Meilleurs temps'!P35&lt;='Temps qualification fédération'!O$17,'Temps qualification fédération'!$E$17,IF('Meilleurs temps'!P35&lt;='Temps qualification fédération'!O$16,'Temps qualification fédération'!$E$16,IF('Meilleurs temps'!P35&lt;='Temps qualification fédération'!O$15,'Temps qualification fédération'!$E$15,"PRÉ-LIGUE")))))))))))</f>
        <v/>
      </c>
      <c r="R35" s="52" t="str">
        <f>IF($D35="F",IF(AND('Temps qualification fédération'!P$9=0,'Temps qualification fédération'!P$5=0,'Temps qualification fédération'!P$4=0),"---",IF('Meilleurs temps'!Q35=0,"",IF('Meilleurs temps'!Q35&lt;='Temps qualification fédération'!P$9,'Temps qualification fédération'!$E$9,IF('Meilleurs temps'!Q35&lt;='Temps qualification fédération'!P$7,'Temps qualification fédération'!$E$7,IF('Meilleurs temps'!Q35&lt;='Temps qualification fédération'!P$8,'Temps qualification fédération'!$E$8,IF('Meilleurs temps'!Q35&lt;='Temps qualification fédération'!P$6,'Temps qualification fédération'!$E$6,IF('Meilleurs temps'!Q35&lt;='Temps qualification fédération'!P$5,'Temps qualification fédération'!$E$5,IF('Meilleurs temps'!Q35&lt;='Temps qualification fédération'!P$4,'Temps qualification fédération'!$E$4,IF('Meilleurs temps'!Q35&lt;='Temps qualification fédération'!P$3,'Temps qualification fédération'!$E$3,IF('Meilleurs temps'!Q35&lt;='Temps qualification fédération'!P$2,'Temps qualification fédération'!$E$2,"PRÉ-LIGUE")))))))))),IF(AND('Temps qualification fédération'!P$22=0,'Temps qualification fédération'!P$18=0,'Temps qualification fédération'!P$17=0),"---",IF('Meilleurs temps'!Q35=0,"",IF('Meilleurs temps'!Q35&lt;='Temps qualification fédération'!P$22,'Temps qualification fédération'!$E$22,IF('Meilleurs temps'!Q35&lt;='Temps qualification fédération'!P$20,'Temps qualification fédération'!$E$20,IF('Meilleurs temps'!Q35&lt;='Temps qualification fédération'!P$21,'Temps qualification fédération'!$E$21,IF('Meilleurs temps'!Q35&lt;='Temps qualification fédération'!P$19,'Temps qualification fédération'!$E$19,IF('Meilleurs temps'!Q35&lt;='Temps qualification fédération'!P$18,'Temps qualification fédération'!$E$18,IF('Meilleurs temps'!Q35&lt;='Temps qualification fédération'!P$17,'Temps qualification fédération'!$E$17,IF('Meilleurs temps'!Q35&lt;='Temps qualification fédération'!P$16,'Temps qualification fédération'!$E$16,IF('Meilleurs temps'!Q35&lt;='Temps qualification fédération'!P$15,'Temps qualification fédération'!$E$15,"PRÉ-LIGUE")))))))))))</f>
        <v/>
      </c>
      <c r="S35" s="52" t="str">
        <f>IF($D35="F",IF(AND('Temps qualification fédération'!Q$9=0,'Temps qualification fédération'!Q$5=0,'Temps qualification fédération'!Q$4=0),"---",IF('Meilleurs temps'!R35=0,"",IF('Meilleurs temps'!R35&lt;='Temps qualification fédération'!Q$9,'Temps qualification fédération'!$E$9,IF('Meilleurs temps'!R35&lt;='Temps qualification fédération'!Q$7,'Temps qualification fédération'!$E$7,IF('Meilleurs temps'!R35&lt;='Temps qualification fédération'!Q$8,'Temps qualification fédération'!$E$8,IF('Meilleurs temps'!R35&lt;='Temps qualification fédération'!Q$6,'Temps qualification fédération'!$E$6,IF('Meilleurs temps'!R35&lt;='Temps qualification fédération'!Q$5,'Temps qualification fédération'!$E$5,IF('Meilleurs temps'!R35&lt;='Temps qualification fédération'!Q$4,'Temps qualification fédération'!$E$4,IF('Meilleurs temps'!R35&lt;='Temps qualification fédération'!Q$3,'Temps qualification fédération'!$E$3,IF('Meilleurs temps'!R35&lt;='Temps qualification fédération'!Q$2,'Temps qualification fédération'!$E$2,"PRÉ-LIGUE")))))))))),IF(AND('Temps qualification fédération'!Q$22=0,'Temps qualification fédération'!Q$18=0,'Temps qualification fédération'!Q$17=0),"---",IF('Meilleurs temps'!R35=0,"",IF('Meilleurs temps'!R35&lt;='Temps qualification fédération'!Q$22,'Temps qualification fédération'!$E$22,IF('Meilleurs temps'!R35&lt;='Temps qualification fédération'!Q$20,'Temps qualification fédération'!$E$20,IF('Meilleurs temps'!R35&lt;='Temps qualification fédération'!Q$21,'Temps qualification fédération'!$E$21,IF('Meilleurs temps'!R35&lt;='Temps qualification fédération'!Q$19,'Temps qualification fédération'!$E$19,IF('Meilleurs temps'!R35&lt;='Temps qualification fédération'!Q$18,'Temps qualification fédération'!$E$18,IF('Meilleurs temps'!R35&lt;='Temps qualification fédération'!Q$17,'Temps qualification fédération'!$E$17,IF('Meilleurs temps'!R35&lt;='Temps qualification fédération'!Q$16,'Temps qualification fédération'!$E$16,IF('Meilleurs temps'!R35&lt;='Temps qualification fédération'!Q$15,'Temps qualification fédération'!$E$15,"PRÉ-LIGUE")))))))))))</f>
        <v/>
      </c>
      <c r="T35" s="52" t="str">
        <f>IF($D35="F",IF(AND('Temps qualification fédération'!R$9=0,'Temps qualification fédération'!R$5=0,'Temps qualification fédération'!R$4=0),"---",IF('Meilleurs temps'!S35=0,"",IF('Meilleurs temps'!S35&lt;='Temps qualification fédération'!R$9,'Temps qualification fédération'!$E$9,IF('Meilleurs temps'!S35&lt;='Temps qualification fédération'!R$7,'Temps qualification fédération'!$E$7,IF('Meilleurs temps'!S35&lt;='Temps qualification fédération'!R$8,'Temps qualification fédération'!$E$8,IF('Meilleurs temps'!S35&lt;='Temps qualification fédération'!R$6,'Temps qualification fédération'!$E$6,IF('Meilleurs temps'!S35&lt;='Temps qualification fédération'!R$5,'Temps qualification fédération'!$E$5,IF('Meilleurs temps'!S35&lt;='Temps qualification fédération'!R$4,'Temps qualification fédération'!$E$4,IF('Meilleurs temps'!S35&lt;='Temps qualification fédération'!R$3,'Temps qualification fédération'!$E$3,IF('Meilleurs temps'!S35&lt;='Temps qualification fédération'!R$2,'Temps qualification fédération'!$E$2,"PRÉ-LIGUE")))))))))),IF(AND('Temps qualification fédération'!R$22=0,'Temps qualification fédération'!R$18=0,'Temps qualification fédération'!R$17=0),"---",IF('Meilleurs temps'!S35=0,"",IF('Meilleurs temps'!S35&lt;='Temps qualification fédération'!R$22,'Temps qualification fédération'!$E$22,IF('Meilleurs temps'!S35&lt;='Temps qualification fédération'!R$20,'Temps qualification fédération'!$E$20,IF('Meilleurs temps'!S35&lt;='Temps qualification fédération'!R$21,'Temps qualification fédération'!$E$21,IF('Meilleurs temps'!S35&lt;='Temps qualification fédération'!R$19,'Temps qualification fédération'!$E$19,IF('Meilleurs temps'!S35&lt;='Temps qualification fédération'!R$18,'Temps qualification fédération'!$E$18,IF('Meilleurs temps'!S35&lt;='Temps qualification fédération'!R$17,'Temps qualification fédération'!$E$17,IF('Meilleurs temps'!S35&lt;='Temps qualification fédération'!R$16,'Temps qualification fédération'!$E$16,IF('Meilleurs temps'!S35&lt;='Temps qualification fédération'!R$15,'Temps qualification fédération'!$E$15,"PRÉ-LIGUE")))))))))))</f>
        <v/>
      </c>
      <c r="U35" s="52" t="str">
        <f>IF($D35="F",IF(AND('Temps qualification fédération'!S$9=0,'Temps qualification fédération'!S$5=0,'Temps qualification fédération'!S$4=0),"---",IF('Meilleurs temps'!T35=0,"",IF('Meilleurs temps'!T35&lt;='Temps qualification fédération'!S$9,'Temps qualification fédération'!$E$9,IF('Meilleurs temps'!T35&lt;='Temps qualification fédération'!S$7,'Temps qualification fédération'!$E$7,IF('Meilleurs temps'!T35&lt;='Temps qualification fédération'!S$8,'Temps qualification fédération'!$E$8,IF('Meilleurs temps'!T35&lt;='Temps qualification fédération'!S$6,'Temps qualification fédération'!$E$6,IF('Meilleurs temps'!T35&lt;='Temps qualification fédération'!S$5,'Temps qualification fédération'!$E$5,IF('Meilleurs temps'!T35&lt;='Temps qualification fédération'!S$4,'Temps qualification fédération'!$E$4,IF('Meilleurs temps'!T35&lt;='Temps qualification fédération'!S$3,'Temps qualification fédération'!$E$3,IF('Meilleurs temps'!T35&lt;='Temps qualification fédération'!S$2,'Temps qualification fédération'!$E$2,"PRÉ-LIGUE")))))))))),IF(AND('Temps qualification fédération'!S$22=0,'Temps qualification fédération'!S$18=0,'Temps qualification fédération'!S$17=0),"---",IF('Meilleurs temps'!T35=0,"",IF('Meilleurs temps'!T35&lt;='Temps qualification fédération'!S$22,'Temps qualification fédération'!$E$22,IF('Meilleurs temps'!T35&lt;='Temps qualification fédération'!S$20,'Temps qualification fédération'!$E$20,IF('Meilleurs temps'!T35&lt;='Temps qualification fédération'!S$21,'Temps qualification fédération'!$E$21,IF('Meilleurs temps'!T35&lt;='Temps qualification fédération'!S$19,'Temps qualification fédération'!$E$19,IF('Meilleurs temps'!T35&lt;='Temps qualification fédération'!S$18,'Temps qualification fédération'!$E$18,IF('Meilleurs temps'!T35&lt;='Temps qualification fédération'!S$17,'Temps qualification fédération'!$E$17,IF('Meilleurs temps'!T35&lt;='Temps qualification fédération'!S$16,'Temps qualification fédération'!$E$16,IF('Meilleurs temps'!T35&lt;='Temps qualification fédération'!S$15,'Temps qualification fédération'!$E$15,"PRÉ-LIGUE")))))))))))</f>
        <v/>
      </c>
      <c r="V35" s="52" t="str">
        <f>IF($D35="F",IF(AND('Temps qualification fédération'!T$9=0,'Temps qualification fédération'!T$5=0,'Temps qualification fédération'!T$4=0),"---",IF('Meilleurs temps'!U35=0,"",IF('Meilleurs temps'!U35&lt;='Temps qualification fédération'!T$9,'Temps qualification fédération'!$E$9,IF('Meilleurs temps'!U35&lt;='Temps qualification fédération'!T$7,'Temps qualification fédération'!$E$7,IF('Meilleurs temps'!U35&lt;='Temps qualification fédération'!T$8,'Temps qualification fédération'!$E$8,IF('Meilleurs temps'!U35&lt;='Temps qualification fédération'!T$6,'Temps qualification fédération'!$E$6,IF('Meilleurs temps'!U35&lt;='Temps qualification fédération'!T$5,'Temps qualification fédération'!$E$5,IF('Meilleurs temps'!U35&lt;='Temps qualification fédération'!T$4,'Temps qualification fédération'!$E$4,IF('Meilleurs temps'!U35&lt;='Temps qualification fédération'!T$3,'Temps qualification fédération'!$E$3,IF('Meilleurs temps'!U35&lt;='Temps qualification fédération'!T$2,'Temps qualification fédération'!$E$2,"PRÉ-LIGUE")))))))))),IF(AND('Temps qualification fédération'!T$22=0,'Temps qualification fédération'!T$18=0,'Temps qualification fédération'!T$17=0),"---",IF('Meilleurs temps'!U35=0,"",IF('Meilleurs temps'!U35&lt;='Temps qualification fédération'!T$22,'Temps qualification fédération'!$E$22,IF('Meilleurs temps'!U35&lt;='Temps qualification fédération'!T$20,'Temps qualification fédération'!$E$20,IF('Meilleurs temps'!U35&lt;='Temps qualification fédération'!T$21,'Temps qualification fédération'!$E$21,IF('Meilleurs temps'!U35&lt;='Temps qualification fédération'!T$19,'Temps qualification fédération'!$E$19,IF('Meilleurs temps'!U35&lt;='Temps qualification fédération'!T$18,'Temps qualification fédération'!$E$18,IF('Meilleurs temps'!U35&lt;='Temps qualification fédération'!T$17,'Temps qualification fédération'!$E$17,IF('Meilleurs temps'!U35&lt;='Temps qualification fédération'!T$16,'Temps qualification fédération'!$E$16,IF('Meilleurs temps'!U35&lt;='Temps qualification fédération'!T$15,'Temps qualification fédération'!$E$15,"PRÉ-LIGUE")))))))))))</f>
        <v/>
      </c>
      <c r="W35" s="52" t="str">
        <f>IF($D35="F",IF(AND('Temps qualification fédération'!U$9=0,'Temps qualification fédération'!U$5=0,'Temps qualification fédération'!U$4=0),"---",IF('Meilleurs temps'!V35=0,"",IF('Meilleurs temps'!V35&lt;='Temps qualification fédération'!U$9,'Temps qualification fédération'!$E$9,IF('Meilleurs temps'!V35&lt;='Temps qualification fédération'!U$7,'Temps qualification fédération'!$E$7,IF('Meilleurs temps'!V35&lt;='Temps qualification fédération'!U$8,'Temps qualification fédération'!$E$8,IF('Meilleurs temps'!V35&lt;='Temps qualification fédération'!U$6,'Temps qualification fédération'!$E$6,IF('Meilleurs temps'!V35&lt;='Temps qualification fédération'!U$5,'Temps qualification fédération'!$E$5,IF('Meilleurs temps'!V35&lt;='Temps qualification fédération'!U$4,'Temps qualification fédération'!$E$4,IF('Meilleurs temps'!V35&lt;='Temps qualification fédération'!U$3,'Temps qualification fédération'!$E$3,IF('Meilleurs temps'!V35&lt;='Temps qualification fédération'!U$2,'Temps qualification fédération'!$E$2,"PRÉ-LIGUE")))))))))),IF(AND('Temps qualification fédération'!U$22=0,'Temps qualification fédération'!U$18=0,'Temps qualification fédération'!U$17=0),"---",IF('Meilleurs temps'!V35=0,"",IF('Meilleurs temps'!V35&lt;='Temps qualification fédération'!U$22,'Temps qualification fédération'!$E$22,IF('Meilleurs temps'!V35&lt;='Temps qualification fédération'!U$20,'Temps qualification fédération'!$E$20,IF('Meilleurs temps'!V35&lt;='Temps qualification fédération'!U$21,'Temps qualification fédération'!$E$21,IF('Meilleurs temps'!V35&lt;='Temps qualification fédération'!U$19,'Temps qualification fédération'!$E$19,IF('Meilleurs temps'!V35&lt;='Temps qualification fédération'!U$18,'Temps qualification fédération'!$E$18,IF('Meilleurs temps'!V35&lt;='Temps qualification fédération'!U$17,'Temps qualification fédération'!$E$17,IF('Meilleurs temps'!V35&lt;='Temps qualification fédération'!U$16,'Temps qualification fédération'!$E$16,IF('Meilleurs temps'!V35&lt;='Temps qualification fédération'!U$15,'Temps qualification fédération'!$E$15,"PRÉ-LIGUE")))))))))))</f>
        <v/>
      </c>
      <c r="X35" s="52" t="str">
        <f>IF($D35="F",IF(AND('Temps qualification fédération'!V$9=0,'Temps qualification fédération'!V$5=0,'Temps qualification fédération'!V$4=0),"---",IF('Meilleurs temps'!W35=0,"",IF('Meilleurs temps'!W35&lt;='Temps qualification fédération'!V$9,'Temps qualification fédération'!$E$9,IF('Meilleurs temps'!W35&lt;='Temps qualification fédération'!V$7,'Temps qualification fédération'!$E$7,IF('Meilleurs temps'!W35&lt;='Temps qualification fédération'!V$8,'Temps qualification fédération'!$E$8,IF('Meilleurs temps'!W35&lt;='Temps qualification fédération'!V$6,'Temps qualification fédération'!$E$6,IF('Meilleurs temps'!W35&lt;='Temps qualification fédération'!V$5,'Temps qualification fédération'!$E$5,IF('Meilleurs temps'!W35&lt;='Temps qualification fédération'!V$4,'Temps qualification fédération'!$E$4,IF('Meilleurs temps'!W35&lt;='Temps qualification fédération'!V$3,'Temps qualification fédération'!$E$3,IF('Meilleurs temps'!W35&lt;='Temps qualification fédération'!V$2,'Temps qualification fédération'!$E$2,"PRÉ-LIGUE")))))))))),IF(AND('Temps qualification fédération'!V$22=0,'Temps qualification fédération'!V$18=0,'Temps qualification fédération'!V$17=0),"---",IF('Meilleurs temps'!W35=0,"",IF('Meilleurs temps'!W35&lt;='Temps qualification fédération'!V$22,'Temps qualification fédération'!$E$22,IF('Meilleurs temps'!W35&lt;='Temps qualification fédération'!V$20,'Temps qualification fédération'!$E$20,IF('Meilleurs temps'!W35&lt;='Temps qualification fédération'!V$21,'Temps qualification fédération'!$E$21,IF('Meilleurs temps'!W35&lt;='Temps qualification fédération'!V$19,'Temps qualification fédération'!$E$19,IF('Meilleurs temps'!W35&lt;='Temps qualification fédération'!V$18,'Temps qualification fédération'!$E$18,IF('Meilleurs temps'!W35&lt;='Temps qualification fédération'!V$17,'Temps qualification fédération'!$E$17,IF('Meilleurs temps'!W35&lt;='Temps qualification fédération'!V$16,'Temps qualification fédération'!$E$16,IF('Meilleurs temps'!W35&lt;='Temps qualification fédération'!V$15,'Temps qualification fédération'!$E$15,"PRÉ-LIGUE")))))))))))</f>
        <v/>
      </c>
      <c r="Y35" s="52" t="str">
        <f>IF($D35="F",IF(AND('Temps qualification fédération'!W$9=0,'Temps qualification fédération'!W$5=0,'Temps qualification fédération'!W$4=0),"---",IF('Meilleurs temps'!X35=0,"",IF('Meilleurs temps'!X35&lt;='Temps qualification fédération'!W$9,'Temps qualification fédération'!$E$9,IF('Meilleurs temps'!X35&lt;='Temps qualification fédération'!W$7,'Temps qualification fédération'!$E$7,IF('Meilleurs temps'!X35&lt;='Temps qualification fédération'!W$8,'Temps qualification fédération'!$E$8,IF('Meilleurs temps'!X35&lt;='Temps qualification fédération'!W$6,'Temps qualification fédération'!$E$6,IF('Meilleurs temps'!X35&lt;='Temps qualification fédération'!W$5,'Temps qualification fédération'!$E$5,IF('Meilleurs temps'!X35&lt;='Temps qualification fédération'!W$4,'Temps qualification fédération'!$E$4,IF('Meilleurs temps'!X35&lt;='Temps qualification fédération'!W$3,'Temps qualification fédération'!$E$3,IF('Meilleurs temps'!X35&lt;='Temps qualification fédération'!W$2,'Temps qualification fédération'!$E$2,"PRÉ-LIGUE")))))))))),IF(AND('Temps qualification fédération'!W$22=0,'Temps qualification fédération'!W$18=0,'Temps qualification fédération'!W$17=0),"---",IF('Meilleurs temps'!X35=0,"",IF('Meilleurs temps'!X35&lt;='Temps qualification fédération'!W$22,'Temps qualification fédération'!$E$22,IF('Meilleurs temps'!X35&lt;='Temps qualification fédération'!W$20,'Temps qualification fédération'!$E$20,IF('Meilleurs temps'!X35&lt;='Temps qualification fédération'!W$21,'Temps qualification fédération'!$E$21,IF('Meilleurs temps'!X35&lt;='Temps qualification fédération'!W$19,'Temps qualification fédération'!$E$19,IF('Meilleurs temps'!X35&lt;='Temps qualification fédération'!W$18,'Temps qualification fédération'!$E$18,IF('Meilleurs temps'!X35&lt;='Temps qualification fédération'!W$17,'Temps qualification fédération'!$E$17,IF('Meilleurs temps'!X35&lt;='Temps qualification fédération'!W$16,'Temps qualification fédération'!$E$16,IF('Meilleurs temps'!X35&lt;='Temps qualification fédération'!W$15,'Temps qualification fédération'!$E$15,"PRÉ-LIGUE")))))))))))</f>
        <v/>
      </c>
      <c r="AA35" s="34">
        <f t="shared" si="2"/>
        <v>0</v>
      </c>
      <c r="AB35" s="35">
        <f t="shared" si="3"/>
        <v>0</v>
      </c>
      <c r="AC35" s="80">
        <f t="shared" si="4"/>
        <v>0</v>
      </c>
      <c r="AD35" s="80">
        <f t="shared" si="5"/>
        <v>0</v>
      </c>
      <c r="AE35" s="80">
        <f t="shared" si="6"/>
        <v>0</v>
      </c>
      <c r="AF35" s="80">
        <f t="shared" si="7"/>
        <v>0</v>
      </c>
      <c r="AG35" s="80">
        <f t="shared" si="8"/>
        <v>0</v>
      </c>
      <c r="AH35" s="80">
        <f t="shared" si="9"/>
        <v>0</v>
      </c>
      <c r="AI35" s="36">
        <f t="shared" si="10"/>
        <v>0</v>
      </c>
      <c r="AJ35" s="35">
        <f t="shared" si="11"/>
        <v>0</v>
      </c>
      <c r="AK35" s="80">
        <f t="shared" si="12"/>
        <v>0</v>
      </c>
      <c r="AL35" s="80">
        <f t="shared" si="13"/>
        <v>0</v>
      </c>
      <c r="AM35" s="80">
        <f t="shared" si="14"/>
        <v>0</v>
      </c>
      <c r="AN35" s="80">
        <f t="shared" si="15"/>
        <v>0</v>
      </c>
      <c r="AO35" s="80">
        <f t="shared" si="16"/>
        <v>0</v>
      </c>
      <c r="AP35" s="80">
        <f t="shared" si="17"/>
        <v>0</v>
      </c>
      <c r="AQ35" s="36">
        <f t="shared" si="18"/>
        <v>0</v>
      </c>
      <c r="AR35" s="35">
        <f t="shared" si="19"/>
        <v>0</v>
      </c>
      <c r="AS35" s="80">
        <f t="shared" si="20"/>
        <v>0</v>
      </c>
      <c r="AT35" s="80">
        <f t="shared" si="21"/>
        <v>0</v>
      </c>
      <c r="AU35" s="80">
        <f t="shared" si="22"/>
        <v>0</v>
      </c>
      <c r="AV35" s="80">
        <f t="shared" si="23"/>
        <v>0</v>
      </c>
      <c r="AW35" s="80">
        <f t="shared" si="24"/>
        <v>0</v>
      </c>
      <c r="AX35" s="80">
        <f t="shared" si="25"/>
        <v>0</v>
      </c>
      <c r="AY35" s="36">
        <f t="shared" si="26"/>
        <v>0</v>
      </c>
      <c r="AZ35" s="35">
        <f t="shared" si="27"/>
        <v>0</v>
      </c>
      <c r="BA35" s="80">
        <f t="shared" si="28"/>
        <v>0</v>
      </c>
      <c r="BB35" s="80">
        <f t="shared" si="29"/>
        <v>0</v>
      </c>
      <c r="BC35" s="80">
        <f t="shared" si="30"/>
        <v>0</v>
      </c>
      <c r="BD35" s="80">
        <f t="shared" si="31"/>
        <v>0</v>
      </c>
      <c r="BE35" s="80">
        <f t="shared" si="32"/>
        <v>0</v>
      </c>
      <c r="BF35" s="80">
        <f t="shared" si="33"/>
        <v>0</v>
      </c>
      <c r="BG35" s="36">
        <f t="shared" si="34"/>
        <v>0</v>
      </c>
      <c r="BH35" s="35">
        <f t="shared" si="35"/>
        <v>0</v>
      </c>
      <c r="BI35" s="80">
        <f t="shared" si="36"/>
        <v>0</v>
      </c>
      <c r="BJ35" s="80">
        <f t="shared" si="37"/>
        <v>0</v>
      </c>
      <c r="BK35" s="80">
        <f t="shared" si="38"/>
        <v>0</v>
      </c>
      <c r="BL35" s="80">
        <f t="shared" si="39"/>
        <v>0</v>
      </c>
      <c r="BM35" s="80">
        <f t="shared" si="40"/>
        <v>0</v>
      </c>
      <c r="BN35" s="80">
        <f t="shared" si="41"/>
        <v>0</v>
      </c>
      <c r="BO35" s="36">
        <f t="shared" si="42"/>
        <v>0</v>
      </c>
    </row>
    <row r="36" spans="1:67" ht="15.75" thickBot="1">
      <c r="A36" s="47" t="s">
        <v>47</v>
      </c>
      <c r="B36" s="48" t="str">
        <f t="shared" si="0"/>
        <v>PROVINCIAL</v>
      </c>
      <c r="C36" s="50">
        <f t="shared" ca="1" si="1"/>
        <v>12</v>
      </c>
      <c r="D36" s="51" t="s">
        <v>40</v>
      </c>
      <c r="E36" s="37" t="s">
        <v>184</v>
      </c>
      <c r="F36" s="38" t="s">
        <v>89</v>
      </c>
      <c r="G36" s="49">
        <v>38022</v>
      </c>
      <c r="H36" s="52" t="str">
        <f>IF($D36="F",IF(AND('Temps qualification fédération'!F$9=0,'Temps qualification fédération'!F$5=0,'Temps qualification fédération'!F$4=0),"---",IF('Meilleurs temps'!G36=0,"",IF('Meilleurs temps'!G36&lt;='Temps qualification fédération'!F$9,'Temps qualification fédération'!$E$9,IF('Meilleurs temps'!G36&lt;='Temps qualification fédération'!F$7,'Temps qualification fédération'!$E$7,IF('Meilleurs temps'!G36&lt;='Temps qualification fédération'!F$8,'Temps qualification fédération'!$E$8,IF('Meilleurs temps'!G36&lt;='Temps qualification fédération'!F$6,'Temps qualification fédération'!$E$6,IF('Meilleurs temps'!G36&lt;='Temps qualification fédération'!F$5,'Temps qualification fédération'!$E$5,IF('Meilleurs temps'!G36&lt;='Temps qualification fédération'!F$4,'Temps qualification fédération'!$E$4,IF('Meilleurs temps'!G36&lt;='Temps qualification fédération'!F$3,'Temps qualification fédération'!$E$3,IF('Meilleurs temps'!G36&lt;='Temps qualification fédération'!F$2,'Temps qualification fédération'!$E$2,"PRÉ-LIGUE")))))))))),IF(AND('Temps qualification fédération'!F$22=0,'Temps qualification fédération'!F$18=0,'Temps qualification fédération'!F$17=0),"---",IF('Meilleurs temps'!G36=0,"",IF('Meilleurs temps'!G36&lt;='Temps qualification fédération'!F$22,'Temps qualification fédération'!$E$22,IF('Meilleurs temps'!G36&lt;='Temps qualification fédération'!F$20,'Temps qualification fédération'!$E$20,IF('Meilleurs temps'!G36&lt;='Temps qualification fédération'!F$21,'Temps qualification fédération'!$E$21,IF('Meilleurs temps'!G36&lt;='Temps qualification fédération'!F$19,'Temps qualification fédération'!$E$19,IF('Meilleurs temps'!G36&lt;='Temps qualification fédération'!F$18,'Temps qualification fédération'!$E$18,IF('Meilleurs temps'!G36&lt;='Temps qualification fédération'!F$17,'Temps qualification fédération'!$E$17,IF('Meilleurs temps'!G36&lt;='Temps qualification fédération'!F$16,'Temps qualification fédération'!$E$16,IF('Meilleurs temps'!G36&lt;='Temps qualification fédération'!F$15,'Temps qualification fédération'!$E$15,"PRÉ-LIGUE")))))))))))</f>
        <v>DEV 11-12</v>
      </c>
      <c r="I36" s="52" t="str">
        <f>IF($D36="F",IF(AND('Temps qualification fédération'!G$9=0,'Temps qualification fédération'!G$5=0,'Temps qualification fédération'!G$4=0),"---",IF('Meilleurs temps'!H36=0,"",IF('Meilleurs temps'!H36&lt;='Temps qualification fédération'!G$9,'Temps qualification fédération'!$E$9,IF('Meilleurs temps'!H36&lt;='Temps qualification fédération'!G$7,'Temps qualification fédération'!$E$7,IF('Meilleurs temps'!H36&lt;='Temps qualification fédération'!G$8,'Temps qualification fédération'!$E$8,IF('Meilleurs temps'!H36&lt;='Temps qualification fédération'!G$6,'Temps qualification fédération'!$E$6,IF('Meilleurs temps'!H36&lt;='Temps qualification fédération'!G$5,'Temps qualification fédération'!$E$5,IF('Meilleurs temps'!H36&lt;='Temps qualification fédération'!G$4,'Temps qualification fédération'!$E$4,IF('Meilleurs temps'!H36&lt;='Temps qualification fédération'!G$3,'Temps qualification fédération'!$E$3,IF('Meilleurs temps'!H36&lt;='Temps qualification fédération'!G$2,'Temps qualification fédération'!$E$2,"PRÉ-LIGUE")))))))))),IF(AND('Temps qualification fédération'!G$22=0,'Temps qualification fédération'!G$18=0,'Temps qualification fédération'!G$17=0),"---",IF('Meilleurs temps'!H36=0,"",IF('Meilleurs temps'!H36&lt;='Temps qualification fédération'!G$22,'Temps qualification fédération'!$E$22,IF('Meilleurs temps'!H36&lt;='Temps qualification fédération'!G$20,'Temps qualification fédération'!$E$20,IF('Meilleurs temps'!H36&lt;='Temps qualification fédération'!G$21,'Temps qualification fédération'!$E$21,IF('Meilleurs temps'!H36&lt;='Temps qualification fédération'!G$19,'Temps qualification fédération'!$E$19,IF('Meilleurs temps'!H36&lt;='Temps qualification fédération'!G$18,'Temps qualification fédération'!$E$18,IF('Meilleurs temps'!H36&lt;='Temps qualification fédération'!G$17,'Temps qualification fédération'!$E$17,IF('Meilleurs temps'!H36&lt;='Temps qualification fédération'!G$16,'Temps qualification fédération'!$E$16,IF('Meilleurs temps'!H36&lt;='Temps qualification fédération'!G$15,'Temps qualification fédération'!$E$15,"PRÉ-LIGUE")))))))))))</f>
        <v>DEV 11-12</v>
      </c>
      <c r="J36" s="52" t="str">
        <f>IF($D36="F",IF(AND('Temps qualification fédération'!H$9=0,'Temps qualification fédération'!H$5=0,'Temps qualification fédération'!H$4=0),"---",IF('Meilleurs temps'!I36=0,"",IF('Meilleurs temps'!I36&lt;='Temps qualification fédération'!H$9,'Temps qualification fédération'!$E$9,IF('Meilleurs temps'!I36&lt;='Temps qualification fédération'!H$7,'Temps qualification fédération'!$E$7,IF('Meilleurs temps'!I36&lt;='Temps qualification fédération'!H$8,'Temps qualification fédération'!$E$8,IF('Meilleurs temps'!I36&lt;='Temps qualification fédération'!H$6,'Temps qualification fédération'!$E$6,IF('Meilleurs temps'!I36&lt;='Temps qualification fédération'!H$5,'Temps qualification fédération'!$E$5,IF('Meilleurs temps'!I36&lt;='Temps qualification fédération'!H$4,'Temps qualification fédération'!$E$4,IF('Meilleurs temps'!I36&lt;='Temps qualification fédération'!H$3,'Temps qualification fédération'!$E$3,IF('Meilleurs temps'!I36&lt;='Temps qualification fédération'!H$2,'Temps qualification fédération'!$E$2,"PRÉ-LIGUE")))))))))),IF(AND('Temps qualification fédération'!H$22=0,'Temps qualification fédération'!H$18=0,'Temps qualification fédération'!H$17=0),"---",IF('Meilleurs temps'!I36=0,"",IF('Meilleurs temps'!I36&lt;='Temps qualification fédération'!H$22,'Temps qualification fédération'!$E$22,IF('Meilleurs temps'!I36&lt;='Temps qualification fédération'!H$20,'Temps qualification fédération'!$E$20,IF('Meilleurs temps'!I36&lt;='Temps qualification fédération'!H$21,'Temps qualification fédération'!$E$21,IF('Meilleurs temps'!I36&lt;='Temps qualification fédération'!H$19,'Temps qualification fédération'!$E$19,IF('Meilleurs temps'!I36&lt;='Temps qualification fédération'!H$18,'Temps qualification fédération'!$E$18,IF('Meilleurs temps'!I36&lt;='Temps qualification fédération'!H$17,'Temps qualification fédération'!$E$17,IF('Meilleurs temps'!I36&lt;='Temps qualification fédération'!H$16,'Temps qualification fédération'!$E$16,IF('Meilleurs temps'!I36&lt;='Temps qualification fédération'!H$15,'Temps qualification fédération'!$E$15,"PRÉ-LIGUE")))))))))))</f>
        <v>DEV 11-12</v>
      </c>
      <c r="K36" s="52" t="str">
        <f>IF($D36="F",IF(AND('Temps qualification fédération'!I$9=0,'Temps qualification fédération'!I$5=0,'Temps qualification fédération'!I$4=0),"---",IF('Meilleurs temps'!J36=0,"",IF('Meilleurs temps'!J36&lt;='Temps qualification fédération'!I$9,'Temps qualification fédération'!$E$9,IF('Meilleurs temps'!J36&lt;='Temps qualification fédération'!I$7,'Temps qualification fédération'!$E$7,IF('Meilleurs temps'!J36&lt;='Temps qualification fédération'!I$8,'Temps qualification fédération'!$E$8,IF('Meilleurs temps'!J36&lt;='Temps qualification fédération'!I$6,'Temps qualification fédération'!$E$6,IF('Meilleurs temps'!J36&lt;='Temps qualification fédération'!I$5,'Temps qualification fédération'!$E$5,IF('Meilleurs temps'!J36&lt;='Temps qualification fédération'!I$4,'Temps qualification fédération'!$E$4,IF('Meilleurs temps'!J36&lt;='Temps qualification fédération'!I$3,'Temps qualification fédération'!$E$3,IF('Meilleurs temps'!J36&lt;='Temps qualification fédération'!I$2,'Temps qualification fédération'!$E$2,"PRÉ-LIGUE")))))))))),IF(AND('Temps qualification fédération'!I$22=0,'Temps qualification fédération'!I$18=0,'Temps qualification fédération'!I$17=0),"---",IF('Meilleurs temps'!J36=0,"",IF('Meilleurs temps'!J36&lt;='Temps qualification fédération'!I$22,'Temps qualification fédération'!$E$22,IF('Meilleurs temps'!J36&lt;='Temps qualification fédération'!I$20,'Temps qualification fédération'!$E$20,IF('Meilleurs temps'!J36&lt;='Temps qualification fédération'!I$21,'Temps qualification fédération'!$E$21,IF('Meilleurs temps'!J36&lt;='Temps qualification fédération'!I$19,'Temps qualification fédération'!$E$19,IF('Meilleurs temps'!J36&lt;='Temps qualification fédération'!I$18,'Temps qualification fédération'!$E$18,IF('Meilleurs temps'!J36&lt;='Temps qualification fédération'!I$17,'Temps qualification fédération'!$E$17,IF('Meilleurs temps'!J36&lt;='Temps qualification fédération'!I$16,'Temps qualification fédération'!$E$16,IF('Meilleurs temps'!J36&lt;='Temps qualification fédération'!I$15,'Temps qualification fédération'!$E$15,"PRÉ-LIGUE")))))))))))</f>
        <v/>
      </c>
      <c r="L36" s="52" t="str">
        <f>IF($D36="F",IF(AND('Temps qualification fédération'!J$9=0,'Temps qualification fédération'!J$5=0,'Temps qualification fédération'!J$4=0),"---",IF('Meilleurs temps'!K36=0,"",IF('Meilleurs temps'!K36&lt;='Temps qualification fédération'!J$9,'Temps qualification fédération'!$E$9,IF('Meilleurs temps'!K36&lt;='Temps qualification fédération'!J$7,'Temps qualification fédération'!$E$7,IF('Meilleurs temps'!K36&lt;='Temps qualification fédération'!J$8,'Temps qualification fédération'!$E$8,IF('Meilleurs temps'!K36&lt;='Temps qualification fédération'!J$6,'Temps qualification fédération'!$E$6,IF('Meilleurs temps'!K36&lt;='Temps qualification fédération'!J$5,'Temps qualification fédération'!$E$5,IF('Meilleurs temps'!K36&lt;='Temps qualification fédération'!J$4,'Temps qualification fédération'!$E$4,IF('Meilleurs temps'!K36&lt;='Temps qualification fédération'!J$3,'Temps qualification fédération'!$E$3,IF('Meilleurs temps'!K36&lt;='Temps qualification fédération'!J$2,'Temps qualification fédération'!$E$2,"PRÉ-LIGUE")))))))))),IF(AND('Temps qualification fédération'!J$22=0,'Temps qualification fédération'!J$18=0,'Temps qualification fédération'!J$17=0),"---",IF('Meilleurs temps'!K36=0,"",IF('Meilleurs temps'!K36&lt;='Temps qualification fédération'!J$22,'Temps qualification fédération'!$E$22,IF('Meilleurs temps'!K36&lt;='Temps qualification fédération'!J$20,'Temps qualification fédération'!$E$20,IF('Meilleurs temps'!K36&lt;='Temps qualification fédération'!J$21,'Temps qualification fédération'!$E$21,IF('Meilleurs temps'!K36&lt;='Temps qualification fédération'!J$19,'Temps qualification fédération'!$E$19,IF('Meilleurs temps'!K36&lt;='Temps qualification fédération'!J$18,'Temps qualification fédération'!$E$18,IF('Meilleurs temps'!K36&lt;='Temps qualification fédération'!J$17,'Temps qualification fédération'!$E$17,IF('Meilleurs temps'!K36&lt;='Temps qualification fédération'!J$16,'Temps qualification fédération'!$E$16,IF('Meilleurs temps'!K36&lt;='Temps qualification fédération'!J$15,'Temps qualification fédération'!$E$15,"PRÉ-LIGUE")))))))))))</f>
        <v/>
      </c>
      <c r="M36" s="52" t="str">
        <f>IF($D36="F",IF(AND('Temps qualification fédération'!K$9=0,'Temps qualification fédération'!K$5=0,'Temps qualification fédération'!K$4=0),"---",IF('Meilleurs temps'!L36=0,"",IF('Meilleurs temps'!L36&lt;='Temps qualification fédération'!K$9,'Temps qualification fédération'!$E$9,IF('Meilleurs temps'!L36&lt;='Temps qualification fédération'!K$7,'Temps qualification fédération'!$E$7,IF('Meilleurs temps'!L36&lt;='Temps qualification fédération'!K$8,'Temps qualification fédération'!$E$8,IF('Meilleurs temps'!L36&lt;='Temps qualification fédération'!K$6,'Temps qualification fédération'!$E$6,IF('Meilleurs temps'!L36&lt;='Temps qualification fédération'!K$5,'Temps qualification fédération'!$E$5,IF('Meilleurs temps'!L36&lt;='Temps qualification fédération'!K$4,'Temps qualification fédération'!$E$4,IF('Meilleurs temps'!L36&lt;='Temps qualification fédération'!K$3,'Temps qualification fédération'!$E$3,IF('Meilleurs temps'!L36&lt;='Temps qualification fédération'!K$2,'Temps qualification fédération'!$E$2,"PRÉ-LIGUE")))))))))),IF(AND('Temps qualification fédération'!K$22=0,'Temps qualification fédération'!K$18=0,'Temps qualification fédération'!K$17=0),"---",IF('Meilleurs temps'!L36=0,"",IF('Meilleurs temps'!L36&lt;='Temps qualification fédération'!K$22,'Temps qualification fédération'!$E$22,IF('Meilleurs temps'!L36&lt;='Temps qualification fédération'!K$20,'Temps qualification fédération'!$E$20,IF('Meilleurs temps'!L36&lt;='Temps qualification fédération'!K$21,'Temps qualification fédération'!$E$21,IF('Meilleurs temps'!L36&lt;='Temps qualification fédération'!K$19,'Temps qualification fédération'!$E$19,IF('Meilleurs temps'!L36&lt;='Temps qualification fédération'!K$18,'Temps qualification fédération'!$E$18,IF('Meilleurs temps'!L36&lt;='Temps qualification fédération'!K$17,'Temps qualification fédération'!$E$17,IF('Meilleurs temps'!L36&lt;='Temps qualification fédération'!K$16,'Temps qualification fédération'!$E$16,IF('Meilleurs temps'!L36&lt;='Temps qualification fédération'!K$15,'Temps qualification fédération'!$E$15,"PRÉ-LIGUE")))))))))))</f>
        <v>---</v>
      </c>
      <c r="N36" s="52" t="str">
        <f>IF($D36="F",IF(AND('Temps qualification fédération'!L$9=0,'Temps qualification fédération'!L$5=0,'Temps qualification fédération'!L$4=0),"---",IF('Meilleurs temps'!M36=0,"",IF('Meilleurs temps'!M36&lt;='Temps qualification fédération'!L$9,'Temps qualification fédération'!$E$9,IF('Meilleurs temps'!M36&lt;='Temps qualification fédération'!L$7,'Temps qualification fédération'!$E$7,IF('Meilleurs temps'!M36&lt;='Temps qualification fédération'!L$8,'Temps qualification fédération'!$E$8,IF('Meilleurs temps'!M36&lt;='Temps qualification fédération'!L$6,'Temps qualification fédération'!$E$6,IF('Meilleurs temps'!M36&lt;='Temps qualification fédération'!L$5,'Temps qualification fédération'!$E$5,IF('Meilleurs temps'!M36&lt;='Temps qualification fédération'!L$4,'Temps qualification fédération'!$E$4,IF('Meilleurs temps'!M36&lt;='Temps qualification fédération'!L$3,'Temps qualification fédération'!$E$3,IF('Meilleurs temps'!M36&lt;='Temps qualification fédération'!L$2,'Temps qualification fédération'!$E$2,"PRÉ-LIGUE")))))))))),IF(AND('Temps qualification fédération'!L$22=0,'Temps qualification fédération'!L$18=0,'Temps qualification fédération'!L$17=0),"---",IF('Meilleurs temps'!M36=0,"",IF('Meilleurs temps'!M36&lt;='Temps qualification fédération'!L$22,'Temps qualification fédération'!$E$22,IF('Meilleurs temps'!M36&lt;='Temps qualification fédération'!L$20,'Temps qualification fédération'!$E$20,IF('Meilleurs temps'!M36&lt;='Temps qualification fédération'!L$21,'Temps qualification fédération'!$E$21,IF('Meilleurs temps'!M36&lt;='Temps qualification fédération'!L$19,'Temps qualification fédération'!$E$19,IF('Meilleurs temps'!M36&lt;='Temps qualification fédération'!L$18,'Temps qualification fédération'!$E$18,IF('Meilleurs temps'!M36&lt;='Temps qualification fédération'!L$17,'Temps qualification fédération'!$E$17,IF('Meilleurs temps'!M36&lt;='Temps qualification fédération'!L$16,'Temps qualification fédération'!$E$16,IF('Meilleurs temps'!M36&lt;='Temps qualification fédération'!L$15,'Temps qualification fédération'!$E$15,"PRÉ-LIGUE")))))))))))</f>
        <v/>
      </c>
      <c r="O36" s="52" t="str">
        <f>IF($D36="F",IF(AND('Temps qualification fédération'!M$9=0,'Temps qualification fédération'!M$5=0,'Temps qualification fédération'!M$4=0),"---",IF('Meilleurs temps'!N36=0,"",IF('Meilleurs temps'!N36&lt;='Temps qualification fédération'!M$9,'Temps qualification fédération'!$E$9,IF('Meilleurs temps'!N36&lt;='Temps qualification fédération'!M$7,'Temps qualification fédération'!$E$7,IF('Meilleurs temps'!N36&lt;='Temps qualification fédération'!M$8,'Temps qualification fédération'!$E$8,IF('Meilleurs temps'!N36&lt;='Temps qualification fédération'!M$6,'Temps qualification fédération'!$E$6,IF('Meilleurs temps'!N36&lt;='Temps qualification fédération'!M$5,'Temps qualification fédération'!$E$5,IF('Meilleurs temps'!N36&lt;='Temps qualification fédération'!M$4,'Temps qualification fédération'!$E$4,IF('Meilleurs temps'!N36&lt;='Temps qualification fédération'!M$3,'Temps qualification fédération'!$E$3,IF('Meilleurs temps'!N36&lt;='Temps qualification fédération'!M$2,'Temps qualification fédération'!$E$2,"PRÉ-LIGUE")))))))))),IF(AND('Temps qualification fédération'!M$22=0,'Temps qualification fédération'!M$18=0,'Temps qualification fédération'!M$17=0),"---",IF('Meilleurs temps'!N36=0,"",IF('Meilleurs temps'!N36&lt;='Temps qualification fédération'!M$22,'Temps qualification fédération'!$E$22,IF('Meilleurs temps'!N36&lt;='Temps qualification fédération'!M$20,'Temps qualification fédération'!$E$20,IF('Meilleurs temps'!N36&lt;='Temps qualification fédération'!M$21,'Temps qualification fédération'!$E$21,IF('Meilleurs temps'!N36&lt;='Temps qualification fédération'!M$19,'Temps qualification fédération'!$E$19,IF('Meilleurs temps'!N36&lt;='Temps qualification fédération'!M$18,'Temps qualification fédération'!$E$18,IF('Meilleurs temps'!N36&lt;='Temps qualification fédération'!M$17,'Temps qualification fédération'!$E$17,IF('Meilleurs temps'!N36&lt;='Temps qualification fédération'!M$16,'Temps qualification fédération'!$E$16,IF('Meilleurs temps'!N36&lt;='Temps qualification fédération'!M$15,'Temps qualification fédération'!$E$15,"PRÉ-LIGUE")))))))))))</f>
        <v>PROVINCIAL</v>
      </c>
      <c r="P36" s="52" t="str">
        <f>IF($D36="F",IF(AND('Temps qualification fédération'!N$9=0,'Temps qualification fédération'!N$5=0,'Temps qualification fédération'!N$4=0),"---",IF('Meilleurs temps'!O36=0,"",IF('Meilleurs temps'!O36&lt;='Temps qualification fédération'!N$9,'Temps qualification fédération'!$E$9,IF('Meilleurs temps'!O36&lt;='Temps qualification fédération'!N$7,'Temps qualification fédération'!$E$7,IF('Meilleurs temps'!O36&lt;='Temps qualification fédération'!N$8,'Temps qualification fédération'!$E$8,IF('Meilleurs temps'!O36&lt;='Temps qualification fédération'!N$6,'Temps qualification fédération'!$E$6,IF('Meilleurs temps'!O36&lt;='Temps qualification fédération'!N$5,'Temps qualification fédération'!$E$5,IF('Meilleurs temps'!O36&lt;='Temps qualification fédération'!N$4,'Temps qualification fédération'!$E$4,IF('Meilleurs temps'!O36&lt;='Temps qualification fédération'!N$3,'Temps qualification fédération'!$E$3,IF('Meilleurs temps'!O36&lt;='Temps qualification fédération'!N$2,'Temps qualification fédération'!$E$2,"PRÉ-LIGUE")))))))))),IF(AND('Temps qualification fédération'!N$22=0,'Temps qualification fédération'!N$18=0,'Temps qualification fédération'!N$17=0),"---",IF('Meilleurs temps'!O36=0,"",IF('Meilleurs temps'!O36&lt;='Temps qualification fédération'!N$22,'Temps qualification fédération'!$E$22,IF('Meilleurs temps'!O36&lt;='Temps qualification fédération'!N$20,'Temps qualification fédération'!$E$20,IF('Meilleurs temps'!O36&lt;='Temps qualification fédération'!N$21,'Temps qualification fédération'!$E$21,IF('Meilleurs temps'!O36&lt;='Temps qualification fédération'!N$19,'Temps qualification fédération'!$E$19,IF('Meilleurs temps'!O36&lt;='Temps qualification fédération'!N$18,'Temps qualification fédération'!$E$18,IF('Meilleurs temps'!O36&lt;='Temps qualification fédération'!N$17,'Temps qualification fédération'!$E$17,IF('Meilleurs temps'!O36&lt;='Temps qualification fédération'!N$16,'Temps qualification fédération'!$E$16,IF('Meilleurs temps'!O36&lt;='Temps qualification fédération'!N$15,'Temps qualification fédération'!$E$15,"PRÉ-LIGUE")))))))))))</f>
        <v>PROVINCIAL</v>
      </c>
      <c r="Q36" s="52" t="str">
        <f>IF($D36="F",IF(AND('Temps qualification fédération'!O$9=0,'Temps qualification fédération'!O$5=0,'Temps qualification fédération'!O$4=0),"---",IF('Meilleurs temps'!P36=0,"",IF('Meilleurs temps'!P36&lt;='Temps qualification fédération'!O$9,'Temps qualification fédération'!$E$9,IF('Meilleurs temps'!P36&lt;='Temps qualification fédération'!O$7,'Temps qualification fédération'!$E$7,IF('Meilleurs temps'!P36&lt;='Temps qualification fédération'!O$8,'Temps qualification fédération'!$E$8,IF('Meilleurs temps'!P36&lt;='Temps qualification fédération'!O$6,'Temps qualification fédération'!$E$6,IF('Meilleurs temps'!P36&lt;='Temps qualification fédération'!O$5,'Temps qualification fédération'!$E$5,IF('Meilleurs temps'!P36&lt;='Temps qualification fédération'!O$4,'Temps qualification fédération'!$E$4,IF('Meilleurs temps'!P36&lt;='Temps qualification fédération'!O$3,'Temps qualification fédération'!$E$3,IF('Meilleurs temps'!P36&lt;='Temps qualification fédération'!O$2,'Temps qualification fédération'!$E$2,"PRÉ-LIGUE")))))))))),IF(AND('Temps qualification fédération'!O$22=0,'Temps qualification fédération'!O$18=0,'Temps qualification fédération'!O$17=0),"---",IF('Meilleurs temps'!P36=0,"",IF('Meilleurs temps'!P36&lt;='Temps qualification fédération'!O$22,'Temps qualification fédération'!$E$22,IF('Meilleurs temps'!P36&lt;='Temps qualification fédération'!O$20,'Temps qualification fédération'!$E$20,IF('Meilleurs temps'!P36&lt;='Temps qualification fédération'!O$21,'Temps qualification fédération'!$E$21,IF('Meilleurs temps'!P36&lt;='Temps qualification fédération'!O$19,'Temps qualification fédération'!$E$19,IF('Meilleurs temps'!P36&lt;='Temps qualification fédération'!O$18,'Temps qualification fédération'!$E$18,IF('Meilleurs temps'!P36&lt;='Temps qualification fédération'!O$17,'Temps qualification fédération'!$E$17,IF('Meilleurs temps'!P36&lt;='Temps qualification fédération'!O$16,'Temps qualification fédération'!$E$16,IF('Meilleurs temps'!P36&lt;='Temps qualification fédération'!O$15,'Temps qualification fédération'!$E$15,"PRÉ-LIGUE")))))))))))</f>
        <v>DEV 11-12</v>
      </c>
      <c r="R36" s="52" t="str">
        <f>IF($D36="F",IF(AND('Temps qualification fédération'!P$9=0,'Temps qualification fédération'!P$5=0,'Temps qualification fédération'!P$4=0),"---",IF('Meilleurs temps'!Q36=0,"",IF('Meilleurs temps'!Q36&lt;='Temps qualification fédération'!P$9,'Temps qualification fédération'!$E$9,IF('Meilleurs temps'!Q36&lt;='Temps qualification fédération'!P$7,'Temps qualification fédération'!$E$7,IF('Meilleurs temps'!Q36&lt;='Temps qualification fédération'!P$8,'Temps qualification fédération'!$E$8,IF('Meilleurs temps'!Q36&lt;='Temps qualification fédération'!P$6,'Temps qualification fédération'!$E$6,IF('Meilleurs temps'!Q36&lt;='Temps qualification fédération'!P$5,'Temps qualification fédération'!$E$5,IF('Meilleurs temps'!Q36&lt;='Temps qualification fédération'!P$4,'Temps qualification fédération'!$E$4,IF('Meilleurs temps'!Q36&lt;='Temps qualification fédération'!P$3,'Temps qualification fédération'!$E$3,IF('Meilleurs temps'!Q36&lt;='Temps qualification fédération'!P$2,'Temps qualification fédération'!$E$2,"PRÉ-LIGUE")))))))))),IF(AND('Temps qualification fédération'!P$22=0,'Temps qualification fédération'!P$18=0,'Temps qualification fédération'!P$17=0),"---",IF('Meilleurs temps'!Q36=0,"",IF('Meilleurs temps'!Q36&lt;='Temps qualification fédération'!P$22,'Temps qualification fédération'!$E$22,IF('Meilleurs temps'!Q36&lt;='Temps qualification fédération'!P$20,'Temps qualification fédération'!$E$20,IF('Meilleurs temps'!Q36&lt;='Temps qualification fédération'!P$21,'Temps qualification fédération'!$E$21,IF('Meilleurs temps'!Q36&lt;='Temps qualification fédération'!P$19,'Temps qualification fédération'!$E$19,IF('Meilleurs temps'!Q36&lt;='Temps qualification fédération'!P$18,'Temps qualification fédération'!$E$18,IF('Meilleurs temps'!Q36&lt;='Temps qualification fédération'!P$17,'Temps qualification fédération'!$E$17,IF('Meilleurs temps'!Q36&lt;='Temps qualification fédération'!P$16,'Temps qualification fédération'!$E$16,IF('Meilleurs temps'!Q36&lt;='Temps qualification fédération'!P$15,'Temps qualification fédération'!$E$15,"PRÉ-LIGUE")))))))))))</f>
        <v>DEV 11-12</v>
      </c>
      <c r="S36" s="52" t="str">
        <f>IF($D36="F",IF(AND('Temps qualification fédération'!Q$9=0,'Temps qualification fédération'!Q$5=0,'Temps qualification fédération'!Q$4=0),"---",IF('Meilleurs temps'!R36=0,"",IF('Meilleurs temps'!R36&lt;='Temps qualification fédération'!Q$9,'Temps qualification fédération'!$E$9,IF('Meilleurs temps'!R36&lt;='Temps qualification fédération'!Q$7,'Temps qualification fédération'!$E$7,IF('Meilleurs temps'!R36&lt;='Temps qualification fédération'!Q$8,'Temps qualification fédération'!$E$8,IF('Meilleurs temps'!R36&lt;='Temps qualification fédération'!Q$6,'Temps qualification fédération'!$E$6,IF('Meilleurs temps'!R36&lt;='Temps qualification fédération'!Q$5,'Temps qualification fédération'!$E$5,IF('Meilleurs temps'!R36&lt;='Temps qualification fédération'!Q$4,'Temps qualification fédération'!$E$4,IF('Meilleurs temps'!R36&lt;='Temps qualification fédération'!Q$3,'Temps qualification fédération'!$E$3,IF('Meilleurs temps'!R36&lt;='Temps qualification fédération'!Q$2,'Temps qualification fédération'!$E$2,"PRÉ-LIGUE")))))))))),IF(AND('Temps qualification fédération'!Q$22=0,'Temps qualification fédération'!Q$18=0,'Temps qualification fédération'!Q$17=0),"---",IF('Meilleurs temps'!R36=0,"",IF('Meilleurs temps'!R36&lt;='Temps qualification fédération'!Q$22,'Temps qualification fédération'!$E$22,IF('Meilleurs temps'!R36&lt;='Temps qualification fédération'!Q$20,'Temps qualification fédération'!$E$20,IF('Meilleurs temps'!R36&lt;='Temps qualification fédération'!Q$21,'Temps qualification fédération'!$E$21,IF('Meilleurs temps'!R36&lt;='Temps qualification fédération'!Q$19,'Temps qualification fédération'!$E$19,IF('Meilleurs temps'!R36&lt;='Temps qualification fédération'!Q$18,'Temps qualification fédération'!$E$18,IF('Meilleurs temps'!R36&lt;='Temps qualification fédération'!Q$17,'Temps qualification fédération'!$E$17,IF('Meilleurs temps'!R36&lt;='Temps qualification fédération'!Q$16,'Temps qualification fédération'!$E$16,IF('Meilleurs temps'!R36&lt;='Temps qualification fédération'!Q$15,'Temps qualification fédération'!$E$15,"PRÉ-LIGUE")))))))))))</f>
        <v>PROVINCIAL</v>
      </c>
      <c r="T36" s="52" t="str">
        <f>IF($D36="F",IF(AND('Temps qualification fédération'!R$9=0,'Temps qualification fédération'!R$5=0,'Temps qualification fédération'!R$4=0),"---",IF('Meilleurs temps'!S36=0,"",IF('Meilleurs temps'!S36&lt;='Temps qualification fédération'!R$9,'Temps qualification fédération'!$E$9,IF('Meilleurs temps'!S36&lt;='Temps qualification fédération'!R$7,'Temps qualification fédération'!$E$7,IF('Meilleurs temps'!S36&lt;='Temps qualification fédération'!R$8,'Temps qualification fédération'!$E$8,IF('Meilleurs temps'!S36&lt;='Temps qualification fédération'!R$6,'Temps qualification fédération'!$E$6,IF('Meilleurs temps'!S36&lt;='Temps qualification fédération'!R$5,'Temps qualification fédération'!$E$5,IF('Meilleurs temps'!S36&lt;='Temps qualification fédération'!R$4,'Temps qualification fédération'!$E$4,IF('Meilleurs temps'!S36&lt;='Temps qualification fédération'!R$3,'Temps qualification fédération'!$E$3,IF('Meilleurs temps'!S36&lt;='Temps qualification fédération'!R$2,'Temps qualification fédération'!$E$2,"PRÉ-LIGUE")))))))))),IF(AND('Temps qualification fédération'!R$22=0,'Temps qualification fédération'!R$18=0,'Temps qualification fédération'!R$17=0),"---",IF('Meilleurs temps'!S36=0,"",IF('Meilleurs temps'!S36&lt;='Temps qualification fédération'!R$22,'Temps qualification fédération'!$E$22,IF('Meilleurs temps'!S36&lt;='Temps qualification fédération'!R$20,'Temps qualification fédération'!$E$20,IF('Meilleurs temps'!S36&lt;='Temps qualification fédération'!R$21,'Temps qualification fédération'!$E$21,IF('Meilleurs temps'!S36&lt;='Temps qualification fédération'!R$19,'Temps qualification fédération'!$E$19,IF('Meilleurs temps'!S36&lt;='Temps qualification fédération'!R$18,'Temps qualification fédération'!$E$18,IF('Meilleurs temps'!S36&lt;='Temps qualification fédération'!R$17,'Temps qualification fédération'!$E$17,IF('Meilleurs temps'!S36&lt;='Temps qualification fédération'!R$16,'Temps qualification fédération'!$E$16,IF('Meilleurs temps'!S36&lt;='Temps qualification fédération'!R$15,'Temps qualification fédération'!$E$15,"PRÉ-LIGUE")))))))))))</f>
        <v>DEV 11-12</v>
      </c>
      <c r="U36" s="52" t="str">
        <f>IF($D36="F",IF(AND('Temps qualification fédération'!S$9=0,'Temps qualification fédération'!S$5=0,'Temps qualification fédération'!S$4=0),"---",IF('Meilleurs temps'!T36=0,"",IF('Meilleurs temps'!T36&lt;='Temps qualification fédération'!S$9,'Temps qualification fédération'!$E$9,IF('Meilleurs temps'!T36&lt;='Temps qualification fédération'!S$7,'Temps qualification fédération'!$E$7,IF('Meilleurs temps'!T36&lt;='Temps qualification fédération'!S$8,'Temps qualification fédération'!$E$8,IF('Meilleurs temps'!T36&lt;='Temps qualification fédération'!S$6,'Temps qualification fédération'!$E$6,IF('Meilleurs temps'!T36&lt;='Temps qualification fédération'!S$5,'Temps qualification fédération'!$E$5,IF('Meilleurs temps'!T36&lt;='Temps qualification fédération'!S$4,'Temps qualification fédération'!$E$4,IF('Meilleurs temps'!T36&lt;='Temps qualification fédération'!S$3,'Temps qualification fédération'!$E$3,IF('Meilleurs temps'!T36&lt;='Temps qualification fédération'!S$2,'Temps qualification fédération'!$E$2,"PRÉ-LIGUE")))))))))),IF(AND('Temps qualification fédération'!S$22=0,'Temps qualification fédération'!S$18=0,'Temps qualification fédération'!S$17=0),"---",IF('Meilleurs temps'!T36=0,"",IF('Meilleurs temps'!T36&lt;='Temps qualification fédération'!S$22,'Temps qualification fédération'!$E$22,IF('Meilleurs temps'!T36&lt;='Temps qualification fédération'!S$20,'Temps qualification fédération'!$E$20,IF('Meilleurs temps'!T36&lt;='Temps qualification fédération'!S$21,'Temps qualification fédération'!$E$21,IF('Meilleurs temps'!T36&lt;='Temps qualification fédération'!S$19,'Temps qualification fédération'!$E$19,IF('Meilleurs temps'!T36&lt;='Temps qualification fédération'!S$18,'Temps qualification fédération'!$E$18,IF('Meilleurs temps'!T36&lt;='Temps qualification fédération'!S$17,'Temps qualification fédération'!$E$17,IF('Meilleurs temps'!T36&lt;='Temps qualification fédération'!S$16,'Temps qualification fédération'!$E$16,IF('Meilleurs temps'!T36&lt;='Temps qualification fédération'!S$15,'Temps qualification fédération'!$E$15,"PRÉ-LIGUE")))))))))))</f>
        <v/>
      </c>
      <c r="V36" s="52" t="str">
        <f>IF($D36="F",IF(AND('Temps qualification fédération'!T$9=0,'Temps qualification fédération'!T$5=0,'Temps qualification fédération'!T$4=0),"---",IF('Meilleurs temps'!U36=0,"",IF('Meilleurs temps'!U36&lt;='Temps qualification fédération'!T$9,'Temps qualification fédération'!$E$9,IF('Meilleurs temps'!U36&lt;='Temps qualification fédération'!T$7,'Temps qualification fédération'!$E$7,IF('Meilleurs temps'!U36&lt;='Temps qualification fédération'!T$8,'Temps qualification fédération'!$E$8,IF('Meilleurs temps'!U36&lt;='Temps qualification fédération'!T$6,'Temps qualification fédération'!$E$6,IF('Meilleurs temps'!U36&lt;='Temps qualification fédération'!T$5,'Temps qualification fédération'!$E$5,IF('Meilleurs temps'!U36&lt;='Temps qualification fédération'!T$4,'Temps qualification fédération'!$E$4,IF('Meilleurs temps'!U36&lt;='Temps qualification fédération'!T$3,'Temps qualification fédération'!$E$3,IF('Meilleurs temps'!U36&lt;='Temps qualification fédération'!T$2,'Temps qualification fédération'!$E$2,"PRÉ-LIGUE")))))))))),IF(AND('Temps qualification fédération'!T$22=0,'Temps qualification fédération'!T$18=0,'Temps qualification fédération'!T$17=0),"---",IF('Meilleurs temps'!U36=0,"",IF('Meilleurs temps'!U36&lt;='Temps qualification fédération'!T$22,'Temps qualification fédération'!$E$22,IF('Meilleurs temps'!U36&lt;='Temps qualification fédération'!T$20,'Temps qualification fédération'!$E$20,IF('Meilleurs temps'!U36&lt;='Temps qualification fédération'!T$21,'Temps qualification fédération'!$E$21,IF('Meilleurs temps'!U36&lt;='Temps qualification fédération'!T$19,'Temps qualification fédération'!$E$19,IF('Meilleurs temps'!U36&lt;='Temps qualification fédération'!T$18,'Temps qualification fédération'!$E$18,IF('Meilleurs temps'!U36&lt;='Temps qualification fédération'!T$17,'Temps qualification fédération'!$E$17,IF('Meilleurs temps'!U36&lt;='Temps qualification fédération'!T$16,'Temps qualification fédération'!$E$16,IF('Meilleurs temps'!U36&lt;='Temps qualification fédération'!T$15,'Temps qualification fédération'!$E$15,"PRÉ-LIGUE")))))))))))</f>
        <v/>
      </c>
      <c r="W36" s="52" t="str">
        <f>IF($D36="F",IF(AND('Temps qualification fédération'!U$9=0,'Temps qualification fédération'!U$5=0,'Temps qualification fédération'!U$4=0),"---",IF('Meilleurs temps'!V36=0,"",IF('Meilleurs temps'!V36&lt;='Temps qualification fédération'!U$9,'Temps qualification fédération'!$E$9,IF('Meilleurs temps'!V36&lt;='Temps qualification fédération'!U$7,'Temps qualification fédération'!$E$7,IF('Meilleurs temps'!V36&lt;='Temps qualification fédération'!U$8,'Temps qualification fédération'!$E$8,IF('Meilleurs temps'!V36&lt;='Temps qualification fédération'!U$6,'Temps qualification fédération'!$E$6,IF('Meilleurs temps'!V36&lt;='Temps qualification fédération'!U$5,'Temps qualification fédération'!$E$5,IF('Meilleurs temps'!V36&lt;='Temps qualification fédération'!U$4,'Temps qualification fédération'!$E$4,IF('Meilleurs temps'!V36&lt;='Temps qualification fédération'!U$3,'Temps qualification fédération'!$E$3,IF('Meilleurs temps'!V36&lt;='Temps qualification fédération'!U$2,'Temps qualification fédération'!$E$2,"PRÉ-LIGUE")))))))))),IF(AND('Temps qualification fédération'!U$22=0,'Temps qualification fédération'!U$18=0,'Temps qualification fédération'!U$17=0),"---",IF('Meilleurs temps'!V36=0,"",IF('Meilleurs temps'!V36&lt;='Temps qualification fédération'!U$22,'Temps qualification fédération'!$E$22,IF('Meilleurs temps'!V36&lt;='Temps qualification fédération'!U$20,'Temps qualification fédération'!$E$20,IF('Meilleurs temps'!V36&lt;='Temps qualification fédération'!U$21,'Temps qualification fédération'!$E$21,IF('Meilleurs temps'!V36&lt;='Temps qualification fédération'!U$19,'Temps qualification fédération'!$E$19,IF('Meilleurs temps'!V36&lt;='Temps qualification fédération'!U$18,'Temps qualification fédération'!$E$18,IF('Meilleurs temps'!V36&lt;='Temps qualification fédération'!U$17,'Temps qualification fédération'!$E$17,IF('Meilleurs temps'!V36&lt;='Temps qualification fédération'!U$16,'Temps qualification fédération'!$E$16,IF('Meilleurs temps'!V36&lt;='Temps qualification fédération'!U$15,'Temps qualification fédération'!$E$15,"PRÉ-LIGUE")))))))))))</f>
        <v>DEV 10</v>
      </c>
      <c r="X36" s="52" t="str">
        <f>IF($D36="F",IF(AND('Temps qualification fédération'!V$9=0,'Temps qualification fédération'!V$5=0,'Temps qualification fédération'!V$4=0),"---",IF('Meilleurs temps'!W36=0,"",IF('Meilleurs temps'!W36&lt;='Temps qualification fédération'!V$9,'Temps qualification fédération'!$E$9,IF('Meilleurs temps'!W36&lt;='Temps qualification fédération'!V$7,'Temps qualification fédération'!$E$7,IF('Meilleurs temps'!W36&lt;='Temps qualification fédération'!V$8,'Temps qualification fédération'!$E$8,IF('Meilleurs temps'!W36&lt;='Temps qualification fédération'!V$6,'Temps qualification fédération'!$E$6,IF('Meilleurs temps'!W36&lt;='Temps qualification fédération'!V$5,'Temps qualification fédération'!$E$5,IF('Meilleurs temps'!W36&lt;='Temps qualification fédération'!V$4,'Temps qualification fédération'!$E$4,IF('Meilleurs temps'!W36&lt;='Temps qualification fédération'!V$3,'Temps qualification fédération'!$E$3,IF('Meilleurs temps'!W36&lt;='Temps qualification fédération'!V$2,'Temps qualification fédération'!$E$2,"PRÉ-LIGUE")))))))))),IF(AND('Temps qualification fédération'!V$22=0,'Temps qualification fédération'!V$18=0,'Temps qualification fédération'!V$17=0),"---",IF('Meilleurs temps'!W36=0,"",IF('Meilleurs temps'!W36&lt;='Temps qualification fédération'!V$22,'Temps qualification fédération'!$E$22,IF('Meilleurs temps'!W36&lt;='Temps qualification fédération'!V$20,'Temps qualification fédération'!$E$20,IF('Meilleurs temps'!W36&lt;='Temps qualification fédération'!V$21,'Temps qualification fédération'!$E$21,IF('Meilleurs temps'!W36&lt;='Temps qualification fédération'!V$19,'Temps qualification fédération'!$E$19,IF('Meilleurs temps'!W36&lt;='Temps qualification fédération'!V$18,'Temps qualification fédération'!$E$18,IF('Meilleurs temps'!W36&lt;='Temps qualification fédération'!V$17,'Temps qualification fédération'!$E$17,IF('Meilleurs temps'!W36&lt;='Temps qualification fédération'!V$16,'Temps qualification fédération'!$E$16,IF('Meilleurs temps'!W36&lt;='Temps qualification fédération'!V$15,'Temps qualification fédération'!$E$15,"PRÉ-LIGUE")))))))))))</f>
        <v>DEV 11-12</v>
      </c>
      <c r="Y36" s="52" t="str">
        <f>IF($D36="F",IF(AND('Temps qualification fédération'!W$9=0,'Temps qualification fédération'!W$5=0,'Temps qualification fédération'!W$4=0),"---",IF('Meilleurs temps'!X36=0,"",IF('Meilleurs temps'!X36&lt;='Temps qualification fédération'!W$9,'Temps qualification fédération'!$E$9,IF('Meilleurs temps'!X36&lt;='Temps qualification fédération'!W$7,'Temps qualification fédération'!$E$7,IF('Meilleurs temps'!X36&lt;='Temps qualification fédération'!W$8,'Temps qualification fédération'!$E$8,IF('Meilleurs temps'!X36&lt;='Temps qualification fédération'!W$6,'Temps qualification fédération'!$E$6,IF('Meilleurs temps'!X36&lt;='Temps qualification fédération'!W$5,'Temps qualification fédération'!$E$5,IF('Meilleurs temps'!X36&lt;='Temps qualification fédération'!W$4,'Temps qualification fédération'!$E$4,IF('Meilleurs temps'!X36&lt;='Temps qualification fédération'!W$3,'Temps qualification fédération'!$E$3,IF('Meilleurs temps'!X36&lt;='Temps qualification fédération'!W$2,'Temps qualification fédération'!$E$2,"PRÉ-LIGUE")))))))))),IF(AND('Temps qualification fédération'!W$22=0,'Temps qualification fédération'!W$18=0,'Temps qualification fédération'!W$17=0),"---",IF('Meilleurs temps'!X36=0,"",IF('Meilleurs temps'!X36&lt;='Temps qualification fédération'!W$22,'Temps qualification fédération'!$E$22,IF('Meilleurs temps'!X36&lt;='Temps qualification fédération'!W$20,'Temps qualification fédération'!$E$20,IF('Meilleurs temps'!X36&lt;='Temps qualification fédération'!W$21,'Temps qualification fédération'!$E$21,IF('Meilleurs temps'!X36&lt;='Temps qualification fédération'!W$19,'Temps qualification fédération'!$E$19,IF('Meilleurs temps'!X36&lt;='Temps qualification fédération'!W$18,'Temps qualification fédération'!$E$18,IF('Meilleurs temps'!X36&lt;='Temps qualification fédération'!W$17,'Temps qualification fédération'!$E$17,IF('Meilleurs temps'!X36&lt;='Temps qualification fédération'!W$16,'Temps qualification fédération'!$E$16,IF('Meilleurs temps'!X36&lt;='Temps qualification fédération'!W$15,'Temps qualification fédération'!$E$15,"PRÉ-LIGUE")))))))))))</f>
        <v/>
      </c>
      <c r="AA36" s="34">
        <f t="shared" si="2"/>
        <v>11</v>
      </c>
      <c r="AB36" s="35">
        <f t="shared" si="3"/>
        <v>0</v>
      </c>
      <c r="AC36" s="80">
        <f t="shared" si="4"/>
        <v>0</v>
      </c>
      <c r="AD36" s="80">
        <f t="shared" si="5"/>
        <v>3</v>
      </c>
      <c r="AE36" s="80">
        <f t="shared" si="6"/>
        <v>0</v>
      </c>
      <c r="AF36" s="80">
        <f t="shared" si="7"/>
        <v>0</v>
      </c>
      <c r="AG36" s="80">
        <f t="shared" si="8"/>
        <v>0</v>
      </c>
      <c r="AH36" s="80">
        <f t="shared" si="9"/>
        <v>0</v>
      </c>
      <c r="AI36" s="36">
        <f t="shared" si="10"/>
        <v>0</v>
      </c>
      <c r="AJ36" s="35">
        <f t="shared" si="11"/>
        <v>0</v>
      </c>
      <c r="AK36" s="80">
        <f t="shared" si="12"/>
        <v>0</v>
      </c>
      <c r="AL36" s="80">
        <f t="shared" si="13"/>
        <v>0</v>
      </c>
      <c r="AM36" s="80">
        <f t="shared" si="14"/>
        <v>2</v>
      </c>
      <c r="AN36" s="80">
        <f t="shared" si="15"/>
        <v>0</v>
      </c>
      <c r="AO36" s="80">
        <f t="shared" si="16"/>
        <v>0</v>
      </c>
      <c r="AP36" s="80">
        <f t="shared" si="17"/>
        <v>0</v>
      </c>
      <c r="AQ36" s="36">
        <f t="shared" si="18"/>
        <v>0</v>
      </c>
      <c r="AR36" s="35">
        <f t="shared" si="19"/>
        <v>0</v>
      </c>
      <c r="AS36" s="80">
        <f t="shared" si="20"/>
        <v>0</v>
      </c>
      <c r="AT36" s="80">
        <f t="shared" si="21"/>
        <v>2</v>
      </c>
      <c r="AU36" s="80">
        <f t="shared" si="22"/>
        <v>1</v>
      </c>
      <c r="AV36" s="80">
        <f t="shared" si="23"/>
        <v>0</v>
      </c>
      <c r="AW36" s="80">
        <f t="shared" si="24"/>
        <v>0</v>
      </c>
      <c r="AX36" s="80">
        <f t="shared" si="25"/>
        <v>0</v>
      </c>
      <c r="AY36" s="36">
        <f t="shared" si="26"/>
        <v>0</v>
      </c>
      <c r="AZ36" s="35">
        <f t="shared" si="27"/>
        <v>0</v>
      </c>
      <c r="BA36" s="80">
        <f t="shared" si="28"/>
        <v>0</v>
      </c>
      <c r="BB36" s="80">
        <f t="shared" si="29"/>
        <v>1</v>
      </c>
      <c r="BC36" s="80">
        <f t="shared" si="30"/>
        <v>0</v>
      </c>
      <c r="BD36" s="80">
        <f t="shared" si="31"/>
        <v>0</v>
      </c>
      <c r="BE36" s="80">
        <f t="shared" si="32"/>
        <v>0</v>
      </c>
      <c r="BF36" s="80">
        <f t="shared" si="33"/>
        <v>0</v>
      </c>
      <c r="BG36" s="36">
        <f t="shared" si="34"/>
        <v>0</v>
      </c>
      <c r="BH36" s="35">
        <f t="shared" si="35"/>
        <v>0</v>
      </c>
      <c r="BI36" s="80">
        <f t="shared" si="36"/>
        <v>1</v>
      </c>
      <c r="BJ36" s="80">
        <f t="shared" si="37"/>
        <v>1</v>
      </c>
      <c r="BK36" s="80">
        <f t="shared" si="38"/>
        <v>0</v>
      </c>
      <c r="BL36" s="80">
        <f t="shared" si="39"/>
        <v>0</v>
      </c>
      <c r="BM36" s="80">
        <f t="shared" si="40"/>
        <v>0</v>
      </c>
      <c r="BN36" s="80">
        <f t="shared" si="41"/>
        <v>0</v>
      </c>
      <c r="BO36" s="36">
        <f t="shared" si="42"/>
        <v>0</v>
      </c>
    </row>
    <row r="37" spans="1:67" ht="15.75" thickBot="1">
      <c r="A37" s="47" t="s">
        <v>47</v>
      </c>
      <c r="B37" s="48" t="str">
        <f t="shared" si="0"/>
        <v>PROVINCIAL</v>
      </c>
      <c r="C37" s="54">
        <f t="shared" ca="1" si="1"/>
        <v>14</v>
      </c>
      <c r="D37" s="55" t="s">
        <v>40</v>
      </c>
      <c r="E37" s="21" t="s">
        <v>185</v>
      </c>
      <c r="F37" s="3" t="s">
        <v>71</v>
      </c>
      <c r="G37" s="53">
        <v>37209</v>
      </c>
      <c r="H37" s="52" t="str">
        <f>IF($D37="F",IF(AND('Temps qualification fédération'!F$9=0,'Temps qualification fédération'!F$5=0,'Temps qualification fédération'!F$4=0),"---",IF('Meilleurs temps'!G37=0,"",IF('Meilleurs temps'!G37&lt;='Temps qualification fédération'!F$9,'Temps qualification fédération'!$E$9,IF('Meilleurs temps'!G37&lt;='Temps qualification fédération'!F$7,'Temps qualification fédération'!$E$7,IF('Meilleurs temps'!G37&lt;='Temps qualification fédération'!F$8,'Temps qualification fédération'!$E$8,IF('Meilleurs temps'!G37&lt;='Temps qualification fédération'!F$6,'Temps qualification fédération'!$E$6,IF('Meilleurs temps'!G37&lt;='Temps qualification fédération'!F$5,'Temps qualification fédération'!$E$5,IF('Meilleurs temps'!G37&lt;='Temps qualification fédération'!F$4,'Temps qualification fédération'!$E$4,IF('Meilleurs temps'!G37&lt;='Temps qualification fédération'!F$3,'Temps qualification fédération'!$E$3,IF('Meilleurs temps'!G37&lt;='Temps qualification fédération'!F$2,'Temps qualification fédération'!$E$2,"PRÉ-LIGUE")))))))))),IF(AND('Temps qualification fédération'!F$22=0,'Temps qualification fédération'!F$18=0,'Temps qualification fédération'!F$17=0),"---",IF('Meilleurs temps'!G37=0,"",IF('Meilleurs temps'!G37&lt;='Temps qualification fédération'!F$22,'Temps qualification fédération'!$E$22,IF('Meilleurs temps'!G37&lt;='Temps qualification fédération'!F$20,'Temps qualification fédération'!$E$20,IF('Meilleurs temps'!G37&lt;='Temps qualification fédération'!F$21,'Temps qualification fédération'!$E$21,IF('Meilleurs temps'!G37&lt;='Temps qualification fédération'!F$19,'Temps qualification fédération'!$E$19,IF('Meilleurs temps'!G37&lt;='Temps qualification fédération'!F$18,'Temps qualification fédération'!$E$18,IF('Meilleurs temps'!G37&lt;='Temps qualification fédération'!F$17,'Temps qualification fédération'!$E$17,IF('Meilleurs temps'!G37&lt;='Temps qualification fédération'!F$16,'Temps qualification fédération'!$E$16,IF('Meilleurs temps'!G37&lt;='Temps qualification fédération'!F$15,'Temps qualification fédération'!$E$15,"PRÉ-LIGUE")))))))))))</f>
        <v>DEV 11-12</v>
      </c>
      <c r="I37" s="52" t="str">
        <f>IF($D37="F",IF(AND('Temps qualification fédération'!G$9=0,'Temps qualification fédération'!G$5=0,'Temps qualification fédération'!G$4=0),"---",IF('Meilleurs temps'!H37=0,"",IF('Meilleurs temps'!H37&lt;='Temps qualification fédération'!G$9,'Temps qualification fédération'!$E$9,IF('Meilleurs temps'!H37&lt;='Temps qualification fédération'!G$7,'Temps qualification fédération'!$E$7,IF('Meilleurs temps'!H37&lt;='Temps qualification fédération'!G$8,'Temps qualification fédération'!$E$8,IF('Meilleurs temps'!H37&lt;='Temps qualification fédération'!G$6,'Temps qualification fédération'!$E$6,IF('Meilleurs temps'!H37&lt;='Temps qualification fédération'!G$5,'Temps qualification fédération'!$E$5,IF('Meilleurs temps'!H37&lt;='Temps qualification fédération'!G$4,'Temps qualification fédération'!$E$4,IF('Meilleurs temps'!H37&lt;='Temps qualification fédération'!G$3,'Temps qualification fédération'!$E$3,IF('Meilleurs temps'!H37&lt;='Temps qualification fédération'!G$2,'Temps qualification fédération'!$E$2,"PRÉ-LIGUE")))))))))),IF(AND('Temps qualification fédération'!G$22=0,'Temps qualification fédération'!G$18=0,'Temps qualification fédération'!G$17=0),"---",IF('Meilleurs temps'!H37=0,"",IF('Meilleurs temps'!H37&lt;='Temps qualification fédération'!G$22,'Temps qualification fédération'!$E$22,IF('Meilleurs temps'!H37&lt;='Temps qualification fédération'!G$20,'Temps qualification fédération'!$E$20,IF('Meilleurs temps'!H37&lt;='Temps qualification fédération'!G$21,'Temps qualification fédération'!$E$21,IF('Meilleurs temps'!H37&lt;='Temps qualification fédération'!G$19,'Temps qualification fédération'!$E$19,IF('Meilleurs temps'!H37&lt;='Temps qualification fédération'!G$18,'Temps qualification fédération'!$E$18,IF('Meilleurs temps'!H37&lt;='Temps qualification fédération'!G$17,'Temps qualification fédération'!$E$17,IF('Meilleurs temps'!H37&lt;='Temps qualification fédération'!G$16,'Temps qualification fédération'!$E$16,IF('Meilleurs temps'!H37&lt;='Temps qualification fédération'!G$15,'Temps qualification fédération'!$E$15,"PRÉ-LIGUE")))))))))))</f>
        <v>DEV 11-12</v>
      </c>
      <c r="J37" s="52" t="str">
        <f>IF($D37="F",IF(AND('Temps qualification fédération'!H$9=0,'Temps qualification fédération'!H$5=0,'Temps qualification fédération'!H$4=0),"---",IF('Meilleurs temps'!I37=0,"",IF('Meilleurs temps'!I37&lt;='Temps qualification fédération'!H$9,'Temps qualification fédération'!$E$9,IF('Meilleurs temps'!I37&lt;='Temps qualification fédération'!H$7,'Temps qualification fédération'!$E$7,IF('Meilleurs temps'!I37&lt;='Temps qualification fédération'!H$8,'Temps qualification fédération'!$E$8,IF('Meilleurs temps'!I37&lt;='Temps qualification fédération'!H$6,'Temps qualification fédération'!$E$6,IF('Meilleurs temps'!I37&lt;='Temps qualification fédération'!H$5,'Temps qualification fédération'!$E$5,IF('Meilleurs temps'!I37&lt;='Temps qualification fédération'!H$4,'Temps qualification fédération'!$E$4,IF('Meilleurs temps'!I37&lt;='Temps qualification fédération'!H$3,'Temps qualification fédération'!$E$3,IF('Meilleurs temps'!I37&lt;='Temps qualification fédération'!H$2,'Temps qualification fédération'!$E$2,"PRÉ-LIGUE")))))))))),IF(AND('Temps qualification fédération'!H$22=0,'Temps qualification fédération'!H$18=0,'Temps qualification fédération'!H$17=0),"---",IF('Meilleurs temps'!I37=0,"",IF('Meilleurs temps'!I37&lt;='Temps qualification fédération'!H$22,'Temps qualification fédération'!$E$22,IF('Meilleurs temps'!I37&lt;='Temps qualification fédération'!H$20,'Temps qualification fédération'!$E$20,IF('Meilleurs temps'!I37&lt;='Temps qualification fédération'!H$21,'Temps qualification fédération'!$E$21,IF('Meilleurs temps'!I37&lt;='Temps qualification fédération'!H$19,'Temps qualification fédération'!$E$19,IF('Meilleurs temps'!I37&lt;='Temps qualification fédération'!H$18,'Temps qualification fédération'!$E$18,IF('Meilleurs temps'!I37&lt;='Temps qualification fédération'!H$17,'Temps qualification fédération'!$E$17,IF('Meilleurs temps'!I37&lt;='Temps qualification fédération'!H$16,'Temps qualification fédération'!$E$16,IF('Meilleurs temps'!I37&lt;='Temps qualification fédération'!H$15,'Temps qualification fédération'!$E$15,"PRÉ-LIGUE")))))))))))</f>
        <v>DEV 11-12</v>
      </c>
      <c r="K37" s="52" t="str">
        <f>IF($D37="F",IF(AND('Temps qualification fédération'!I$9=0,'Temps qualification fédération'!I$5=0,'Temps qualification fédération'!I$4=0),"---",IF('Meilleurs temps'!J37=0,"",IF('Meilleurs temps'!J37&lt;='Temps qualification fédération'!I$9,'Temps qualification fédération'!$E$9,IF('Meilleurs temps'!J37&lt;='Temps qualification fédération'!I$7,'Temps qualification fédération'!$E$7,IF('Meilleurs temps'!J37&lt;='Temps qualification fédération'!I$8,'Temps qualification fédération'!$E$8,IF('Meilleurs temps'!J37&lt;='Temps qualification fédération'!I$6,'Temps qualification fédération'!$E$6,IF('Meilleurs temps'!J37&lt;='Temps qualification fédération'!I$5,'Temps qualification fédération'!$E$5,IF('Meilleurs temps'!J37&lt;='Temps qualification fédération'!I$4,'Temps qualification fédération'!$E$4,IF('Meilleurs temps'!J37&lt;='Temps qualification fédération'!I$3,'Temps qualification fédération'!$E$3,IF('Meilleurs temps'!J37&lt;='Temps qualification fédération'!I$2,'Temps qualification fédération'!$E$2,"PRÉ-LIGUE")))))))))),IF(AND('Temps qualification fédération'!I$22=0,'Temps qualification fédération'!I$18=0,'Temps qualification fédération'!I$17=0),"---",IF('Meilleurs temps'!J37=0,"",IF('Meilleurs temps'!J37&lt;='Temps qualification fédération'!I$22,'Temps qualification fédération'!$E$22,IF('Meilleurs temps'!J37&lt;='Temps qualification fédération'!I$20,'Temps qualification fédération'!$E$20,IF('Meilleurs temps'!J37&lt;='Temps qualification fédération'!I$21,'Temps qualification fédération'!$E$21,IF('Meilleurs temps'!J37&lt;='Temps qualification fédération'!I$19,'Temps qualification fédération'!$E$19,IF('Meilleurs temps'!J37&lt;='Temps qualification fédération'!I$18,'Temps qualification fédération'!$E$18,IF('Meilleurs temps'!J37&lt;='Temps qualification fédération'!I$17,'Temps qualification fédération'!$E$17,IF('Meilleurs temps'!J37&lt;='Temps qualification fédération'!I$16,'Temps qualification fédération'!$E$16,IF('Meilleurs temps'!J37&lt;='Temps qualification fédération'!I$15,'Temps qualification fédération'!$E$15,"PRÉ-LIGUE")))))))))))</f>
        <v>DEV 11-12</v>
      </c>
      <c r="L37" s="52" t="str">
        <f>IF($D37="F",IF(AND('Temps qualification fédération'!J$9=0,'Temps qualification fédération'!J$5=0,'Temps qualification fédération'!J$4=0),"---",IF('Meilleurs temps'!K37=0,"",IF('Meilleurs temps'!K37&lt;='Temps qualification fédération'!J$9,'Temps qualification fédération'!$E$9,IF('Meilleurs temps'!K37&lt;='Temps qualification fédération'!J$7,'Temps qualification fédération'!$E$7,IF('Meilleurs temps'!K37&lt;='Temps qualification fédération'!J$8,'Temps qualification fédération'!$E$8,IF('Meilleurs temps'!K37&lt;='Temps qualification fédération'!J$6,'Temps qualification fédération'!$E$6,IF('Meilleurs temps'!K37&lt;='Temps qualification fédération'!J$5,'Temps qualification fédération'!$E$5,IF('Meilleurs temps'!K37&lt;='Temps qualification fédération'!J$4,'Temps qualification fédération'!$E$4,IF('Meilleurs temps'!K37&lt;='Temps qualification fédération'!J$3,'Temps qualification fédération'!$E$3,IF('Meilleurs temps'!K37&lt;='Temps qualification fédération'!J$2,'Temps qualification fédération'!$E$2,"PRÉ-LIGUE")))))))))),IF(AND('Temps qualification fédération'!J$22=0,'Temps qualification fédération'!J$18=0,'Temps qualification fédération'!J$17=0),"---",IF('Meilleurs temps'!K37=0,"",IF('Meilleurs temps'!K37&lt;='Temps qualification fédération'!J$22,'Temps qualification fédération'!$E$22,IF('Meilleurs temps'!K37&lt;='Temps qualification fédération'!J$20,'Temps qualification fédération'!$E$20,IF('Meilleurs temps'!K37&lt;='Temps qualification fédération'!J$21,'Temps qualification fédération'!$E$21,IF('Meilleurs temps'!K37&lt;='Temps qualification fédération'!J$19,'Temps qualification fédération'!$E$19,IF('Meilleurs temps'!K37&lt;='Temps qualification fédération'!J$18,'Temps qualification fédération'!$E$18,IF('Meilleurs temps'!K37&lt;='Temps qualification fédération'!J$17,'Temps qualification fédération'!$E$17,IF('Meilleurs temps'!K37&lt;='Temps qualification fédération'!J$16,'Temps qualification fédération'!$E$16,IF('Meilleurs temps'!K37&lt;='Temps qualification fédération'!J$15,'Temps qualification fédération'!$E$15,"PRÉ-LIGUE")))))))))))</f>
        <v>PRÉ-LIGUE</v>
      </c>
      <c r="M37" s="52" t="str">
        <f>IF($D37="F",IF(AND('Temps qualification fédération'!K$9=0,'Temps qualification fédération'!K$5=0,'Temps qualification fédération'!K$4=0),"---",IF('Meilleurs temps'!L37=0,"",IF('Meilleurs temps'!L37&lt;='Temps qualification fédération'!K$9,'Temps qualification fédération'!$E$9,IF('Meilleurs temps'!L37&lt;='Temps qualification fédération'!K$7,'Temps qualification fédération'!$E$7,IF('Meilleurs temps'!L37&lt;='Temps qualification fédération'!K$8,'Temps qualification fédération'!$E$8,IF('Meilleurs temps'!L37&lt;='Temps qualification fédération'!K$6,'Temps qualification fédération'!$E$6,IF('Meilleurs temps'!L37&lt;='Temps qualification fédération'!K$5,'Temps qualification fédération'!$E$5,IF('Meilleurs temps'!L37&lt;='Temps qualification fédération'!K$4,'Temps qualification fédération'!$E$4,IF('Meilleurs temps'!L37&lt;='Temps qualification fédération'!K$3,'Temps qualification fédération'!$E$3,IF('Meilleurs temps'!L37&lt;='Temps qualification fédération'!K$2,'Temps qualification fédération'!$E$2,"PRÉ-LIGUE")))))))))),IF(AND('Temps qualification fédération'!K$22=0,'Temps qualification fédération'!K$18=0,'Temps qualification fédération'!K$17=0),"---",IF('Meilleurs temps'!L37=0,"",IF('Meilleurs temps'!L37&lt;='Temps qualification fédération'!K$22,'Temps qualification fédération'!$E$22,IF('Meilleurs temps'!L37&lt;='Temps qualification fédération'!K$20,'Temps qualification fédération'!$E$20,IF('Meilleurs temps'!L37&lt;='Temps qualification fédération'!K$21,'Temps qualification fédération'!$E$21,IF('Meilleurs temps'!L37&lt;='Temps qualification fédération'!K$19,'Temps qualification fédération'!$E$19,IF('Meilleurs temps'!L37&lt;='Temps qualification fédération'!K$18,'Temps qualification fédération'!$E$18,IF('Meilleurs temps'!L37&lt;='Temps qualification fédération'!K$17,'Temps qualification fédération'!$E$17,IF('Meilleurs temps'!L37&lt;='Temps qualification fédération'!K$16,'Temps qualification fédération'!$E$16,IF('Meilleurs temps'!L37&lt;='Temps qualification fédération'!K$15,'Temps qualification fédération'!$E$15,"PRÉ-LIGUE")))))))))))</f>
        <v>---</v>
      </c>
      <c r="N37" s="52" t="str">
        <f>IF($D37="F",IF(AND('Temps qualification fédération'!L$9=0,'Temps qualification fédération'!L$5=0,'Temps qualification fédération'!L$4=0),"---",IF('Meilleurs temps'!M37=0,"",IF('Meilleurs temps'!M37&lt;='Temps qualification fédération'!L$9,'Temps qualification fédération'!$E$9,IF('Meilleurs temps'!M37&lt;='Temps qualification fédération'!L$7,'Temps qualification fédération'!$E$7,IF('Meilleurs temps'!M37&lt;='Temps qualification fédération'!L$8,'Temps qualification fédération'!$E$8,IF('Meilleurs temps'!M37&lt;='Temps qualification fédération'!L$6,'Temps qualification fédération'!$E$6,IF('Meilleurs temps'!M37&lt;='Temps qualification fédération'!L$5,'Temps qualification fédération'!$E$5,IF('Meilleurs temps'!M37&lt;='Temps qualification fédération'!L$4,'Temps qualification fédération'!$E$4,IF('Meilleurs temps'!M37&lt;='Temps qualification fédération'!L$3,'Temps qualification fédération'!$E$3,IF('Meilleurs temps'!M37&lt;='Temps qualification fédération'!L$2,'Temps qualification fédération'!$E$2,"PRÉ-LIGUE")))))))))),IF(AND('Temps qualification fédération'!L$22=0,'Temps qualification fédération'!L$18=0,'Temps qualification fédération'!L$17=0),"---",IF('Meilleurs temps'!M37=0,"",IF('Meilleurs temps'!M37&lt;='Temps qualification fédération'!L$22,'Temps qualification fédération'!$E$22,IF('Meilleurs temps'!M37&lt;='Temps qualification fédération'!L$20,'Temps qualification fédération'!$E$20,IF('Meilleurs temps'!M37&lt;='Temps qualification fédération'!L$21,'Temps qualification fédération'!$E$21,IF('Meilleurs temps'!M37&lt;='Temps qualification fédération'!L$19,'Temps qualification fédération'!$E$19,IF('Meilleurs temps'!M37&lt;='Temps qualification fédération'!L$18,'Temps qualification fédération'!$E$18,IF('Meilleurs temps'!M37&lt;='Temps qualification fédération'!L$17,'Temps qualification fédération'!$E$17,IF('Meilleurs temps'!M37&lt;='Temps qualification fédération'!L$16,'Temps qualification fédération'!$E$16,IF('Meilleurs temps'!M37&lt;='Temps qualification fédération'!L$15,'Temps qualification fédération'!$E$15,"PRÉ-LIGUE")))))))))))</f>
        <v>DEV 11-12</v>
      </c>
      <c r="O37" s="52" t="str">
        <f>IF($D37="F",IF(AND('Temps qualification fédération'!M$9=0,'Temps qualification fédération'!M$5=0,'Temps qualification fédération'!M$4=0),"---",IF('Meilleurs temps'!N37=0,"",IF('Meilleurs temps'!N37&lt;='Temps qualification fédération'!M$9,'Temps qualification fédération'!$E$9,IF('Meilleurs temps'!N37&lt;='Temps qualification fédération'!M$7,'Temps qualification fédération'!$E$7,IF('Meilleurs temps'!N37&lt;='Temps qualification fédération'!M$8,'Temps qualification fédération'!$E$8,IF('Meilleurs temps'!N37&lt;='Temps qualification fédération'!M$6,'Temps qualification fédération'!$E$6,IF('Meilleurs temps'!N37&lt;='Temps qualification fédération'!M$5,'Temps qualification fédération'!$E$5,IF('Meilleurs temps'!N37&lt;='Temps qualification fédération'!M$4,'Temps qualification fédération'!$E$4,IF('Meilleurs temps'!N37&lt;='Temps qualification fédération'!M$3,'Temps qualification fédération'!$E$3,IF('Meilleurs temps'!N37&lt;='Temps qualification fédération'!M$2,'Temps qualification fédération'!$E$2,"PRÉ-LIGUE")))))))))),IF(AND('Temps qualification fédération'!M$22=0,'Temps qualification fédération'!M$18=0,'Temps qualification fédération'!M$17=0),"---",IF('Meilleurs temps'!N37=0,"",IF('Meilleurs temps'!N37&lt;='Temps qualification fédération'!M$22,'Temps qualification fédération'!$E$22,IF('Meilleurs temps'!N37&lt;='Temps qualification fédération'!M$20,'Temps qualification fédération'!$E$20,IF('Meilleurs temps'!N37&lt;='Temps qualification fédération'!M$21,'Temps qualification fédération'!$E$21,IF('Meilleurs temps'!N37&lt;='Temps qualification fédération'!M$19,'Temps qualification fédération'!$E$19,IF('Meilleurs temps'!N37&lt;='Temps qualification fédération'!M$18,'Temps qualification fédération'!$E$18,IF('Meilleurs temps'!N37&lt;='Temps qualification fédération'!M$17,'Temps qualification fédération'!$E$17,IF('Meilleurs temps'!N37&lt;='Temps qualification fédération'!M$16,'Temps qualification fédération'!$E$16,IF('Meilleurs temps'!N37&lt;='Temps qualification fédération'!M$15,'Temps qualification fédération'!$E$15,"PRÉ-LIGUE")))))))))))</f>
        <v>DEV 11-12</v>
      </c>
      <c r="P37" s="52" t="str">
        <f>IF($D37="F",IF(AND('Temps qualification fédération'!N$9=0,'Temps qualification fédération'!N$5=0,'Temps qualification fédération'!N$4=0),"---",IF('Meilleurs temps'!O37=0,"",IF('Meilleurs temps'!O37&lt;='Temps qualification fédération'!N$9,'Temps qualification fédération'!$E$9,IF('Meilleurs temps'!O37&lt;='Temps qualification fédération'!N$7,'Temps qualification fédération'!$E$7,IF('Meilleurs temps'!O37&lt;='Temps qualification fédération'!N$8,'Temps qualification fédération'!$E$8,IF('Meilleurs temps'!O37&lt;='Temps qualification fédération'!N$6,'Temps qualification fédération'!$E$6,IF('Meilleurs temps'!O37&lt;='Temps qualification fédération'!N$5,'Temps qualification fédération'!$E$5,IF('Meilleurs temps'!O37&lt;='Temps qualification fédération'!N$4,'Temps qualification fédération'!$E$4,IF('Meilleurs temps'!O37&lt;='Temps qualification fédération'!N$3,'Temps qualification fédération'!$E$3,IF('Meilleurs temps'!O37&lt;='Temps qualification fédération'!N$2,'Temps qualification fédération'!$E$2,"PRÉ-LIGUE")))))))))),IF(AND('Temps qualification fédération'!N$22=0,'Temps qualification fédération'!N$18=0,'Temps qualification fédération'!N$17=0),"---",IF('Meilleurs temps'!O37=0,"",IF('Meilleurs temps'!O37&lt;='Temps qualification fédération'!N$22,'Temps qualification fédération'!$E$22,IF('Meilleurs temps'!O37&lt;='Temps qualification fédération'!N$20,'Temps qualification fédération'!$E$20,IF('Meilleurs temps'!O37&lt;='Temps qualification fédération'!N$21,'Temps qualification fédération'!$E$21,IF('Meilleurs temps'!O37&lt;='Temps qualification fédération'!N$19,'Temps qualification fédération'!$E$19,IF('Meilleurs temps'!O37&lt;='Temps qualification fédération'!N$18,'Temps qualification fédération'!$E$18,IF('Meilleurs temps'!O37&lt;='Temps qualification fédération'!N$17,'Temps qualification fédération'!$E$17,IF('Meilleurs temps'!O37&lt;='Temps qualification fédération'!N$16,'Temps qualification fédération'!$E$16,IF('Meilleurs temps'!O37&lt;='Temps qualification fédération'!N$15,'Temps qualification fédération'!$E$15,"PRÉ-LIGUE")))))))))))</f>
        <v>DEV 11-12</v>
      </c>
      <c r="Q37" s="52" t="str">
        <f>IF($D37="F",IF(AND('Temps qualification fédération'!O$9=0,'Temps qualification fédération'!O$5=0,'Temps qualification fédération'!O$4=0),"---",IF('Meilleurs temps'!P37=0,"",IF('Meilleurs temps'!P37&lt;='Temps qualification fédération'!O$9,'Temps qualification fédération'!$E$9,IF('Meilleurs temps'!P37&lt;='Temps qualification fédération'!O$7,'Temps qualification fédération'!$E$7,IF('Meilleurs temps'!P37&lt;='Temps qualification fédération'!O$8,'Temps qualification fédération'!$E$8,IF('Meilleurs temps'!P37&lt;='Temps qualification fédération'!O$6,'Temps qualification fédération'!$E$6,IF('Meilleurs temps'!P37&lt;='Temps qualification fédération'!O$5,'Temps qualification fédération'!$E$5,IF('Meilleurs temps'!P37&lt;='Temps qualification fédération'!O$4,'Temps qualification fédération'!$E$4,IF('Meilleurs temps'!P37&lt;='Temps qualification fédération'!O$3,'Temps qualification fédération'!$E$3,IF('Meilleurs temps'!P37&lt;='Temps qualification fédération'!O$2,'Temps qualification fédération'!$E$2,"PRÉ-LIGUE")))))))))),IF(AND('Temps qualification fédération'!O$22=0,'Temps qualification fédération'!O$18=0,'Temps qualification fédération'!O$17=0),"---",IF('Meilleurs temps'!P37=0,"",IF('Meilleurs temps'!P37&lt;='Temps qualification fédération'!O$22,'Temps qualification fédération'!$E$22,IF('Meilleurs temps'!P37&lt;='Temps qualification fédération'!O$20,'Temps qualification fédération'!$E$20,IF('Meilleurs temps'!P37&lt;='Temps qualification fédération'!O$21,'Temps qualification fédération'!$E$21,IF('Meilleurs temps'!P37&lt;='Temps qualification fédération'!O$19,'Temps qualification fédération'!$E$19,IF('Meilleurs temps'!P37&lt;='Temps qualification fédération'!O$18,'Temps qualification fédération'!$E$18,IF('Meilleurs temps'!P37&lt;='Temps qualification fédération'!O$17,'Temps qualification fédération'!$E$17,IF('Meilleurs temps'!P37&lt;='Temps qualification fédération'!O$16,'Temps qualification fédération'!$E$16,IF('Meilleurs temps'!P37&lt;='Temps qualification fédération'!O$15,'Temps qualification fédération'!$E$15,"PRÉ-LIGUE")))))))))))</f>
        <v>DEV 11-12</v>
      </c>
      <c r="R37" s="52" t="str">
        <f>IF($D37="F",IF(AND('Temps qualification fédération'!P$9=0,'Temps qualification fédération'!P$5=0,'Temps qualification fédération'!P$4=0),"---",IF('Meilleurs temps'!Q37=0,"",IF('Meilleurs temps'!Q37&lt;='Temps qualification fédération'!P$9,'Temps qualification fédération'!$E$9,IF('Meilleurs temps'!Q37&lt;='Temps qualification fédération'!P$7,'Temps qualification fédération'!$E$7,IF('Meilleurs temps'!Q37&lt;='Temps qualification fédération'!P$8,'Temps qualification fédération'!$E$8,IF('Meilleurs temps'!Q37&lt;='Temps qualification fédération'!P$6,'Temps qualification fédération'!$E$6,IF('Meilleurs temps'!Q37&lt;='Temps qualification fédération'!P$5,'Temps qualification fédération'!$E$5,IF('Meilleurs temps'!Q37&lt;='Temps qualification fédération'!P$4,'Temps qualification fédération'!$E$4,IF('Meilleurs temps'!Q37&lt;='Temps qualification fédération'!P$3,'Temps qualification fédération'!$E$3,IF('Meilleurs temps'!Q37&lt;='Temps qualification fédération'!P$2,'Temps qualification fédération'!$E$2,"PRÉ-LIGUE")))))))))),IF(AND('Temps qualification fédération'!P$22=0,'Temps qualification fédération'!P$18=0,'Temps qualification fédération'!P$17=0),"---",IF('Meilleurs temps'!Q37=0,"",IF('Meilleurs temps'!Q37&lt;='Temps qualification fédération'!P$22,'Temps qualification fédération'!$E$22,IF('Meilleurs temps'!Q37&lt;='Temps qualification fédération'!P$20,'Temps qualification fédération'!$E$20,IF('Meilleurs temps'!Q37&lt;='Temps qualification fédération'!P$21,'Temps qualification fédération'!$E$21,IF('Meilleurs temps'!Q37&lt;='Temps qualification fédération'!P$19,'Temps qualification fédération'!$E$19,IF('Meilleurs temps'!Q37&lt;='Temps qualification fédération'!P$18,'Temps qualification fédération'!$E$18,IF('Meilleurs temps'!Q37&lt;='Temps qualification fédération'!P$17,'Temps qualification fédération'!$E$17,IF('Meilleurs temps'!Q37&lt;='Temps qualification fédération'!P$16,'Temps qualification fédération'!$E$16,IF('Meilleurs temps'!Q37&lt;='Temps qualification fédération'!P$15,'Temps qualification fédération'!$E$15,"PRÉ-LIGUE")))))))))))</f>
        <v>AA 15-16</v>
      </c>
      <c r="S37" s="52" t="str">
        <f>IF($D37="F",IF(AND('Temps qualification fédération'!Q$9=0,'Temps qualification fédération'!Q$5=0,'Temps qualification fédération'!Q$4=0),"---",IF('Meilleurs temps'!R37=0,"",IF('Meilleurs temps'!R37&lt;='Temps qualification fédération'!Q$9,'Temps qualification fédération'!$E$9,IF('Meilleurs temps'!R37&lt;='Temps qualification fédération'!Q$7,'Temps qualification fédération'!$E$7,IF('Meilleurs temps'!R37&lt;='Temps qualification fédération'!Q$8,'Temps qualification fédération'!$E$8,IF('Meilleurs temps'!R37&lt;='Temps qualification fédération'!Q$6,'Temps qualification fédération'!$E$6,IF('Meilleurs temps'!R37&lt;='Temps qualification fédération'!Q$5,'Temps qualification fédération'!$E$5,IF('Meilleurs temps'!R37&lt;='Temps qualification fédération'!Q$4,'Temps qualification fédération'!$E$4,IF('Meilleurs temps'!R37&lt;='Temps qualification fédération'!Q$3,'Temps qualification fédération'!$E$3,IF('Meilleurs temps'!R37&lt;='Temps qualification fédération'!Q$2,'Temps qualification fédération'!$E$2,"PRÉ-LIGUE")))))))))),IF(AND('Temps qualification fédération'!Q$22=0,'Temps qualification fédération'!Q$18=0,'Temps qualification fédération'!Q$17=0),"---",IF('Meilleurs temps'!R37=0,"",IF('Meilleurs temps'!R37&lt;='Temps qualification fédération'!Q$22,'Temps qualification fédération'!$E$22,IF('Meilleurs temps'!R37&lt;='Temps qualification fédération'!Q$20,'Temps qualification fédération'!$E$20,IF('Meilleurs temps'!R37&lt;='Temps qualification fédération'!Q$21,'Temps qualification fédération'!$E$21,IF('Meilleurs temps'!R37&lt;='Temps qualification fédération'!Q$19,'Temps qualification fédération'!$E$19,IF('Meilleurs temps'!R37&lt;='Temps qualification fédération'!Q$18,'Temps qualification fédération'!$E$18,IF('Meilleurs temps'!R37&lt;='Temps qualification fédération'!Q$17,'Temps qualification fédération'!$E$17,IF('Meilleurs temps'!R37&lt;='Temps qualification fédération'!Q$16,'Temps qualification fédération'!$E$16,IF('Meilleurs temps'!R37&lt;='Temps qualification fédération'!Q$15,'Temps qualification fédération'!$E$15,"PRÉ-LIGUE")))))))))))</f>
        <v>PROVINCIAL</v>
      </c>
      <c r="T37" s="52" t="str">
        <f>IF($D37="F",IF(AND('Temps qualification fédération'!R$9=0,'Temps qualification fédération'!R$5=0,'Temps qualification fédération'!R$4=0),"---",IF('Meilleurs temps'!S37=0,"",IF('Meilleurs temps'!S37&lt;='Temps qualification fédération'!R$9,'Temps qualification fédération'!$E$9,IF('Meilleurs temps'!S37&lt;='Temps qualification fédération'!R$7,'Temps qualification fédération'!$E$7,IF('Meilleurs temps'!S37&lt;='Temps qualification fédération'!R$8,'Temps qualification fédération'!$E$8,IF('Meilleurs temps'!S37&lt;='Temps qualification fédération'!R$6,'Temps qualification fédération'!$E$6,IF('Meilleurs temps'!S37&lt;='Temps qualification fédération'!R$5,'Temps qualification fédération'!$E$5,IF('Meilleurs temps'!S37&lt;='Temps qualification fédération'!R$4,'Temps qualification fédération'!$E$4,IF('Meilleurs temps'!S37&lt;='Temps qualification fédération'!R$3,'Temps qualification fédération'!$E$3,IF('Meilleurs temps'!S37&lt;='Temps qualification fédération'!R$2,'Temps qualification fédération'!$E$2,"PRÉ-LIGUE")))))))))),IF(AND('Temps qualification fédération'!R$22=0,'Temps qualification fédération'!R$18=0,'Temps qualification fédération'!R$17=0),"---",IF('Meilleurs temps'!S37=0,"",IF('Meilleurs temps'!S37&lt;='Temps qualification fédération'!R$22,'Temps qualification fédération'!$E$22,IF('Meilleurs temps'!S37&lt;='Temps qualification fédération'!R$20,'Temps qualification fédération'!$E$20,IF('Meilleurs temps'!S37&lt;='Temps qualification fédération'!R$21,'Temps qualification fédération'!$E$21,IF('Meilleurs temps'!S37&lt;='Temps qualification fédération'!R$19,'Temps qualification fédération'!$E$19,IF('Meilleurs temps'!S37&lt;='Temps qualification fédération'!R$18,'Temps qualification fédération'!$E$18,IF('Meilleurs temps'!S37&lt;='Temps qualification fédération'!R$17,'Temps qualification fédération'!$E$17,IF('Meilleurs temps'!S37&lt;='Temps qualification fédération'!R$16,'Temps qualification fédération'!$E$16,IF('Meilleurs temps'!S37&lt;='Temps qualification fédération'!R$15,'Temps qualification fédération'!$E$15,"PRÉ-LIGUE")))))))))))</f>
        <v>DEV 11-12</v>
      </c>
      <c r="U37" s="52" t="str">
        <f>IF($D37="F",IF(AND('Temps qualification fédération'!S$9=0,'Temps qualification fédération'!S$5=0,'Temps qualification fédération'!S$4=0),"---",IF('Meilleurs temps'!T37=0,"",IF('Meilleurs temps'!T37&lt;='Temps qualification fédération'!S$9,'Temps qualification fédération'!$E$9,IF('Meilleurs temps'!T37&lt;='Temps qualification fédération'!S$7,'Temps qualification fédération'!$E$7,IF('Meilleurs temps'!T37&lt;='Temps qualification fédération'!S$8,'Temps qualification fédération'!$E$8,IF('Meilleurs temps'!T37&lt;='Temps qualification fédération'!S$6,'Temps qualification fédération'!$E$6,IF('Meilleurs temps'!T37&lt;='Temps qualification fédération'!S$5,'Temps qualification fédération'!$E$5,IF('Meilleurs temps'!T37&lt;='Temps qualification fédération'!S$4,'Temps qualification fédération'!$E$4,IF('Meilleurs temps'!T37&lt;='Temps qualification fédération'!S$3,'Temps qualification fédération'!$E$3,IF('Meilleurs temps'!T37&lt;='Temps qualification fédération'!S$2,'Temps qualification fédération'!$E$2,"PRÉ-LIGUE")))))))))),IF(AND('Temps qualification fédération'!S$22=0,'Temps qualification fédération'!S$18=0,'Temps qualification fédération'!S$17=0),"---",IF('Meilleurs temps'!T37=0,"",IF('Meilleurs temps'!T37&lt;='Temps qualification fédération'!S$22,'Temps qualification fédération'!$E$22,IF('Meilleurs temps'!T37&lt;='Temps qualification fédération'!S$20,'Temps qualification fédération'!$E$20,IF('Meilleurs temps'!T37&lt;='Temps qualification fédération'!S$21,'Temps qualification fédération'!$E$21,IF('Meilleurs temps'!T37&lt;='Temps qualification fédération'!S$19,'Temps qualification fédération'!$E$19,IF('Meilleurs temps'!T37&lt;='Temps qualification fédération'!S$18,'Temps qualification fédération'!$E$18,IF('Meilleurs temps'!T37&lt;='Temps qualification fédération'!S$17,'Temps qualification fédération'!$E$17,IF('Meilleurs temps'!T37&lt;='Temps qualification fédération'!S$16,'Temps qualification fédération'!$E$16,IF('Meilleurs temps'!T37&lt;='Temps qualification fédération'!S$15,'Temps qualification fédération'!$E$15,"PRÉ-LIGUE")))))))))))</f>
        <v>PROVINCIAL</v>
      </c>
      <c r="V37" s="52" t="str">
        <f>IF($D37="F",IF(AND('Temps qualification fédération'!T$9=0,'Temps qualification fédération'!T$5=0,'Temps qualification fédération'!T$4=0),"---",IF('Meilleurs temps'!U37=0,"",IF('Meilleurs temps'!U37&lt;='Temps qualification fédération'!T$9,'Temps qualification fédération'!$E$9,IF('Meilleurs temps'!U37&lt;='Temps qualification fédération'!T$7,'Temps qualification fédération'!$E$7,IF('Meilleurs temps'!U37&lt;='Temps qualification fédération'!T$8,'Temps qualification fédération'!$E$8,IF('Meilleurs temps'!U37&lt;='Temps qualification fédération'!T$6,'Temps qualification fédération'!$E$6,IF('Meilleurs temps'!U37&lt;='Temps qualification fédération'!T$5,'Temps qualification fédération'!$E$5,IF('Meilleurs temps'!U37&lt;='Temps qualification fédération'!T$4,'Temps qualification fédération'!$E$4,IF('Meilleurs temps'!U37&lt;='Temps qualification fédération'!T$3,'Temps qualification fédération'!$E$3,IF('Meilleurs temps'!U37&lt;='Temps qualification fédération'!T$2,'Temps qualification fédération'!$E$2,"PRÉ-LIGUE")))))))))),IF(AND('Temps qualification fédération'!T$22=0,'Temps qualification fédération'!T$18=0,'Temps qualification fédération'!T$17=0),"---",IF('Meilleurs temps'!U37=0,"",IF('Meilleurs temps'!U37&lt;='Temps qualification fédération'!T$22,'Temps qualification fédération'!$E$22,IF('Meilleurs temps'!U37&lt;='Temps qualification fédération'!T$20,'Temps qualification fédération'!$E$20,IF('Meilleurs temps'!U37&lt;='Temps qualification fédération'!T$21,'Temps qualification fédération'!$E$21,IF('Meilleurs temps'!U37&lt;='Temps qualification fédération'!T$19,'Temps qualification fédération'!$E$19,IF('Meilleurs temps'!U37&lt;='Temps qualification fédération'!T$18,'Temps qualification fédération'!$E$18,IF('Meilleurs temps'!U37&lt;='Temps qualification fédération'!T$17,'Temps qualification fédération'!$E$17,IF('Meilleurs temps'!U37&lt;='Temps qualification fédération'!T$16,'Temps qualification fédération'!$E$16,IF('Meilleurs temps'!U37&lt;='Temps qualification fédération'!T$15,'Temps qualification fédération'!$E$15,"PRÉ-LIGUE")))))))))))</f>
        <v/>
      </c>
      <c r="W37" s="52" t="str">
        <f>IF($D37="F",IF(AND('Temps qualification fédération'!U$9=0,'Temps qualification fédération'!U$5=0,'Temps qualification fédération'!U$4=0),"---",IF('Meilleurs temps'!V37=0,"",IF('Meilleurs temps'!V37&lt;='Temps qualification fédération'!U$9,'Temps qualification fédération'!$E$9,IF('Meilleurs temps'!V37&lt;='Temps qualification fédération'!U$7,'Temps qualification fédération'!$E$7,IF('Meilleurs temps'!V37&lt;='Temps qualification fédération'!U$8,'Temps qualification fédération'!$E$8,IF('Meilleurs temps'!V37&lt;='Temps qualification fédération'!U$6,'Temps qualification fédération'!$E$6,IF('Meilleurs temps'!V37&lt;='Temps qualification fédération'!U$5,'Temps qualification fédération'!$E$5,IF('Meilleurs temps'!V37&lt;='Temps qualification fédération'!U$4,'Temps qualification fédération'!$E$4,IF('Meilleurs temps'!V37&lt;='Temps qualification fédération'!U$3,'Temps qualification fédération'!$E$3,IF('Meilleurs temps'!V37&lt;='Temps qualification fédération'!U$2,'Temps qualification fédération'!$E$2,"PRÉ-LIGUE")))))))))),IF(AND('Temps qualification fédération'!U$22=0,'Temps qualification fédération'!U$18=0,'Temps qualification fédération'!U$17=0),"---",IF('Meilleurs temps'!V37=0,"",IF('Meilleurs temps'!V37&lt;='Temps qualification fédération'!U$22,'Temps qualification fédération'!$E$22,IF('Meilleurs temps'!V37&lt;='Temps qualification fédération'!U$20,'Temps qualification fédération'!$E$20,IF('Meilleurs temps'!V37&lt;='Temps qualification fédération'!U$21,'Temps qualification fédération'!$E$21,IF('Meilleurs temps'!V37&lt;='Temps qualification fédération'!U$19,'Temps qualification fédération'!$E$19,IF('Meilleurs temps'!V37&lt;='Temps qualification fédération'!U$18,'Temps qualification fédération'!$E$18,IF('Meilleurs temps'!V37&lt;='Temps qualification fédération'!U$17,'Temps qualification fédération'!$E$17,IF('Meilleurs temps'!V37&lt;='Temps qualification fédération'!U$16,'Temps qualification fédération'!$E$16,IF('Meilleurs temps'!V37&lt;='Temps qualification fédération'!U$15,'Temps qualification fédération'!$E$15,"PRÉ-LIGUE")))))))))))</f>
        <v>DEV 11-12</v>
      </c>
      <c r="X37" s="52" t="str">
        <f>IF($D37="F",IF(AND('Temps qualification fédération'!V$9=0,'Temps qualification fédération'!V$5=0,'Temps qualification fédération'!V$4=0),"---",IF('Meilleurs temps'!W37=0,"",IF('Meilleurs temps'!W37&lt;='Temps qualification fédération'!V$9,'Temps qualification fédération'!$E$9,IF('Meilleurs temps'!W37&lt;='Temps qualification fédération'!V$7,'Temps qualification fédération'!$E$7,IF('Meilleurs temps'!W37&lt;='Temps qualification fédération'!V$8,'Temps qualification fédération'!$E$8,IF('Meilleurs temps'!W37&lt;='Temps qualification fédération'!V$6,'Temps qualification fédération'!$E$6,IF('Meilleurs temps'!W37&lt;='Temps qualification fédération'!V$5,'Temps qualification fédération'!$E$5,IF('Meilleurs temps'!W37&lt;='Temps qualification fédération'!V$4,'Temps qualification fédération'!$E$4,IF('Meilleurs temps'!W37&lt;='Temps qualification fédération'!V$3,'Temps qualification fédération'!$E$3,IF('Meilleurs temps'!W37&lt;='Temps qualification fédération'!V$2,'Temps qualification fédération'!$E$2,"PRÉ-LIGUE")))))))))),IF(AND('Temps qualification fédération'!V$22=0,'Temps qualification fédération'!V$18=0,'Temps qualification fédération'!V$17=0),"---",IF('Meilleurs temps'!W37=0,"",IF('Meilleurs temps'!W37&lt;='Temps qualification fédération'!V$22,'Temps qualification fédération'!$E$22,IF('Meilleurs temps'!W37&lt;='Temps qualification fédération'!V$20,'Temps qualification fédération'!$E$20,IF('Meilleurs temps'!W37&lt;='Temps qualification fédération'!V$21,'Temps qualification fédération'!$E$21,IF('Meilleurs temps'!W37&lt;='Temps qualification fédération'!V$19,'Temps qualification fédération'!$E$19,IF('Meilleurs temps'!W37&lt;='Temps qualification fédération'!V$18,'Temps qualification fédération'!$E$18,IF('Meilleurs temps'!W37&lt;='Temps qualification fédération'!V$17,'Temps qualification fédération'!$E$17,IF('Meilleurs temps'!W37&lt;='Temps qualification fédération'!V$16,'Temps qualification fédération'!$E$16,IF('Meilleurs temps'!W37&lt;='Temps qualification fédération'!V$15,'Temps qualification fédération'!$E$15,"PRÉ-LIGUE")))))))))))</f>
        <v>DEV 11-12</v>
      </c>
      <c r="Y37" s="52" t="str">
        <f>IF($D37="F",IF(AND('Temps qualification fédération'!W$9=0,'Temps qualification fédération'!W$5=0,'Temps qualification fédération'!W$4=0),"---",IF('Meilleurs temps'!X37=0,"",IF('Meilleurs temps'!X37&lt;='Temps qualification fédération'!W$9,'Temps qualification fédération'!$E$9,IF('Meilleurs temps'!X37&lt;='Temps qualification fédération'!W$7,'Temps qualification fédération'!$E$7,IF('Meilleurs temps'!X37&lt;='Temps qualification fédération'!W$8,'Temps qualification fédération'!$E$8,IF('Meilleurs temps'!X37&lt;='Temps qualification fédération'!W$6,'Temps qualification fédération'!$E$6,IF('Meilleurs temps'!X37&lt;='Temps qualification fédération'!W$5,'Temps qualification fédération'!$E$5,IF('Meilleurs temps'!X37&lt;='Temps qualification fédération'!W$4,'Temps qualification fédération'!$E$4,IF('Meilleurs temps'!X37&lt;='Temps qualification fédération'!W$3,'Temps qualification fédération'!$E$3,IF('Meilleurs temps'!X37&lt;='Temps qualification fédération'!W$2,'Temps qualification fédération'!$E$2,"PRÉ-LIGUE")))))))))),IF(AND('Temps qualification fédération'!W$22=0,'Temps qualification fédération'!W$18=0,'Temps qualification fédération'!W$17=0),"---",IF('Meilleurs temps'!X37=0,"",IF('Meilleurs temps'!X37&lt;='Temps qualification fédération'!W$22,'Temps qualification fédération'!$E$22,IF('Meilleurs temps'!X37&lt;='Temps qualification fédération'!W$20,'Temps qualification fédération'!$E$20,IF('Meilleurs temps'!X37&lt;='Temps qualification fédération'!W$21,'Temps qualification fédération'!$E$21,IF('Meilleurs temps'!X37&lt;='Temps qualification fédération'!W$19,'Temps qualification fédération'!$E$19,IF('Meilleurs temps'!X37&lt;='Temps qualification fédération'!W$18,'Temps qualification fédération'!$E$18,IF('Meilleurs temps'!X37&lt;='Temps qualification fédération'!W$17,'Temps qualification fédération'!$E$17,IF('Meilleurs temps'!X37&lt;='Temps qualification fédération'!W$16,'Temps qualification fédération'!$E$16,IF('Meilleurs temps'!X37&lt;='Temps qualification fédération'!W$15,'Temps qualification fédération'!$E$15,"PRÉ-LIGUE")))))))))))</f>
        <v/>
      </c>
      <c r="AA37" s="34">
        <f t="shared" si="2"/>
        <v>14</v>
      </c>
      <c r="AB37" s="35">
        <f t="shared" si="3"/>
        <v>0</v>
      </c>
      <c r="AC37" s="80">
        <f t="shared" si="4"/>
        <v>0</v>
      </c>
      <c r="AD37" s="80">
        <f t="shared" si="5"/>
        <v>4</v>
      </c>
      <c r="AE37" s="80">
        <f t="shared" si="6"/>
        <v>0</v>
      </c>
      <c r="AF37" s="80">
        <f t="shared" si="7"/>
        <v>0</v>
      </c>
      <c r="AG37" s="80">
        <f t="shared" si="8"/>
        <v>0</v>
      </c>
      <c r="AH37" s="80">
        <f t="shared" si="9"/>
        <v>0</v>
      </c>
      <c r="AI37" s="36">
        <f t="shared" si="10"/>
        <v>0</v>
      </c>
      <c r="AJ37" s="35">
        <f t="shared" si="11"/>
        <v>0</v>
      </c>
      <c r="AK37" s="80">
        <f t="shared" si="12"/>
        <v>0</v>
      </c>
      <c r="AL37" s="80">
        <f t="shared" si="13"/>
        <v>3</v>
      </c>
      <c r="AM37" s="80">
        <f t="shared" si="14"/>
        <v>0</v>
      </c>
      <c r="AN37" s="80">
        <f t="shared" si="15"/>
        <v>0</v>
      </c>
      <c r="AO37" s="80">
        <f t="shared" si="16"/>
        <v>0</v>
      </c>
      <c r="AP37" s="80">
        <f t="shared" si="17"/>
        <v>0</v>
      </c>
      <c r="AQ37" s="36">
        <f t="shared" si="18"/>
        <v>0</v>
      </c>
      <c r="AR37" s="35">
        <f t="shared" si="19"/>
        <v>0</v>
      </c>
      <c r="AS37" s="80">
        <f t="shared" si="20"/>
        <v>0</v>
      </c>
      <c r="AT37" s="80">
        <f t="shared" si="21"/>
        <v>1</v>
      </c>
      <c r="AU37" s="80">
        <f t="shared" si="22"/>
        <v>1</v>
      </c>
      <c r="AV37" s="80">
        <f t="shared" si="23"/>
        <v>0</v>
      </c>
      <c r="AW37" s="80">
        <f t="shared" si="24"/>
        <v>1</v>
      </c>
      <c r="AX37" s="80">
        <f t="shared" si="25"/>
        <v>0</v>
      </c>
      <c r="AY37" s="36">
        <f t="shared" si="26"/>
        <v>0</v>
      </c>
      <c r="AZ37" s="35">
        <f t="shared" si="27"/>
        <v>0</v>
      </c>
      <c r="BA37" s="80">
        <f t="shared" si="28"/>
        <v>0</v>
      </c>
      <c r="BB37" s="80">
        <f t="shared" si="29"/>
        <v>1</v>
      </c>
      <c r="BC37" s="80">
        <f t="shared" si="30"/>
        <v>1</v>
      </c>
      <c r="BD37" s="80">
        <f t="shared" si="31"/>
        <v>0</v>
      </c>
      <c r="BE37" s="80">
        <f t="shared" si="32"/>
        <v>0</v>
      </c>
      <c r="BF37" s="80">
        <f t="shared" si="33"/>
        <v>0</v>
      </c>
      <c r="BG37" s="36">
        <f t="shared" si="34"/>
        <v>0</v>
      </c>
      <c r="BH37" s="35">
        <f t="shared" si="35"/>
        <v>0</v>
      </c>
      <c r="BI37" s="80">
        <f t="shared" si="36"/>
        <v>0</v>
      </c>
      <c r="BJ37" s="80">
        <f t="shared" si="37"/>
        <v>2</v>
      </c>
      <c r="BK37" s="80">
        <f t="shared" si="38"/>
        <v>0</v>
      </c>
      <c r="BL37" s="80">
        <f t="shared" si="39"/>
        <v>0</v>
      </c>
      <c r="BM37" s="80">
        <f t="shared" si="40"/>
        <v>0</v>
      </c>
      <c r="BN37" s="80">
        <f t="shared" si="41"/>
        <v>0</v>
      </c>
      <c r="BO37" s="36">
        <f t="shared" si="42"/>
        <v>0</v>
      </c>
    </row>
    <row r="38" spans="1:67" ht="15.75" thickBot="1">
      <c r="A38" s="47" t="s">
        <v>47</v>
      </c>
      <c r="B38" s="48" t="str">
        <f t="shared" si="0"/>
        <v>DEV 10</v>
      </c>
      <c r="C38" s="50">
        <f t="shared" ca="1" si="1"/>
        <v>10</v>
      </c>
      <c r="D38" s="51" t="s">
        <v>40</v>
      </c>
      <c r="E38" s="37" t="s">
        <v>186</v>
      </c>
      <c r="F38" s="38" t="s">
        <v>188</v>
      </c>
      <c r="G38" s="49">
        <v>38632</v>
      </c>
      <c r="H38" s="52" t="str">
        <f>IF($D38="F",IF(AND('Temps qualification fédération'!F$9=0,'Temps qualification fédération'!F$5=0,'Temps qualification fédération'!F$4=0),"---",IF('Meilleurs temps'!G38=0,"",IF('Meilleurs temps'!G38&lt;='Temps qualification fédération'!F$9,'Temps qualification fédération'!$E$9,IF('Meilleurs temps'!G38&lt;='Temps qualification fédération'!F$7,'Temps qualification fédération'!$E$7,IF('Meilleurs temps'!G38&lt;='Temps qualification fédération'!F$8,'Temps qualification fédération'!$E$8,IF('Meilleurs temps'!G38&lt;='Temps qualification fédération'!F$6,'Temps qualification fédération'!$E$6,IF('Meilleurs temps'!G38&lt;='Temps qualification fédération'!F$5,'Temps qualification fédération'!$E$5,IF('Meilleurs temps'!G38&lt;='Temps qualification fédération'!F$4,'Temps qualification fédération'!$E$4,IF('Meilleurs temps'!G38&lt;='Temps qualification fédération'!F$3,'Temps qualification fédération'!$E$3,IF('Meilleurs temps'!G38&lt;='Temps qualification fédération'!F$2,'Temps qualification fédération'!$E$2,"PRÉ-LIGUE")))))))))),IF(AND('Temps qualification fédération'!F$22=0,'Temps qualification fédération'!F$18=0,'Temps qualification fédération'!F$17=0),"---",IF('Meilleurs temps'!G38=0,"",IF('Meilleurs temps'!G38&lt;='Temps qualification fédération'!F$22,'Temps qualification fédération'!$E$22,IF('Meilleurs temps'!G38&lt;='Temps qualification fédération'!F$20,'Temps qualification fédération'!$E$20,IF('Meilleurs temps'!G38&lt;='Temps qualification fédération'!F$21,'Temps qualification fédération'!$E$21,IF('Meilleurs temps'!G38&lt;='Temps qualification fédération'!F$19,'Temps qualification fédération'!$E$19,IF('Meilleurs temps'!G38&lt;='Temps qualification fédération'!F$18,'Temps qualification fédération'!$E$18,IF('Meilleurs temps'!G38&lt;='Temps qualification fédération'!F$17,'Temps qualification fédération'!$E$17,IF('Meilleurs temps'!G38&lt;='Temps qualification fédération'!F$16,'Temps qualification fédération'!$E$16,IF('Meilleurs temps'!G38&lt;='Temps qualification fédération'!F$15,'Temps qualification fédération'!$E$15,"PRÉ-LIGUE")))))))))))</f>
        <v>DEV 11-12</v>
      </c>
      <c r="I38" s="52" t="str">
        <f>IF($D38="F",IF(AND('Temps qualification fédération'!G$9=0,'Temps qualification fédération'!G$5=0,'Temps qualification fédération'!G$4=0),"---",IF('Meilleurs temps'!H38=0,"",IF('Meilleurs temps'!H38&lt;='Temps qualification fédération'!G$9,'Temps qualification fédération'!$E$9,IF('Meilleurs temps'!H38&lt;='Temps qualification fédération'!G$7,'Temps qualification fédération'!$E$7,IF('Meilleurs temps'!H38&lt;='Temps qualification fédération'!G$8,'Temps qualification fédération'!$E$8,IF('Meilleurs temps'!H38&lt;='Temps qualification fédération'!G$6,'Temps qualification fédération'!$E$6,IF('Meilleurs temps'!H38&lt;='Temps qualification fédération'!G$5,'Temps qualification fédération'!$E$5,IF('Meilleurs temps'!H38&lt;='Temps qualification fédération'!G$4,'Temps qualification fédération'!$E$4,IF('Meilleurs temps'!H38&lt;='Temps qualification fédération'!G$3,'Temps qualification fédération'!$E$3,IF('Meilleurs temps'!H38&lt;='Temps qualification fédération'!G$2,'Temps qualification fédération'!$E$2,"PRÉ-LIGUE")))))))))),IF(AND('Temps qualification fédération'!G$22=0,'Temps qualification fédération'!G$18=0,'Temps qualification fédération'!G$17=0),"---",IF('Meilleurs temps'!H38=0,"",IF('Meilleurs temps'!H38&lt;='Temps qualification fédération'!G$22,'Temps qualification fédération'!$E$22,IF('Meilleurs temps'!H38&lt;='Temps qualification fédération'!G$20,'Temps qualification fédération'!$E$20,IF('Meilleurs temps'!H38&lt;='Temps qualification fédération'!G$21,'Temps qualification fédération'!$E$21,IF('Meilleurs temps'!H38&lt;='Temps qualification fédération'!G$19,'Temps qualification fédération'!$E$19,IF('Meilleurs temps'!H38&lt;='Temps qualification fédération'!G$18,'Temps qualification fédération'!$E$18,IF('Meilleurs temps'!H38&lt;='Temps qualification fédération'!G$17,'Temps qualification fédération'!$E$17,IF('Meilleurs temps'!H38&lt;='Temps qualification fédération'!G$16,'Temps qualification fédération'!$E$16,IF('Meilleurs temps'!H38&lt;='Temps qualification fédération'!G$15,'Temps qualification fédération'!$E$15,"PRÉ-LIGUE")))))))))))</f>
        <v>DEV 10</v>
      </c>
      <c r="J38" s="52" t="str">
        <f>IF($D38="F",IF(AND('Temps qualification fédération'!H$9=0,'Temps qualification fédération'!H$5=0,'Temps qualification fédération'!H$4=0),"---",IF('Meilleurs temps'!I38=0,"",IF('Meilleurs temps'!I38&lt;='Temps qualification fédération'!H$9,'Temps qualification fédération'!$E$9,IF('Meilleurs temps'!I38&lt;='Temps qualification fédération'!H$7,'Temps qualification fédération'!$E$7,IF('Meilleurs temps'!I38&lt;='Temps qualification fédération'!H$8,'Temps qualification fédération'!$E$8,IF('Meilleurs temps'!I38&lt;='Temps qualification fédération'!H$6,'Temps qualification fédération'!$E$6,IF('Meilleurs temps'!I38&lt;='Temps qualification fédération'!H$5,'Temps qualification fédération'!$E$5,IF('Meilleurs temps'!I38&lt;='Temps qualification fédération'!H$4,'Temps qualification fédération'!$E$4,IF('Meilleurs temps'!I38&lt;='Temps qualification fédération'!H$3,'Temps qualification fédération'!$E$3,IF('Meilleurs temps'!I38&lt;='Temps qualification fédération'!H$2,'Temps qualification fédération'!$E$2,"PRÉ-LIGUE")))))))))),IF(AND('Temps qualification fédération'!H$22=0,'Temps qualification fédération'!H$18=0,'Temps qualification fédération'!H$17=0),"---",IF('Meilleurs temps'!I38=0,"",IF('Meilleurs temps'!I38&lt;='Temps qualification fédération'!H$22,'Temps qualification fédération'!$E$22,IF('Meilleurs temps'!I38&lt;='Temps qualification fédération'!H$20,'Temps qualification fédération'!$E$20,IF('Meilleurs temps'!I38&lt;='Temps qualification fédération'!H$21,'Temps qualification fédération'!$E$21,IF('Meilleurs temps'!I38&lt;='Temps qualification fédération'!H$19,'Temps qualification fédération'!$E$19,IF('Meilleurs temps'!I38&lt;='Temps qualification fédération'!H$18,'Temps qualification fédération'!$E$18,IF('Meilleurs temps'!I38&lt;='Temps qualification fédération'!H$17,'Temps qualification fédération'!$E$17,IF('Meilleurs temps'!I38&lt;='Temps qualification fédération'!H$16,'Temps qualification fédération'!$E$16,IF('Meilleurs temps'!I38&lt;='Temps qualification fédération'!H$15,'Temps qualification fédération'!$E$15,"PRÉ-LIGUE")))))))))))</f>
        <v/>
      </c>
      <c r="K38" s="52" t="str">
        <f>IF($D38="F",IF(AND('Temps qualification fédération'!I$9=0,'Temps qualification fédération'!I$5=0,'Temps qualification fédération'!I$4=0),"---",IF('Meilleurs temps'!J38=0,"",IF('Meilleurs temps'!J38&lt;='Temps qualification fédération'!I$9,'Temps qualification fédération'!$E$9,IF('Meilleurs temps'!J38&lt;='Temps qualification fédération'!I$7,'Temps qualification fédération'!$E$7,IF('Meilleurs temps'!J38&lt;='Temps qualification fédération'!I$8,'Temps qualification fédération'!$E$8,IF('Meilleurs temps'!J38&lt;='Temps qualification fédération'!I$6,'Temps qualification fédération'!$E$6,IF('Meilleurs temps'!J38&lt;='Temps qualification fédération'!I$5,'Temps qualification fédération'!$E$5,IF('Meilleurs temps'!J38&lt;='Temps qualification fédération'!I$4,'Temps qualification fédération'!$E$4,IF('Meilleurs temps'!J38&lt;='Temps qualification fédération'!I$3,'Temps qualification fédération'!$E$3,IF('Meilleurs temps'!J38&lt;='Temps qualification fédération'!I$2,'Temps qualification fédération'!$E$2,"PRÉ-LIGUE")))))))))),IF(AND('Temps qualification fédération'!I$22=0,'Temps qualification fédération'!I$18=0,'Temps qualification fédération'!I$17=0),"---",IF('Meilleurs temps'!J38=0,"",IF('Meilleurs temps'!J38&lt;='Temps qualification fédération'!I$22,'Temps qualification fédération'!$E$22,IF('Meilleurs temps'!J38&lt;='Temps qualification fédération'!I$20,'Temps qualification fédération'!$E$20,IF('Meilleurs temps'!J38&lt;='Temps qualification fédération'!I$21,'Temps qualification fédération'!$E$21,IF('Meilleurs temps'!J38&lt;='Temps qualification fédération'!I$19,'Temps qualification fédération'!$E$19,IF('Meilleurs temps'!J38&lt;='Temps qualification fédération'!I$18,'Temps qualification fédération'!$E$18,IF('Meilleurs temps'!J38&lt;='Temps qualification fédération'!I$17,'Temps qualification fédération'!$E$17,IF('Meilleurs temps'!J38&lt;='Temps qualification fédération'!I$16,'Temps qualification fédération'!$E$16,IF('Meilleurs temps'!J38&lt;='Temps qualification fédération'!I$15,'Temps qualification fédération'!$E$15,"PRÉ-LIGUE")))))))))))</f>
        <v/>
      </c>
      <c r="L38" s="52" t="str">
        <f>IF($D38="F",IF(AND('Temps qualification fédération'!J$9=0,'Temps qualification fédération'!J$5=0,'Temps qualification fédération'!J$4=0),"---",IF('Meilleurs temps'!K38=0,"",IF('Meilleurs temps'!K38&lt;='Temps qualification fédération'!J$9,'Temps qualification fédération'!$E$9,IF('Meilleurs temps'!K38&lt;='Temps qualification fédération'!J$7,'Temps qualification fédération'!$E$7,IF('Meilleurs temps'!K38&lt;='Temps qualification fédération'!J$8,'Temps qualification fédération'!$E$8,IF('Meilleurs temps'!K38&lt;='Temps qualification fédération'!J$6,'Temps qualification fédération'!$E$6,IF('Meilleurs temps'!K38&lt;='Temps qualification fédération'!J$5,'Temps qualification fédération'!$E$5,IF('Meilleurs temps'!K38&lt;='Temps qualification fédération'!J$4,'Temps qualification fédération'!$E$4,IF('Meilleurs temps'!K38&lt;='Temps qualification fédération'!J$3,'Temps qualification fédération'!$E$3,IF('Meilleurs temps'!K38&lt;='Temps qualification fédération'!J$2,'Temps qualification fédération'!$E$2,"PRÉ-LIGUE")))))))))),IF(AND('Temps qualification fédération'!J$22=0,'Temps qualification fédération'!J$18=0,'Temps qualification fédération'!J$17=0),"---",IF('Meilleurs temps'!K38=0,"",IF('Meilleurs temps'!K38&lt;='Temps qualification fédération'!J$22,'Temps qualification fédération'!$E$22,IF('Meilleurs temps'!K38&lt;='Temps qualification fédération'!J$20,'Temps qualification fédération'!$E$20,IF('Meilleurs temps'!K38&lt;='Temps qualification fédération'!J$21,'Temps qualification fédération'!$E$21,IF('Meilleurs temps'!K38&lt;='Temps qualification fédération'!J$19,'Temps qualification fédération'!$E$19,IF('Meilleurs temps'!K38&lt;='Temps qualification fédération'!J$18,'Temps qualification fédération'!$E$18,IF('Meilleurs temps'!K38&lt;='Temps qualification fédération'!J$17,'Temps qualification fédération'!$E$17,IF('Meilleurs temps'!K38&lt;='Temps qualification fédération'!J$16,'Temps qualification fédération'!$E$16,IF('Meilleurs temps'!K38&lt;='Temps qualification fédération'!J$15,'Temps qualification fédération'!$E$15,"PRÉ-LIGUE")))))))))))</f>
        <v/>
      </c>
      <c r="M38" s="52" t="str">
        <f>IF($D38="F",IF(AND('Temps qualification fédération'!K$9=0,'Temps qualification fédération'!K$5=0,'Temps qualification fédération'!K$4=0),"---",IF('Meilleurs temps'!L38=0,"",IF('Meilleurs temps'!L38&lt;='Temps qualification fédération'!K$9,'Temps qualification fédération'!$E$9,IF('Meilleurs temps'!L38&lt;='Temps qualification fédération'!K$7,'Temps qualification fédération'!$E$7,IF('Meilleurs temps'!L38&lt;='Temps qualification fédération'!K$8,'Temps qualification fédération'!$E$8,IF('Meilleurs temps'!L38&lt;='Temps qualification fédération'!K$6,'Temps qualification fédération'!$E$6,IF('Meilleurs temps'!L38&lt;='Temps qualification fédération'!K$5,'Temps qualification fédération'!$E$5,IF('Meilleurs temps'!L38&lt;='Temps qualification fédération'!K$4,'Temps qualification fédération'!$E$4,IF('Meilleurs temps'!L38&lt;='Temps qualification fédération'!K$3,'Temps qualification fédération'!$E$3,IF('Meilleurs temps'!L38&lt;='Temps qualification fédération'!K$2,'Temps qualification fédération'!$E$2,"PRÉ-LIGUE")))))))))),IF(AND('Temps qualification fédération'!K$22=0,'Temps qualification fédération'!K$18=0,'Temps qualification fédération'!K$17=0),"---",IF('Meilleurs temps'!L38=0,"",IF('Meilleurs temps'!L38&lt;='Temps qualification fédération'!K$22,'Temps qualification fédération'!$E$22,IF('Meilleurs temps'!L38&lt;='Temps qualification fédération'!K$20,'Temps qualification fédération'!$E$20,IF('Meilleurs temps'!L38&lt;='Temps qualification fédération'!K$21,'Temps qualification fédération'!$E$21,IF('Meilleurs temps'!L38&lt;='Temps qualification fédération'!K$19,'Temps qualification fédération'!$E$19,IF('Meilleurs temps'!L38&lt;='Temps qualification fédération'!K$18,'Temps qualification fédération'!$E$18,IF('Meilleurs temps'!L38&lt;='Temps qualification fédération'!K$17,'Temps qualification fédération'!$E$17,IF('Meilleurs temps'!L38&lt;='Temps qualification fédération'!K$16,'Temps qualification fédération'!$E$16,IF('Meilleurs temps'!L38&lt;='Temps qualification fédération'!K$15,'Temps qualification fédération'!$E$15,"PRÉ-LIGUE")))))))))))</f>
        <v>---</v>
      </c>
      <c r="N38" s="52" t="str">
        <f>IF($D38="F",IF(AND('Temps qualification fédération'!L$9=0,'Temps qualification fédération'!L$5=0,'Temps qualification fédération'!L$4=0),"---",IF('Meilleurs temps'!M38=0,"",IF('Meilleurs temps'!M38&lt;='Temps qualification fédération'!L$9,'Temps qualification fédération'!$E$9,IF('Meilleurs temps'!M38&lt;='Temps qualification fédération'!L$7,'Temps qualification fédération'!$E$7,IF('Meilleurs temps'!M38&lt;='Temps qualification fédération'!L$8,'Temps qualification fédération'!$E$8,IF('Meilleurs temps'!M38&lt;='Temps qualification fédération'!L$6,'Temps qualification fédération'!$E$6,IF('Meilleurs temps'!M38&lt;='Temps qualification fédération'!L$5,'Temps qualification fédération'!$E$5,IF('Meilleurs temps'!M38&lt;='Temps qualification fédération'!L$4,'Temps qualification fédération'!$E$4,IF('Meilleurs temps'!M38&lt;='Temps qualification fédération'!L$3,'Temps qualification fédération'!$E$3,IF('Meilleurs temps'!M38&lt;='Temps qualification fédération'!L$2,'Temps qualification fédération'!$E$2,"PRÉ-LIGUE")))))))))),IF(AND('Temps qualification fédération'!L$22=0,'Temps qualification fédération'!L$18=0,'Temps qualification fédération'!L$17=0),"---",IF('Meilleurs temps'!M38=0,"",IF('Meilleurs temps'!M38&lt;='Temps qualification fédération'!L$22,'Temps qualification fédération'!$E$22,IF('Meilleurs temps'!M38&lt;='Temps qualification fédération'!L$20,'Temps qualification fédération'!$E$20,IF('Meilleurs temps'!M38&lt;='Temps qualification fédération'!L$21,'Temps qualification fédération'!$E$21,IF('Meilleurs temps'!M38&lt;='Temps qualification fédération'!L$19,'Temps qualification fédération'!$E$19,IF('Meilleurs temps'!M38&lt;='Temps qualification fédération'!L$18,'Temps qualification fédération'!$E$18,IF('Meilleurs temps'!M38&lt;='Temps qualification fédération'!L$17,'Temps qualification fédération'!$E$17,IF('Meilleurs temps'!M38&lt;='Temps qualification fédération'!L$16,'Temps qualification fédération'!$E$16,IF('Meilleurs temps'!M38&lt;='Temps qualification fédération'!L$15,'Temps qualification fédération'!$E$15,"PRÉ-LIGUE")))))))))))</f>
        <v>DEV 10</v>
      </c>
      <c r="O38" s="52" t="str">
        <f>IF($D38="F",IF(AND('Temps qualification fédération'!M$9=0,'Temps qualification fédération'!M$5=0,'Temps qualification fédération'!M$4=0),"---",IF('Meilleurs temps'!N38=0,"",IF('Meilleurs temps'!N38&lt;='Temps qualification fédération'!M$9,'Temps qualification fédération'!$E$9,IF('Meilleurs temps'!N38&lt;='Temps qualification fédération'!M$7,'Temps qualification fédération'!$E$7,IF('Meilleurs temps'!N38&lt;='Temps qualification fédération'!M$8,'Temps qualification fédération'!$E$8,IF('Meilleurs temps'!N38&lt;='Temps qualification fédération'!M$6,'Temps qualification fédération'!$E$6,IF('Meilleurs temps'!N38&lt;='Temps qualification fédération'!M$5,'Temps qualification fédération'!$E$5,IF('Meilleurs temps'!N38&lt;='Temps qualification fédération'!M$4,'Temps qualification fédération'!$E$4,IF('Meilleurs temps'!N38&lt;='Temps qualification fédération'!M$3,'Temps qualification fédération'!$E$3,IF('Meilleurs temps'!N38&lt;='Temps qualification fédération'!M$2,'Temps qualification fédération'!$E$2,"PRÉ-LIGUE")))))))))),IF(AND('Temps qualification fédération'!M$22=0,'Temps qualification fédération'!M$18=0,'Temps qualification fédération'!M$17=0),"---",IF('Meilleurs temps'!N38=0,"",IF('Meilleurs temps'!N38&lt;='Temps qualification fédération'!M$22,'Temps qualification fédération'!$E$22,IF('Meilleurs temps'!N38&lt;='Temps qualification fédération'!M$20,'Temps qualification fédération'!$E$20,IF('Meilleurs temps'!N38&lt;='Temps qualification fédération'!M$21,'Temps qualification fédération'!$E$21,IF('Meilleurs temps'!N38&lt;='Temps qualification fédération'!M$19,'Temps qualification fédération'!$E$19,IF('Meilleurs temps'!N38&lt;='Temps qualification fédération'!M$18,'Temps qualification fédération'!$E$18,IF('Meilleurs temps'!N38&lt;='Temps qualification fédération'!M$17,'Temps qualification fédération'!$E$17,IF('Meilleurs temps'!N38&lt;='Temps qualification fédération'!M$16,'Temps qualification fédération'!$E$16,IF('Meilleurs temps'!N38&lt;='Temps qualification fédération'!M$15,'Temps qualification fédération'!$E$15,"PRÉ-LIGUE")))))))))))</f>
        <v>DEV 10</v>
      </c>
      <c r="P38" s="52" t="str">
        <f>IF($D38="F",IF(AND('Temps qualification fédération'!N$9=0,'Temps qualification fédération'!N$5=0,'Temps qualification fédération'!N$4=0),"---",IF('Meilleurs temps'!O38=0,"",IF('Meilleurs temps'!O38&lt;='Temps qualification fédération'!N$9,'Temps qualification fédération'!$E$9,IF('Meilleurs temps'!O38&lt;='Temps qualification fédération'!N$7,'Temps qualification fédération'!$E$7,IF('Meilleurs temps'!O38&lt;='Temps qualification fédération'!N$8,'Temps qualification fédération'!$E$8,IF('Meilleurs temps'!O38&lt;='Temps qualification fédération'!N$6,'Temps qualification fédération'!$E$6,IF('Meilleurs temps'!O38&lt;='Temps qualification fédération'!N$5,'Temps qualification fédération'!$E$5,IF('Meilleurs temps'!O38&lt;='Temps qualification fédération'!N$4,'Temps qualification fédération'!$E$4,IF('Meilleurs temps'!O38&lt;='Temps qualification fédération'!N$3,'Temps qualification fédération'!$E$3,IF('Meilleurs temps'!O38&lt;='Temps qualification fédération'!N$2,'Temps qualification fédération'!$E$2,"PRÉ-LIGUE")))))))))),IF(AND('Temps qualification fédération'!N$22=0,'Temps qualification fédération'!N$18=0,'Temps qualification fédération'!N$17=0),"---",IF('Meilleurs temps'!O38=0,"",IF('Meilleurs temps'!O38&lt;='Temps qualification fédération'!N$22,'Temps qualification fédération'!$E$22,IF('Meilleurs temps'!O38&lt;='Temps qualification fédération'!N$20,'Temps qualification fédération'!$E$20,IF('Meilleurs temps'!O38&lt;='Temps qualification fédération'!N$21,'Temps qualification fédération'!$E$21,IF('Meilleurs temps'!O38&lt;='Temps qualification fédération'!N$19,'Temps qualification fédération'!$E$19,IF('Meilleurs temps'!O38&lt;='Temps qualification fédération'!N$18,'Temps qualification fédération'!$E$18,IF('Meilleurs temps'!O38&lt;='Temps qualification fédération'!N$17,'Temps qualification fédération'!$E$17,IF('Meilleurs temps'!O38&lt;='Temps qualification fédération'!N$16,'Temps qualification fédération'!$E$16,IF('Meilleurs temps'!O38&lt;='Temps qualification fédération'!N$15,'Temps qualification fédération'!$E$15,"PRÉ-LIGUE")))))))))))</f>
        <v/>
      </c>
      <c r="Q38" s="52" t="str">
        <f>IF($D38="F",IF(AND('Temps qualification fédération'!O$9=0,'Temps qualification fédération'!O$5=0,'Temps qualification fédération'!O$4=0),"---",IF('Meilleurs temps'!P38=0,"",IF('Meilleurs temps'!P38&lt;='Temps qualification fédération'!O$9,'Temps qualification fédération'!$E$9,IF('Meilleurs temps'!P38&lt;='Temps qualification fédération'!O$7,'Temps qualification fédération'!$E$7,IF('Meilleurs temps'!P38&lt;='Temps qualification fédération'!O$8,'Temps qualification fédération'!$E$8,IF('Meilleurs temps'!P38&lt;='Temps qualification fédération'!O$6,'Temps qualification fédération'!$E$6,IF('Meilleurs temps'!P38&lt;='Temps qualification fédération'!O$5,'Temps qualification fédération'!$E$5,IF('Meilleurs temps'!P38&lt;='Temps qualification fédération'!O$4,'Temps qualification fédération'!$E$4,IF('Meilleurs temps'!P38&lt;='Temps qualification fédération'!O$3,'Temps qualification fédération'!$E$3,IF('Meilleurs temps'!P38&lt;='Temps qualification fédération'!O$2,'Temps qualification fédération'!$E$2,"PRÉ-LIGUE")))))))))),IF(AND('Temps qualification fédération'!O$22=0,'Temps qualification fédération'!O$18=0,'Temps qualification fédération'!O$17=0),"---",IF('Meilleurs temps'!P38=0,"",IF('Meilleurs temps'!P38&lt;='Temps qualification fédération'!O$22,'Temps qualification fédération'!$E$22,IF('Meilleurs temps'!P38&lt;='Temps qualification fédération'!O$20,'Temps qualification fédération'!$E$20,IF('Meilleurs temps'!P38&lt;='Temps qualification fédération'!O$21,'Temps qualification fédération'!$E$21,IF('Meilleurs temps'!P38&lt;='Temps qualification fédération'!O$19,'Temps qualification fédération'!$E$19,IF('Meilleurs temps'!P38&lt;='Temps qualification fédération'!O$18,'Temps qualification fédération'!$E$18,IF('Meilleurs temps'!P38&lt;='Temps qualification fédération'!O$17,'Temps qualification fédération'!$E$17,IF('Meilleurs temps'!P38&lt;='Temps qualification fédération'!O$16,'Temps qualification fédération'!$E$16,IF('Meilleurs temps'!P38&lt;='Temps qualification fédération'!O$15,'Temps qualification fédération'!$E$15,"PRÉ-LIGUE")))))))))))</f>
        <v>DEV 9 et -</v>
      </c>
      <c r="R38" s="52" t="str">
        <f>IF($D38="F",IF(AND('Temps qualification fédération'!P$9=0,'Temps qualification fédération'!P$5=0,'Temps qualification fédération'!P$4=0),"---",IF('Meilleurs temps'!Q38=0,"",IF('Meilleurs temps'!Q38&lt;='Temps qualification fédération'!P$9,'Temps qualification fédération'!$E$9,IF('Meilleurs temps'!Q38&lt;='Temps qualification fédération'!P$7,'Temps qualification fédération'!$E$7,IF('Meilleurs temps'!Q38&lt;='Temps qualification fédération'!P$8,'Temps qualification fédération'!$E$8,IF('Meilleurs temps'!Q38&lt;='Temps qualification fédération'!P$6,'Temps qualification fédération'!$E$6,IF('Meilleurs temps'!Q38&lt;='Temps qualification fédération'!P$5,'Temps qualification fédération'!$E$5,IF('Meilleurs temps'!Q38&lt;='Temps qualification fédération'!P$4,'Temps qualification fédération'!$E$4,IF('Meilleurs temps'!Q38&lt;='Temps qualification fédération'!P$3,'Temps qualification fédération'!$E$3,IF('Meilleurs temps'!Q38&lt;='Temps qualification fédération'!P$2,'Temps qualification fédération'!$E$2,"PRÉ-LIGUE")))))))))),IF(AND('Temps qualification fédération'!P$22=0,'Temps qualification fédération'!P$18=0,'Temps qualification fédération'!P$17=0),"---",IF('Meilleurs temps'!Q38=0,"",IF('Meilleurs temps'!Q38&lt;='Temps qualification fédération'!P$22,'Temps qualification fédération'!$E$22,IF('Meilleurs temps'!Q38&lt;='Temps qualification fédération'!P$20,'Temps qualification fédération'!$E$20,IF('Meilleurs temps'!Q38&lt;='Temps qualification fédération'!P$21,'Temps qualification fédération'!$E$21,IF('Meilleurs temps'!Q38&lt;='Temps qualification fédération'!P$19,'Temps qualification fédération'!$E$19,IF('Meilleurs temps'!Q38&lt;='Temps qualification fédération'!P$18,'Temps qualification fédération'!$E$18,IF('Meilleurs temps'!Q38&lt;='Temps qualification fédération'!P$17,'Temps qualification fédération'!$E$17,IF('Meilleurs temps'!Q38&lt;='Temps qualification fédération'!P$16,'Temps qualification fédération'!$E$16,IF('Meilleurs temps'!Q38&lt;='Temps qualification fédération'!P$15,'Temps qualification fédération'!$E$15,"PRÉ-LIGUE")))))))))))</f>
        <v/>
      </c>
      <c r="S38" s="52" t="str">
        <f>IF($D38="F",IF(AND('Temps qualification fédération'!Q$9=0,'Temps qualification fédération'!Q$5=0,'Temps qualification fédération'!Q$4=0),"---",IF('Meilleurs temps'!R38=0,"",IF('Meilleurs temps'!R38&lt;='Temps qualification fédération'!Q$9,'Temps qualification fédération'!$E$9,IF('Meilleurs temps'!R38&lt;='Temps qualification fédération'!Q$7,'Temps qualification fédération'!$E$7,IF('Meilleurs temps'!R38&lt;='Temps qualification fédération'!Q$8,'Temps qualification fédération'!$E$8,IF('Meilleurs temps'!R38&lt;='Temps qualification fédération'!Q$6,'Temps qualification fédération'!$E$6,IF('Meilleurs temps'!R38&lt;='Temps qualification fédération'!Q$5,'Temps qualification fédération'!$E$5,IF('Meilleurs temps'!R38&lt;='Temps qualification fédération'!Q$4,'Temps qualification fédération'!$E$4,IF('Meilleurs temps'!R38&lt;='Temps qualification fédération'!Q$3,'Temps qualification fédération'!$E$3,IF('Meilleurs temps'!R38&lt;='Temps qualification fédération'!Q$2,'Temps qualification fédération'!$E$2,"PRÉ-LIGUE")))))))))),IF(AND('Temps qualification fédération'!Q$22=0,'Temps qualification fédération'!Q$18=0,'Temps qualification fédération'!Q$17=0),"---",IF('Meilleurs temps'!R38=0,"",IF('Meilleurs temps'!R38&lt;='Temps qualification fédération'!Q$22,'Temps qualification fédération'!$E$22,IF('Meilleurs temps'!R38&lt;='Temps qualification fédération'!Q$20,'Temps qualification fédération'!$E$20,IF('Meilleurs temps'!R38&lt;='Temps qualification fédération'!Q$21,'Temps qualification fédération'!$E$21,IF('Meilleurs temps'!R38&lt;='Temps qualification fédération'!Q$19,'Temps qualification fédération'!$E$19,IF('Meilleurs temps'!R38&lt;='Temps qualification fédération'!Q$18,'Temps qualification fédération'!$E$18,IF('Meilleurs temps'!R38&lt;='Temps qualification fédération'!Q$17,'Temps qualification fédération'!$E$17,IF('Meilleurs temps'!R38&lt;='Temps qualification fédération'!Q$16,'Temps qualification fédération'!$E$16,IF('Meilleurs temps'!R38&lt;='Temps qualification fédération'!Q$15,'Temps qualification fédération'!$E$15,"PRÉ-LIGUE")))))))))))</f>
        <v/>
      </c>
      <c r="T38" s="52" t="str">
        <f>IF($D38="F",IF(AND('Temps qualification fédération'!R$9=0,'Temps qualification fédération'!R$5=0,'Temps qualification fédération'!R$4=0),"---",IF('Meilleurs temps'!S38=0,"",IF('Meilleurs temps'!S38&lt;='Temps qualification fédération'!R$9,'Temps qualification fédération'!$E$9,IF('Meilleurs temps'!S38&lt;='Temps qualification fédération'!R$7,'Temps qualification fédération'!$E$7,IF('Meilleurs temps'!S38&lt;='Temps qualification fédération'!R$8,'Temps qualification fédération'!$E$8,IF('Meilleurs temps'!S38&lt;='Temps qualification fédération'!R$6,'Temps qualification fédération'!$E$6,IF('Meilleurs temps'!S38&lt;='Temps qualification fédération'!R$5,'Temps qualification fédération'!$E$5,IF('Meilleurs temps'!S38&lt;='Temps qualification fédération'!R$4,'Temps qualification fédération'!$E$4,IF('Meilleurs temps'!S38&lt;='Temps qualification fédération'!R$3,'Temps qualification fédération'!$E$3,IF('Meilleurs temps'!S38&lt;='Temps qualification fédération'!R$2,'Temps qualification fédération'!$E$2,"PRÉ-LIGUE")))))))))),IF(AND('Temps qualification fédération'!R$22=0,'Temps qualification fédération'!R$18=0,'Temps qualification fédération'!R$17=0),"---",IF('Meilleurs temps'!S38=0,"",IF('Meilleurs temps'!S38&lt;='Temps qualification fédération'!R$22,'Temps qualification fédération'!$E$22,IF('Meilleurs temps'!S38&lt;='Temps qualification fédération'!R$20,'Temps qualification fédération'!$E$20,IF('Meilleurs temps'!S38&lt;='Temps qualification fédération'!R$21,'Temps qualification fédération'!$E$21,IF('Meilleurs temps'!S38&lt;='Temps qualification fédération'!R$19,'Temps qualification fédération'!$E$19,IF('Meilleurs temps'!S38&lt;='Temps qualification fédération'!R$18,'Temps qualification fédération'!$E$18,IF('Meilleurs temps'!S38&lt;='Temps qualification fédération'!R$17,'Temps qualification fédération'!$E$17,IF('Meilleurs temps'!S38&lt;='Temps qualification fédération'!R$16,'Temps qualification fédération'!$E$16,IF('Meilleurs temps'!S38&lt;='Temps qualification fédération'!R$15,'Temps qualification fédération'!$E$15,"PRÉ-LIGUE")))))))))))</f>
        <v>PRÉ-LIGUE</v>
      </c>
      <c r="U38" s="52" t="str">
        <f>IF($D38="F",IF(AND('Temps qualification fédération'!S$9=0,'Temps qualification fédération'!S$5=0,'Temps qualification fédération'!S$4=0),"---",IF('Meilleurs temps'!T38=0,"",IF('Meilleurs temps'!T38&lt;='Temps qualification fédération'!S$9,'Temps qualification fédération'!$E$9,IF('Meilleurs temps'!T38&lt;='Temps qualification fédération'!S$7,'Temps qualification fédération'!$E$7,IF('Meilleurs temps'!T38&lt;='Temps qualification fédération'!S$8,'Temps qualification fédération'!$E$8,IF('Meilleurs temps'!T38&lt;='Temps qualification fédération'!S$6,'Temps qualification fédération'!$E$6,IF('Meilleurs temps'!T38&lt;='Temps qualification fédération'!S$5,'Temps qualification fédération'!$E$5,IF('Meilleurs temps'!T38&lt;='Temps qualification fédération'!S$4,'Temps qualification fédération'!$E$4,IF('Meilleurs temps'!T38&lt;='Temps qualification fédération'!S$3,'Temps qualification fédération'!$E$3,IF('Meilleurs temps'!T38&lt;='Temps qualification fédération'!S$2,'Temps qualification fédération'!$E$2,"PRÉ-LIGUE")))))))))),IF(AND('Temps qualification fédération'!S$22=0,'Temps qualification fédération'!S$18=0,'Temps qualification fédération'!S$17=0),"---",IF('Meilleurs temps'!T38=0,"",IF('Meilleurs temps'!T38&lt;='Temps qualification fédération'!S$22,'Temps qualification fédération'!$E$22,IF('Meilleurs temps'!T38&lt;='Temps qualification fédération'!S$20,'Temps qualification fédération'!$E$20,IF('Meilleurs temps'!T38&lt;='Temps qualification fédération'!S$21,'Temps qualification fédération'!$E$21,IF('Meilleurs temps'!T38&lt;='Temps qualification fédération'!S$19,'Temps qualification fédération'!$E$19,IF('Meilleurs temps'!T38&lt;='Temps qualification fédération'!S$18,'Temps qualification fédération'!$E$18,IF('Meilleurs temps'!T38&lt;='Temps qualification fédération'!S$17,'Temps qualification fédération'!$E$17,IF('Meilleurs temps'!T38&lt;='Temps qualification fédération'!S$16,'Temps qualification fédération'!$E$16,IF('Meilleurs temps'!T38&lt;='Temps qualification fédération'!S$15,'Temps qualification fédération'!$E$15,"PRÉ-LIGUE")))))))))))</f>
        <v/>
      </c>
      <c r="V38" s="52" t="str">
        <f>IF($D38="F",IF(AND('Temps qualification fédération'!T$9=0,'Temps qualification fédération'!T$5=0,'Temps qualification fédération'!T$4=0),"---",IF('Meilleurs temps'!U38=0,"",IF('Meilleurs temps'!U38&lt;='Temps qualification fédération'!T$9,'Temps qualification fédération'!$E$9,IF('Meilleurs temps'!U38&lt;='Temps qualification fédération'!T$7,'Temps qualification fédération'!$E$7,IF('Meilleurs temps'!U38&lt;='Temps qualification fédération'!T$8,'Temps qualification fédération'!$E$8,IF('Meilleurs temps'!U38&lt;='Temps qualification fédération'!T$6,'Temps qualification fédération'!$E$6,IF('Meilleurs temps'!U38&lt;='Temps qualification fédération'!T$5,'Temps qualification fédération'!$E$5,IF('Meilleurs temps'!U38&lt;='Temps qualification fédération'!T$4,'Temps qualification fédération'!$E$4,IF('Meilleurs temps'!U38&lt;='Temps qualification fédération'!T$3,'Temps qualification fédération'!$E$3,IF('Meilleurs temps'!U38&lt;='Temps qualification fédération'!T$2,'Temps qualification fédération'!$E$2,"PRÉ-LIGUE")))))))))),IF(AND('Temps qualification fédération'!T$22=0,'Temps qualification fédération'!T$18=0,'Temps qualification fédération'!T$17=0),"---",IF('Meilleurs temps'!U38=0,"",IF('Meilleurs temps'!U38&lt;='Temps qualification fédération'!T$22,'Temps qualification fédération'!$E$22,IF('Meilleurs temps'!U38&lt;='Temps qualification fédération'!T$20,'Temps qualification fédération'!$E$20,IF('Meilleurs temps'!U38&lt;='Temps qualification fédération'!T$21,'Temps qualification fédération'!$E$21,IF('Meilleurs temps'!U38&lt;='Temps qualification fédération'!T$19,'Temps qualification fédération'!$E$19,IF('Meilleurs temps'!U38&lt;='Temps qualification fédération'!T$18,'Temps qualification fédération'!$E$18,IF('Meilleurs temps'!U38&lt;='Temps qualification fédération'!T$17,'Temps qualification fédération'!$E$17,IF('Meilleurs temps'!U38&lt;='Temps qualification fédération'!T$16,'Temps qualification fédération'!$E$16,IF('Meilleurs temps'!U38&lt;='Temps qualification fédération'!T$15,'Temps qualification fédération'!$E$15,"PRÉ-LIGUE")))))))))))</f>
        <v/>
      </c>
      <c r="W38" s="52" t="str">
        <f>IF($D38="F",IF(AND('Temps qualification fédération'!U$9=0,'Temps qualification fédération'!U$5=0,'Temps qualification fédération'!U$4=0),"---",IF('Meilleurs temps'!V38=0,"",IF('Meilleurs temps'!V38&lt;='Temps qualification fédération'!U$9,'Temps qualification fédération'!$E$9,IF('Meilleurs temps'!V38&lt;='Temps qualification fédération'!U$7,'Temps qualification fédération'!$E$7,IF('Meilleurs temps'!V38&lt;='Temps qualification fédération'!U$8,'Temps qualification fédération'!$E$8,IF('Meilleurs temps'!V38&lt;='Temps qualification fédération'!U$6,'Temps qualification fédération'!$E$6,IF('Meilleurs temps'!V38&lt;='Temps qualification fédération'!U$5,'Temps qualification fédération'!$E$5,IF('Meilleurs temps'!V38&lt;='Temps qualification fédération'!U$4,'Temps qualification fédération'!$E$4,IF('Meilleurs temps'!V38&lt;='Temps qualification fédération'!U$3,'Temps qualification fédération'!$E$3,IF('Meilleurs temps'!V38&lt;='Temps qualification fédération'!U$2,'Temps qualification fédération'!$E$2,"PRÉ-LIGUE")))))))))),IF(AND('Temps qualification fédération'!U$22=0,'Temps qualification fédération'!U$18=0,'Temps qualification fédération'!U$17=0),"---",IF('Meilleurs temps'!V38=0,"",IF('Meilleurs temps'!V38&lt;='Temps qualification fédération'!U$22,'Temps qualification fédération'!$E$22,IF('Meilleurs temps'!V38&lt;='Temps qualification fédération'!U$20,'Temps qualification fédération'!$E$20,IF('Meilleurs temps'!V38&lt;='Temps qualification fédération'!U$21,'Temps qualification fédération'!$E$21,IF('Meilleurs temps'!V38&lt;='Temps qualification fédération'!U$19,'Temps qualification fédération'!$E$19,IF('Meilleurs temps'!V38&lt;='Temps qualification fédération'!U$18,'Temps qualification fédération'!$E$18,IF('Meilleurs temps'!V38&lt;='Temps qualification fédération'!U$17,'Temps qualification fédération'!$E$17,IF('Meilleurs temps'!V38&lt;='Temps qualification fédération'!U$16,'Temps qualification fédération'!$E$16,IF('Meilleurs temps'!V38&lt;='Temps qualification fédération'!U$15,'Temps qualification fédération'!$E$15,"PRÉ-LIGUE")))))))))))</f>
        <v>DEV 10</v>
      </c>
      <c r="X38" s="52" t="str">
        <f>IF($D38="F",IF(AND('Temps qualification fédération'!V$9=0,'Temps qualification fédération'!V$5=0,'Temps qualification fédération'!V$4=0),"---",IF('Meilleurs temps'!W38=0,"",IF('Meilleurs temps'!W38&lt;='Temps qualification fédération'!V$9,'Temps qualification fédération'!$E$9,IF('Meilleurs temps'!W38&lt;='Temps qualification fédération'!V$7,'Temps qualification fédération'!$E$7,IF('Meilleurs temps'!W38&lt;='Temps qualification fédération'!V$8,'Temps qualification fédération'!$E$8,IF('Meilleurs temps'!W38&lt;='Temps qualification fédération'!V$6,'Temps qualification fédération'!$E$6,IF('Meilleurs temps'!W38&lt;='Temps qualification fédération'!V$5,'Temps qualification fédération'!$E$5,IF('Meilleurs temps'!W38&lt;='Temps qualification fédération'!V$4,'Temps qualification fédération'!$E$4,IF('Meilleurs temps'!W38&lt;='Temps qualification fédération'!V$3,'Temps qualification fédération'!$E$3,IF('Meilleurs temps'!W38&lt;='Temps qualification fédération'!V$2,'Temps qualification fédération'!$E$2,"PRÉ-LIGUE")))))))))),IF(AND('Temps qualification fédération'!V$22=0,'Temps qualification fédération'!V$18=0,'Temps qualification fédération'!V$17=0),"---",IF('Meilleurs temps'!W38=0,"",IF('Meilleurs temps'!W38&lt;='Temps qualification fédération'!V$22,'Temps qualification fédération'!$E$22,IF('Meilleurs temps'!W38&lt;='Temps qualification fédération'!V$20,'Temps qualification fédération'!$E$20,IF('Meilleurs temps'!W38&lt;='Temps qualification fédération'!V$21,'Temps qualification fédération'!$E$21,IF('Meilleurs temps'!W38&lt;='Temps qualification fédération'!V$19,'Temps qualification fédération'!$E$19,IF('Meilleurs temps'!W38&lt;='Temps qualification fédération'!V$18,'Temps qualification fédération'!$E$18,IF('Meilleurs temps'!W38&lt;='Temps qualification fédération'!V$17,'Temps qualification fédération'!$E$17,IF('Meilleurs temps'!W38&lt;='Temps qualification fédération'!V$16,'Temps qualification fédération'!$E$16,IF('Meilleurs temps'!W38&lt;='Temps qualification fédération'!V$15,'Temps qualification fédération'!$E$15,"PRÉ-LIGUE")))))))))))</f>
        <v/>
      </c>
      <c r="Y38" s="52" t="str">
        <f>IF($D38="F",IF(AND('Temps qualification fédération'!W$9=0,'Temps qualification fédération'!W$5=0,'Temps qualification fédération'!W$4=0),"---",IF('Meilleurs temps'!X38=0,"",IF('Meilleurs temps'!X38&lt;='Temps qualification fédération'!W$9,'Temps qualification fédération'!$E$9,IF('Meilleurs temps'!X38&lt;='Temps qualification fédération'!W$7,'Temps qualification fédération'!$E$7,IF('Meilleurs temps'!X38&lt;='Temps qualification fédération'!W$8,'Temps qualification fédération'!$E$8,IF('Meilleurs temps'!X38&lt;='Temps qualification fédération'!W$6,'Temps qualification fédération'!$E$6,IF('Meilleurs temps'!X38&lt;='Temps qualification fédération'!W$5,'Temps qualification fédération'!$E$5,IF('Meilleurs temps'!X38&lt;='Temps qualification fédération'!W$4,'Temps qualification fédération'!$E$4,IF('Meilleurs temps'!X38&lt;='Temps qualification fédération'!W$3,'Temps qualification fédération'!$E$3,IF('Meilleurs temps'!X38&lt;='Temps qualification fédération'!W$2,'Temps qualification fédération'!$E$2,"PRÉ-LIGUE")))))))))),IF(AND('Temps qualification fédération'!W$22=0,'Temps qualification fédération'!W$18=0,'Temps qualification fédération'!W$17=0),"---",IF('Meilleurs temps'!X38=0,"",IF('Meilleurs temps'!X38&lt;='Temps qualification fédération'!W$22,'Temps qualification fédération'!$E$22,IF('Meilleurs temps'!X38&lt;='Temps qualification fédération'!W$20,'Temps qualification fédération'!$E$20,IF('Meilleurs temps'!X38&lt;='Temps qualification fédération'!W$21,'Temps qualification fédération'!$E$21,IF('Meilleurs temps'!X38&lt;='Temps qualification fédération'!W$19,'Temps qualification fédération'!$E$19,IF('Meilleurs temps'!X38&lt;='Temps qualification fédération'!W$18,'Temps qualification fédération'!$E$18,IF('Meilleurs temps'!X38&lt;='Temps qualification fédération'!W$17,'Temps qualification fédération'!$E$17,IF('Meilleurs temps'!X38&lt;='Temps qualification fédération'!W$16,'Temps qualification fédération'!$E$16,IF('Meilleurs temps'!X38&lt;='Temps qualification fédération'!W$15,'Temps qualification fédération'!$E$15,"PRÉ-LIGUE")))))))))))</f>
        <v/>
      </c>
      <c r="AA38" s="34">
        <f t="shared" si="2"/>
        <v>5</v>
      </c>
      <c r="AB38" s="35">
        <f t="shared" si="3"/>
        <v>0</v>
      </c>
      <c r="AC38" s="80">
        <f t="shared" si="4"/>
        <v>1</v>
      </c>
      <c r="AD38" s="80">
        <f t="shared" si="5"/>
        <v>1</v>
      </c>
      <c r="AE38" s="80">
        <f t="shared" si="6"/>
        <v>0</v>
      </c>
      <c r="AF38" s="80">
        <f t="shared" si="7"/>
        <v>0</v>
      </c>
      <c r="AG38" s="80">
        <f t="shared" si="8"/>
        <v>0</v>
      </c>
      <c r="AH38" s="80">
        <f t="shared" si="9"/>
        <v>0</v>
      </c>
      <c r="AI38" s="36">
        <f t="shared" si="10"/>
        <v>0</v>
      </c>
      <c r="AJ38" s="35">
        <f t="shared" si="11"/>
        <v>0</v>
      </c>
      <c r="AK38" s="80">
        <f t="shared" si="12"/>
        <v>2</v>
      </c>
      <c r="AL38" s="80">
        <f t="shared" si="13"/>
        <v>0</v>
      </c>
      <c r="AM38" s="80">
        <f t="shared" si="14"/>
        <v>0</v>
      </c>
      <c r="AN38" s="80">
        <f t="shared" si="15"/>
        <v>0</v>
      </c>
      <c r="AO38" s="80">
        <f t="shared" si="16"/>
        <v>0</v>
      </c>
      <c r="AP38" s="80">
        <f t="shared" si="17"/>
        <v>0</v>
      </c>
      <c r="AQ38" s="36">
        <f t="shared" si="18"/>
        <v>0</v>
      </c>
      <c r="AR38" s="35">
        <f t="shared" si="19"/>
        <v>0</v>
      </c>
      <c r="AS38" s="80">
        <f t="shared" si="20"/>
        <v>0</v>
      </c>
      <c r="AT38" s="80">
        <f t="shared" si="21"/>
        <v>0</v>
      </c>
      <c r="AU38" s="80">
        <f t="shared" si="22"/>
        <v>0</v>
      </c>
      <c r="AV38" s="80">
        <f t="shared" si="23"/>
        <v>0</v>
      </c>
      <c r="AW38" s="80">
        <f t="shared" si="24"/>
        <v>0</v>
      </c>
      <c r="AX38" s="80">
        <f t="shared" si="25"/>
        <v>0</v>
      </c>
      <c r="AY38" s="36">
        <f t="shared" si="26"/>
        <v>0</v>
      </c>
      <c r="AZ38" s="35">
        <f t="shared" si="27"/>
        <v>0</v>
      </c>
      <c r="BA38" s="80">
        <f t="shared" si="28"/>
        <v>0</v>
      </c>
      <c r="BB38" s="80">
        <f t="shared" si="29"/>
        <v>0</v>
      </c>
      <c r="BC38" s="80">
        <f t="shared" si="30"/>
        <v>0</v>
      </c>
      <c r="BD38" s="80">
        <f t="shared" si="31"/>
        <v>0</v>
      </c>
      <c r="BE38" s="80">
        <f t="shared" si="32"/>
        <v>0</v>
      </c>
      <c r="BF38" s="80">
        <f t="shared" si="33"/>
        <v>0</v>
      </c>
      <c r="BG38" s="36">
        <f t="shared" si="34"/>
        <v>0</v>
      </c>
      <c r="BH38" s="35">
        <f t="shared" si="35"/>
        <v>0</v>
      </c>
      <c r="BI38" s="80">
        <f t="shared" si="36"/>
        <v>1</v>
      </c>
      <c r="BJ38" s="80">
        <f t="shared" si="37"/>
        <v>0</v>
      </c>
      <c r="BK38" s="80">
        <f t="shared" si="38"/>
        <v>0</v>
      </c>
      <c r="BL38" s="80">
        <f t="shared" si="39"/>
        <v>0</v>
      </c>
      <c r="BM38" s="80">
        <f t="shared" si="40"/>
        <v>0</v>
      </c>
      <c r="BN38" s="80">
        <f t="shared" si="41"/>
        <v>0</v>
      </c>
      <c r="BO38" s="36">
        <f t="shared" si="42"/>
        <v>0</v>
      </c>
    </row>
    <row r="39" spans="1:67" ht="15.75" thickBot="1">
      <c r="A39" s="47" t="s">
        <v>47</v>
      </c>
      <c r="B39" s="48" t="str">
        <f t="shared" si="0"/>
        <v>DEV 11-12</v>
      </c>
      <c r="C39" s="54">
        <f t="shared" ca="1" si="1"/>
        <v>11</v>
      </c>
      <c r="D39" s="55" t="s">
        <v>40</v>
      </c>
      <c r="E39" s="21" t="s">
        <v>187</v>
      </c>
      <c r="F39" s="3" t="s">
        <v>83</v>
      </c>
      <c r="G39" s="53">
        <v>38449</v>
      </c>
      <c r="H39" s="52" t="str">
        <f>IF($D39="F",IF(AND('Temps qualification fédération'!F$9=0,'Temps qualification fédération'!F$5=0,'Temps qualification fédération'!F$4=0),"---",IF('Meilleurs temps'!G39=0,"",IF('Meilleurs temps'!G39&lt;='Temps qualification fédération'!F$9,'Temps qualification fédération'!$E$9,IF('Meilleurs temps'!G39&lt;='Temps qualification fédération'!F$7,'Temps qualification fédération'!$E$7,IF('Meilleurs temps'!G39&lt;='Temps qualification fédération'!F$8,'Temps qualification fédération'!$E$8,IF('Meilleurs temps'!G39&lt;='Temps qualification fédération'!F$6,'Temps qualification fédération'!$E$6,IF('Meilleurs temps'!G39&lt;='Temps qualification fédération'!F$5,'Temps qualification fédération'!$E$5,IF('Meilleurs temps'!G39&lt;='Temps qualification fédération'!F$4,'Temps qualification fédération'!$E$4,IF('Meilleurs temps'!G39&lt;='Temps qualification fédération'!F$3,'Temps qualification fédération'!$E$3,IF('Meilleurs temps'!G39&lt;='Temps qualification fédération'!F$2,'Temps qualification fédération'!$E$2,"PRÉ-LIGUE")))))))))),IF(AND('Temps qualification fédération'!F$22=0,'Temps qualification fédération'!F$18=0,'Temps qualification fédération'!F$17=0),"---",IF('Meilleurs temps'!G39=0,"",IF('Meilleurs temps'!G39&lt;='Temps qualification fédération'!F$22,'Temps qualification fédération'!$E$22,IF('Meilleurs temps'!G39&lt;='Temps qualification fédération'!F$20,'Temps qualification fédération'!$E$20,IF('Meilleurs temps'!G39&lt;='Temps qualification fédération'!F$21,'Temps qualification fédération'!$E$21,IF('Meilleurs temps'!G39&lt;='Temps qualification fédération'!F$19,'Temps qualification fédération'!$E$19,IF('Meilleurs temps'!G39&lt;='Temps qualification fédération'!F$18,'Temps qualification fédération'!$E$18,IF('Meilleurs temps'!G39&lt;='Temps qualification fédération'!F$17,'Temps qualification fédération'!$E$17,IF('Meilleurs temps'!G39&lt;='Temps qualification fédération'!F$16,'Temps qualification fédération'!$E$16,IF('Meilleurs temps'!G39&lt;='Temps qualification fédération'!F$15,'Temps qualification fédération'!$E$15,"PRÉ-LIGUE")))))))))))</f>
        <v>DEV 11-12</v>
      </c>
      <c r="I39" s="52" t="str">
        <f>IF($D39="F",IF(AND('Temps qualification fédération'!G$9=0,'Temps qualification fédération'!G$5=0,'Temps qualification fédération'!G$4=0),"---",IF('Meilleurs temps'!H39=0,"",IF('Meilleurs temps'!H39&lt;='Temps qualification fédération'!G$9,'Temps qualification fédération'!$E$9,IF('Meilleurs temps'!H39&lt;='Temps qualification fédération'!G$7,'Temps qualification fédération'!$E$7,IF('Meilleurs temps'!H39&lt;='Temps qualification fédération'!G$8,'Temps qualification fédération'!$E$8,IF('Meilleurs temps'!H39&lt;='Temps qualification fédération'!G$6,'Temps qualification fédération'!$E$6,IF('Meilleurs temps'!H39&lt;='Temps qualification fédération'!G$5,'Temps qualification fédération'!$E$5,IF('Meilleurs temps'!H39&lt;='Temps qualification fédération'!G$4,'Temps qualification fédération'!$E$4,IF('Meilleurs temps'!H39&lt;='Temps qualification fédération'!G$3,'Temps qualification fédération'!$E$3,IF('Meilleurs temps'!H39&lt;='Temps qualification fédération'!G$2,'Temps qualification fédération'!$E$2,"PRÉ-LIGUE")))))))))),IF(AND('Temps qualification fédération'!G$22=0,'Temps qualification fédération'!G$18=0,'Temps qualification fédération'!G$17=0),"---",IF('Meilleurs temps'!H39=0,"",IF('Meilleurs temps'!H39&lt;='Temps qualification fédération'!G$22,'Temps qualification fédération'!$E$22,IF('Meilleurs temps'!H39&lt;='Temps qualification fédération'!G$20,'Temps qualification fédération'!$E$20,IF('Meilleurs temps'!H39&lt;='Temps qualification fédération'!G$21,'Temps qualification fédération'!$E$21,IF('Meilleurs temps'!H39&lt;='Temps qualification fédération'!G$19,'Temps qualification fédération'!$E$19,IF('Meilleurs temps'!H39&lt;='Temps qualification fédération'!G$18,'Temps qualification fédération'!$E$18,IF('Meilleurs temps'!H39&lt;='Temps qualification fédération'!G$17,'Temps qualification fédération'!$E$17,IF('Meilleurs temps'!H39&lt;='Temps qualification fédération'!G$16,'Temps qualification fédération'!$E$16,IF('Meilleurs temps'!H39&lt;='Temps qualification fédération'!G$15,'Temps qualification fédération'!$E$15,"PRÉ-LIGUE")))))))))))</f>
        <v>DEV 10</v>
      </c>
      <c r="J39" s="52" t="str">
        <f>IF($D39="F",IF(AND('Temps qualification fédération'!H$9=0,'Temps qualification fédération'!H$5=0,'Temps qualification fédération'!H$4=0),"---",IF('Meilleurs temps'!I39=0,"",IF('Meilleurs temps'!I39&lt;='Temps qualification fédération'!H$9,'Temps qualification fédération'!$E$9,IF('Meilleurs temps'!I39&lt;='Temps qualification fédération'!H$7,'Temps qualification fédération'!$E$7,IF('Meilleurs temps'!I39&lt;='Temps qualification fédération'!H$8,'Temps qualification fédération'!$E$8,IF('Meilleurs temps'!I39&lt;='Temps qualification fédération'!H$6,'Temps qualification fédération'!$E$6,IF('Meilleurs temps'!I39&lt;='Temps qualification fédération'!H$5,'Temps qualification fédération'!$E$5,IF('Meilleurs temps'!I39&lt;='Temps qualification fédération'!H$4,'Temps qualification fédération'!$E$4,IF('Meilleurs temps'!I39&lt;='Temps qualification fédération'!H$3,'Temps qualification fédération'!$E$3,IF('Meilleurs temps'!I39&lt;='Temps qualification fédération'!H$2,'Temps qualification fédération'!$E$2,"PRÉ-LIGUE")))))))))),IF(AND('Temps qualification fédération'!H$22=0,'Temps qualification fédération'!H$18=0,'Temps qualification fédération'!H$17=0),"---",IF('Meilleurs temps'!I39=0,"",IF('Meilleurs temps'!I39&lt;='Temps qualification fédération'!H$22,'Temps qualification fédération'!$E$22,IF('Meilleurs temps'!I39&lt;='Temps qualification fédération'!H$20,'Temps qualification fédération'!$E$20,IF('Meilleurs temps'!I39&lt;='Temps qualification fédération'!H$21,'Temps qualification fédération'!$E$21,IF('Meilleurs temps'!I39&lt;='Temps qualification fédération'!H$19,'Temps qualification fédération'!$E$19,IF('Meilleurs temps'!I39&lt;='Temps qualification fédération'!H$18,'Temps qualification fédération'!$E$18,IF('Meilleurs temps'!I39&lt;='Temps qualification fédération'!H$17,'Temps qualification fédération'!$E$17,IF('Meilleurs temps'!I39&lt;='Temps qualification fédération'!H$16,'Temps qualification fédération'!$E$16,IF('Meilleurs temps'!I39&lt;='Temps qualification fédération'!H$15,'Temps qualification fédération'!$E$15,"PRÉ-LIGUE")))))))))))</f>
        <v>DEV 11-12</v>
      </c>
      <c r="K39" s="52" t="str">
        <f>IF($D39="F",IF(AND('Temps qualification fédération'!I$9=0,'Temps qualification fédération'!I$5=0,'Temps qualification fédération'!I$4=0),"---",IF('Meilleurs temps'!J39=0,"",IF('Meilleurs temps'!J39&lt;='Temps qualification fédération'!I$9,'Temps qualification fédération'!$E$9,IF('Meilleurs temps'!J39&lt;='Temps qualification fédération'!I$7,'Temps qualification fédération'!$E$7,IF('Meilleurs temps'!J39&lt;='Temps qualification fédération'!I$8,'Temps qualification fédération'!$E$8,IF('Meilleurs temps'!J39&lt;='Temps qualification fédération'!I$6,'Temps qualification fédération'!$E$6,IF('Meilleurs temps'!J39&lt;='Temps qualification fédération'!I$5,'Temps qualification fédération'!$E$5,IF('Meilleurs temps'!J39&lt;='Temps qualification fédération'!I$4,'Temps qualification fédération'!$E$4,IF('Meilleurs temps'!J39&lt;='Temps qualification fédération'!I$3,'Temps qualification fédération'!$E$3,IF('Meilleurs temps'!J39&lt;='Temps qualification fédération'!I$2,'Temps qualification fédération'!$E$2,"PRÉ-LIGUE")))))))))),IF(AND('Temps qualification fédération'!I$22=0,'Temps qualification fédération'!I$18=0,'Temps qualification fédération'!I$17=0),"---",IF('Meilleurs temps'!J39=0,"",IF('Meilleurs temps'!J39&lt;='Temps qualification fédération'!I$22,'Temps qualification fédération'!$E$22,IF('Meilleurs temps'!J39&lt;='Temps qualification fédération'!I$20,'Temps qualification fédération'!$E$20,IF('Meilleurs temps'!J39&lt;='Temps qualification fédération'!I$21,'Temps qualification fédération'!$E$21,IF('Meilleurs temps'!J39&lt;='Temps qualification fédération'!I$19,'Temps qualification fédération'!$E$19,IF('Meilleurs temps'!J39&lt;='Temps qualification fédération'!I$18,'Temps qualification fédération'!$E$18,IF('Meilleurs temps'!J39&lt;='Temps qualification fédération'!I$17,'Temps qualification fédération'!$E$17,IF('Meilleurs temps'!J39&lt;='Temps qualification fédération'!I$16,'Temps qualification fédération'!$E$16,IF('Meilleurs temps'!J39&lt;='Temps qualification fédération'!I$15,'Temps qualification fédération'!$E$15,"PRÉ-LIGUE")))))))))))</f>
        <v>PRÉ-LIGUE</v>
      </c>
      <c r="L39" s="52" t="str">
        <f>IF($D39="F",IF(AND('Temps qualification fédération'!J$9=0,'Temps qualification fédération'!J$5=0,'Temps qualification fédération'!J$4=0),"---",IF('Meilleurs temps'!K39=0,"",IF('Meilleurs temps'!K39&lt;='Temps qualification fédération'!J$9,'Temps qualification fédération'!$E$9,IF('Meilleurs temps'!K39&lt;='Temps qualification fédération'!J$7,'Temps qualification fédération'!$E$7,IF('Meilleurs temps'!K39&lt;='Temps qualification fédération'!J$8,'Temps qualification fédération'!$E$8,IF('Meilleurs temps'!K39&lt;='Temps qualification fédération'!J$6,'Temps qualification fédération'!$E$6,IF('Meilleurs temps'!K39&lt;='Temps qualification fédération'!J$5,'Temps qualification fédération'!$E$5,IF('Meilleurs temps'!K39&lt;='Temps qualification fédération'!J$4,'Temps qualification fédération'!$E$4,IF('Meilleurs temps'!K39&lt;='Temps qualification fédération'!J$3,'Temps qualification fédération'!$E$3,IF('Meilleurs temps'!K39&lt;='Temps qualification fédération'!J$2,'Temps qualification fédération'!$E$2,"PRÉ-LIGUE")))))))))),IF(AND('Temps qualification fédération'!J$22=0,'Temps qualification fédération'!J$18=0,'Temps qualification fédération'!J$17=0),"---",IF('Meilleurs temps'!K39=0,"",IF('Meilleurs temps'!K39&lt;='Temps qualification fédération'!J$22,'Temps qualification fédération'!$E$22,IF('Meilleurs temps'!K39&lt;='Temps qualification fédération'!J$20,'Temps qualification fédération'!$E$20,IF('Meilleurs temps'!K39&lt;='Temps qualification fédération'!J$21,'Temps qualification fédération'!$E$21,IF('Meilleurs temps'!K39&lt;='Temps qualification fédération'!J$19,'Temps qualification fédération'!$E$19,IF('Meilleurs temps'!K39&lt;='Temps qualification fédération'!J$18,'Temps qualification fédération'!$E$18,IF('Meilleurs temps'!K39&lt;='Temps qualification fédération'!J$17,'Temps qualification fédération'!$E$17,IF('Meilleurs temps'!K39&lt;='Temps qualification fédération'!J$16,'Temps qualification fédération'!$E$16,IF('Meilleurs temps'!K39&lt;='Temps qualification fédération'!J$15,'Temps qualification fédération'!$E$15,"PRÉ-LIGUE")))))))))))</f>
        <v/>
      </c>
      <c r="M39" s="52" t="str">
        <f>IF($D39="F",IF(AND('Temps qualification fédération'!K$9=0,'Temps qualification fédération'!K$5=0,'Temps qualification fédération'!K$4=0),"---",IF('Meilleurs temps'!L39=0,"",IF('Meilleurs temps'!L39&lt;='Temps qualification fédération'!K$9,'Temps qualification fédération'!$E$9,IF('Meilleurs temps'!L39&lt;='Temps qualification fédération'!K$7,'Temps qualification fédération'!$E$7,IF('Meilleurs temps'!L39&lt;='Temps qualification fédération'!K$8,'Temps qualification fédération'!$E$8,IF('Meilleurs temps'!L39&lt;='Temps qualification fédération'!K$6,'Temps qualification fédération'!$E$6,IF('Meilleurs temps'!L39&lt;='Temps qualification fédération'!K$5,'Temps qualification fédération'!$E$5,IF('Meilleurs temps'!L39&lt;='Temps qualification fédération'!K$4,'Temps qualification fédération'!$E$4,IF('Meilleurs temps'!L39&lt;='Temps qualification fédération'!K$3,'Temps qualification fédération'!$E$3,IF('Meilleurs temps'!L39&lt;='Temps qualification fédération'!K$2,'Temps qualification fédération'!$E$2,"PRÉ-LIGUE")))))))))),IF(AND('Temps qualification fédération'!K$22=0,'Temps qualification fédération'!K$18=0,'Temps qualification fédération'!K$17=0),"---",IF('Meilleurs temps'!L39=0,"",IF('Meilleurs temps'!L39&lt;='Temps qualification fédération'!K$22,'Temps qualification fédération'!$E$22,IF('Meilleurs temps'!L39&lt;='Temps qualification fédération'!K$20,'Temps qualification fédération'!$E$20,IF('Meilleurs temps'!L39&lt;='Temps qualification fédération'!K$21,'Temps qualification fédération'!$E$21,IF('Meilleurs temps'!L39&lt;='Temps qualification fédération'!K$19,'Temps qualification fédération'!$E$19,IF('Meilleurs temps'!L39&lt;='Temps qualification fédération'!K$18,'Temps qualification fédération'!$E$18,IF('Meilleurs temps'!L39&lt;='Temps qualification fédération'!K$17,'Temps qualification fédération'!$E$17,IF('Meilleurs temps'!L39&lt;='Temps qualification fédération'!K$16,'Temps qualification fédération'!$E$16,IF('Meilleurs temps'!L39&lt;='Temps qualification fédération'!K$15,'Temps qualification fédération'!$E$15,"PRÉ-LIGUE")))))))))))</f>
        <v>---</v>
      </c>
      <c r="N39" s="52" t="str">
        <f>IF($D39="F",IF(AND('Temps qualification fédération'!L$9=0,'Temps qualification fédération'!L$5=0,'Temps qualification fédération'!L$4=0),"---",IF('Meilleurs temps'!M39=0,"",IF('Meilleurs temps'!M39&lt;='Temps qualification fédération'!L$9,'Temps qualification fédération'!$E$9,IF('Meilleurs temps'!M39&lt;='Temps qualification fédération'!L$7,'Temps qualification fédération'!$E$7,IF('Meilleurs temps'!M39&lt;='Temps qualification fédération'!L$8,'Temps qualification fédération'!$E$8,IF('Meilleurs temps'!M39&lt;='Temps qualification fédération'!L$6,'Temps qualification fédération'!$E$6,IF('Meilleurs temps'!M39&lt;='Temps qualification fédération'!L$5,'Temps qualification fédération'!$E$5,IF('Meilleurs temps'!M39&lt;='Temps qualification fédération'!L$4,'Temps qualification fédération'!$E$4,IF('Meilleurs temps'!M39&lt;='Temps qualification fédération'!L$3,'Temps qualification fédération'!$E$3,IF('Meilleurs temps'!M39&lt;='Temps qualification fédération'!L$2,'Temps qualification fédération'!$E$2,"PRÉ-LIGUE")))))))))),IF(AND('Temps qualification fédération'!L$22=0,'Temps qualification fédération'!L$18=0,'Temps qualification fédération'!L$17=0),"---",IF('Meilleurs temps'!M39=0,"",IF('Meilleurs temps'!M39&lt;='Temps qualification fédération'!L$22,'Temps qualification fédération'!$E$22,IF('Meilleurs temps'!M39&lt;='Temps qualification fédération'!L$20,'Temps qualification fédération'!$E$20,IF('Meilleurs temps'!M39&lt;='Temps qualification fédération'!L$21,'Temps qualification fédération'!$E$21,IF('Meilleurs temps'!M39&lt;='Temps qualification fédération'!L$19,'Temps qualification fédération'!$E$19,IF('Meilleurs temps'!M39&lt;='Temps qualification fédération'!L$18,'Temps qualification fédération'!$E$18,IF('Meilleurs temps'!M39&lt;='Temps qualification fédération'!L$17,'Temps qualification fédération'!$E$17,IF('Meilleurs temps'!M39&lt;='Temps qualification fédération'!L$16,'Temps qualification fédération'!$E$16,IF('Meilleurs temps'!M39&lt;='Temps qualification fédération'!L$15,'Temps qualification fédération'!$E$15,"PRÉ-LIGUE")))))))))))</f>
        <v>DEV 10</v>
      </c>
      <c r="O39" s="52" t="str">
        <f>IF($D39="F",IF(AND('Temps qualification fédération'!M$9=0,'Temps qualification fédération'!M$5=0,'Temps qualification fédération'!M$4=0),"---",IF('Meilleurs temps'!N39=0,"",IF('Meilleurs temps'!N39&lt;='Temps qualification fédération'!M$9,'Temps qualification fédération'!$E$9,IF('Meilleurs temps'!N39&lt;='Temps qualification fédération'!M$7,'Temps qualification fédération'!$E$7,IF('Meilleurs temps'!N39&lt;='Temps qualification fédération'!M$8,'Temps qualification fédération'!$E$8,IF('Meilleurs temps'!N39&lt;='Temps qualification fédération'!M$6,'Temps qualification fédération'!$E$6,IF('Meilleurs temps'!N39&lt;='Temps qualification fédération'!M$5,'Temps qualification fédération'!$E$5,IF('Meilleurs temps'!N39&lt;='Temps qualification fédération'!M$4,'Temps qualification fédération'!$E$4,IF('Meilleurs temps'!N39&lt;='Temps qualification fédération'!M$3,'Temps qualification fédération'!$E$3,IF('Meilleurs temps'!N39&lt;='Temps qualification fédération'!M$2,'Temps qualification fédération'!$E$2,"PRÉ-LIGUE")))))))))),IF(AND('Temps qualification fédération'!M$22=0,'Temps qualification fédération'!M$18=0,'Temps qualification fédération'!M$17=0),"---",IF('Meilleurs temps'!N39=0,"",IF('Meilleurs temps'!N39&lt;='Temps qualification fédération'!M$22,'Temps qualification fédération'!$E$22,IF('Meilleurs temps'!N39&lt;='Temps qualification fédération'!M$20,'Temps qualification fédération'!$E$20,IF('Meilleurs temps'!N39&lt;='Temps qualification fédération'!M$21,'Temps qualification fédération'!$E$21,IF('Meilleurs temps'!N39&lt;='Temps qualification fédération'!M$19,'Temps qualification fédération'!$E$19,IF('Meilleurs temps'!N39&lt;='Temps qualification fédération'!M$18,'Temps qualification fédération'!$E$18,IF('Meilleurs temps'!N39&lt;='Temps qualification fédération'!M$17,'Temps qualification fédération'!$E$17,IF('Meilleurs temps'!N39&lt;='Temps qualification fédération'!M$16,'Temps qualification fédération'!$E$16,IF('Meilleurs temps'!N39&lt;='Temps qualification fédération'!M$15,'Temps qualification fédération'!$E$15,"PRÉ-LIGUE")))))))))))</f>
        <v>DEV 10</v>
      </c>
      <c r="P39" s="52" t="str">
        <f>IF($D39="F",IF(AND('Temps qualification fédération'!N$9=0,'Temps qualification fédération'!N$5=0,'Temps qualification fédération'!N$4=0),"---",IF('Meilleurs temps'!O39=0,"",IF('Meilleurs temps'!O39&lt;='Temps qualification fédération'!N$9,'Temps qualification fédération'!$E$9,IF('Meilleurs temps'!O39&lt;='Temps qualification fédération'!N$7,'Temps qualification fédération'!$E$7,IF('Meilleurs temps'!O39&lt;='Temps qualification fédération'!N$8,'Temps qualification fédération'!$E$8,IF('Meilleurs temps'!O39&lt;='Temps qualification fédération'!N$6,'Temps qualification fédération'!$E$6,IF('Meilleurs temps'!O39&lt;='Temps qualification fédération'!N$5,'Temps qualification fédération'!$E$5,IF('Meilleurs temps'!O39&lt;='Temps qualification fédération'!N$4,'Temps qualification fédération'!$E$4,IF('Meilleurs temps'!O39&lt;='Temps qualification fédération'!N$3,'Temps qualification fédération'!$E$3,IF('Meilleurs temps'!O39&lt;='Temps qualification fédération'!N$2,'Temps qualification fédération'!$E$2,"PRÉ-LIGUE")))))))))),IF(AND('Temps qualification fédération'!N$22=0,'Temps qualification fédération'!N$18=0,'Temps qualification fédération'!N$17=0),"---",IF('Meilleurs temps'!O39=0,"",IF('Meilleurs temps'!O39&lt;='Temps qualification fédération'!N$22,'Temps qualification fédération'!$E$22,IF('Meilleurs temps'!O39&lt;='Temps qualification fédération'!N$20,'Temps qualification fédération'!$E$20,IF('Meilleurs temps'!O39&lt;='Temps qualification fédération'!N$21,'Temps qualification fédération'!$E$21,IF('Meilleurs temps'!O39&lt;='Temps qualification fédération'!N$19,'Temps qualification fédération'!$E$19,IF('Meilleurs temps'!O39&lt;='Temps qualification fédération'!N$18,'Temps qualification fédération'!$E$18,IF('Meilleurs temps'!O39&lt;='Temps qualification fédération'!N$17,'Temps qualification fédération'!$E$17,IF('Meilleurs temps'!O39&lt;='Temps qualification fédération'!N$16,'Temps qualification fédération'!$E$16,IF('Meilleurs temps'!O39&lt;='Temps qualification fédération'!N$15,'Temps qualification fédération'!$E$15,"PRÉ-LIGUE")))))))))))</f>
        <v/>
      </c>
      <c r="Q39" s="52" t="str">
        <f>IF($D39="F",IF(AND('Temps qualification fédération'!O$9=0,'Temps qualification fédération'!O$5=0,'Temps qualification fédération'!O$4=0),"---",IF('Meilleurs temps'!P39=0,"",IF('Meilleurs temps'!P39&lt;='Temps qualification fédération'!O$9,'Temps qualification fédération'!$E$9,IF('Meilleurs temps'!P39&lt;='Temps qualification fédération'!O$7,'Temps qualification fédération'!$E$7,IF('Meilleurs temps'!P39&lt;='Temps qualification fédération'!O$8,'Temps qualification fédération'!$E$8,IF('Meilleurs temps'!P39&lt;='Temps qualification fédération'!O$6,'Temps qualification fédération'!$E$6,IF('Meilleurs temps'!P39&lt;='Temps qualification fédération'!O$5,'Temps qualification fédération'!$E$5,IF('Meilleurs temps'!P39&lt;='Temps qualification fédération'!O$4,'Temps qualification fédération'!$E$4,IF('Meilleurs temps'!P39&lt;='Temps qualification fédération'!O$3,'Temps qualification fédération'!$E$3,IF('Meilleurs temps'!P39&lt;='Temps qualification fédération'!O$2,'Temps qualification fédération'!$E$2,"PRÉ-LIGUE")))))))))),IF(AND('Temps qualification fédération'!O$22=0,'Temps qualification fédération'!O$18=0,'Temps qualification fédération'!O$17=0),"---",IF('Meilleurs temps'!P39=0,"",IF('Meilleurs temps'!P39&lt;='Temps qualification fédération'!O$22,'Temps qualification fédération'!$E$22,IF('Meilleurs temps'!P39&lt;='Temps qualification fédération'!O$20,'Temps qualification fédération'!$E$20,IF('Meilleurs temps'!P39&lt;='Temps qualification fédération'!O$21,'Temps qualification fédération'!$E$21,IF('Meilleurs temps'!P39&lt;='Temps qualification fédération'!O$19,'Temps qualification fédération'!$E$19,IF('Meilleurs temps'!P39&lt;='Temps qualification fédération'!O$18,'Temps qualification fédération'!$E$18,IF('Meilleurs temps'!P39&lt;='Temps qualification fédération'!O$17,'Temps qualification fédération'!$E$17,IF('Meilleurs temps'!P39&lt;='Temps qualification fédération'!O$16,'Temps qualification fédération'!$E$16,IF('Meilleurs temps'!P39&lt;='Temps qualification fédération'!O$15,'Temps qualification fédération'!$E$15,"PRÉ-LIGUE")))))))))))</f>
        <v>DEV 11-12</v>
      </c>
      <c r="R39" s="52" t="str">
        <f>IF($D39="F",IF(AND('Temps qualification fédération'!P$9=0,'Temps qualification fédération'!P$5=0,'Temps qualification fédération'!P$4=0),"---",IF('Meilleurs temps'!Q39=0,"",IF('Meilleurs temps'!Q39&lt;='Temps qualification fédération'!P$9,'Temps qualification fédération'!$E$9,IF('Meilleurs temps'!Q39&lt;='Temps qualification fédération'!P$7,'Temps qualification fédération'!$E$7,IF('Meilleurs temps'!Q39&lt;='Temps qualification fédération'!P$8,'Temps qualification fédération'!$E$8,IF('Meilleurs temps'!Q39&lt;='Temps qualification fédération'!P$6,'Temps qualification fédération'!$E$6,IF('Meilleurs temps'!Q39&lt;='Temps qualification fédération'!P$5,'Temps qualification fédération'!$E$5,IF('Meilleurs temps'!Q39&lt;='Temps qualification fédération'!P$4,'Temps qualification fédération'!$E$4,IF('Meilleurs temps'!Q39&lt;='Temps qualification fédération'!P$3,'Temps qualification fédération'!$E$3,IF('Meilleurs temps'!Q39&lt;='Temps qualification fédération'!P$2,'Temps qualification fédération'!$E$2,"PRÉ-LIGUE")))))))))),IF(AND('Temps qualification fédération'!P$22=0,'Temps qualification fédération'!P$18=0,'Temps qualification fédération'!P$17=0),"---",IF('Meilleurs temps'!Q39=0,"",IF('Meilleurs temps'!Q39&lt;='Temps qualification fédération'!P$22,'Temps qualification fédération'!$E$22,IF('Meilleurs temps'!Q39&lt;='Temps qualification fédération'!P$20,'Temps qualification fédération'!$E$20,IF('Meilleurs temps'!Q39&lt;='Temps qualification fédération'!P$21,'Temps qualification fédération'!$E$21,IF('Meilleurs temps'!Q39&lt;='Temps qualification fédération'!P$19,'Temps qualification fédération'!$E$19,IF('Meilleurs temps'!Q39&lt;='Temps qualification fédération'!P$18,'Temps qualification fédération'!$E$18,IF('Meilleurs temps'!Q39&lt;='Temps qualification fédération'!P$17,'Temps qualification fédération'!$E$17,IF('Meilleurs temps'!Q39&lt;='Temps qualification fédération'!P$16,'Temps qualification fédération'!$E$16,IF('Meilleurs temps'!Q39&lt;='Temps qualification fédération'!P$15,'Temps qualification fédération'!$E$15,"PRÉ-LIGUE")))))))))))</f>
        <v>DEV 11-12</v>
      </c>
      <c r="S39" s="52" t="str">
        <f>IF($D39="F",IF(AND('Temps qualification fédération'!Q$9=0,'Temps qualification fédération'!Q$5=0,'Temps qualification fédération'!Q$4=0),"---",IF('Meilleurs temps'!R39=0,"",IF('Meilleurs temps'!R39&lt;='Temps qualification fédération'!Q$9,'Temps qualification fédération'!$E$9,IF('Meilleurs temps'!R39&lt;='Temps qualification fédération'!Q$7,'Temps qualification fédération'!$E$7,IF('Meilleurs temps'!R39&lt;='Temps qualification fédération'!Q$8,'Temps qualification fédération'!$E$8,IF('Meilleurs temps'!R39&lt;='Temps qualification fédération'!Q$6,'Temps qualification fédération'!$E$6,IF('Meilleurs temps'!R39&lt;='Temps qualification fédération'!Q$5,'Temps qualification fédération'!$E$5,IF('Meilleurs temps'!R39&lt;='Temps qualification fédération'!Q$4,'Temps qualification fédération'!$E$4,IF('Meilleurs temps'!R39&lt;='Temps qualification fédération'!Q$3,'Temps qualification fédération'!$E$3,IF('Meilleurs temps'!R39&lt;='Temps qualification fédération'!Q$2,'Temps qualification fédération'!$E$2,"PRÉ-LIGUE")))))))))),IF(AND('Temps qualification fédération'!Q$22=0,'Temps qualification fédération'!Q$18=0,'Temps qualification fédération'!Q$17=0),"---",IF('Meilleurs temps'!R39=0,"",IF('Meilleurs temps'!R39&lt;='Temps qualification fédération'!Q$22,'Temps qualification fédération'!$E$22,IF('Meilleurs temps'!R39&lt;='Temps qualification fédération'!Q$20,'Temps qualification fédération'!$E$20,IF('Meilleurs temps'!R39&lt;='Temps qualification fédération'!Q$21,'Temps qualification fédération'!$E$21,IF('Meilleurs temps'!R39&lt;='Temps qualification fédération'!Q$19,'Temps qualification fédération'!$E$19,IF('Meilleurs temps'!R39&lt;='Temps qualification fédération'!Q$18,'Temps qualification fédération'!$E$18,IF('Meilleurs temps'!R39&lt;='Temps qualification fédération'!Q$17,'Temps qualification fédération'!$E$17,IF('Meilleurs temps'!R39&lt;='Temps qualification fédération'!Q$16,'Temps qualification fédération'!$E$16,IF('Meilleurs temps'!R39&lt;='Temps qualification fédération'!Q$15,'Temps qualification fédération'!$E$15,"PRÉ-LIGUE")))))))))))</f>
        <v>DEV 11-12</v>
      </c>
      <c r="T39" s="52" t="str">
        <f>IF($D39="F",IF(AND('Temps qualification fédération'!R$9=0,'Temps qualification fédération'!R$5=0,'Temps qualification fédération'!R$4=0),"---",IF('Meilleurs temps'!S39=0,"",IF('Meilleurs temps'!S39&lt;='Temps qualification fédération'!R$9,'Temps qualification fédération'!$E$9,IF('Meilleurs temps'!S39&lt;='Temps qualification fédération'!R$7,'Temps qualification fédération'!$E$7,IF('Meilleurs temps'!S39&lt;='Temps qualification fédération'!R$8,'Temps qualification fédération'!$E$8,IF('Meilleurs temps'!S39&lt;='Temps qualification fédération'!R$6,'Temps qualification fédération'!$E$6,IF('Meilleurs temps'!S39&lt;='Temps qualification fédération'!R$5,'Temps qualification fédération'!$E$5,IF('Meilleurs temps'!S39&lt;='Temps qualification fédération'!R$4,'Temps qualification fédération'!$E$4,IF('Meilleurs temps'!S39&lt;='Temps qualification fédération'!R$3,'Temps qualification fédération'!$E$3,IF('Meilleurs temps'!S39&lt;='Temps qualification fédération'!R$2,'Temps qualification fédération'!$E$2,"PRÉ-LIGUE")))))))))),IF(AND('Temps qualification fédération'!R$22=0,'Temps qualification fédération'!R$18=0,'Temps qualification fédération'!R$17=0),"---",IF('Meilleurs temps'!S39=0,"",IF('Meilleurs temps'!S39&lt;='Temps qualification fédération'!R$22,'Temps qualification fédération'!$E$22,IF('Meilleurs temps'!S39&lt;='Temps qualification fédération'!R$20,'Temps qualification fédération'!$E$20,IF('Meilleurs temps'!S39&lt;='Temps qualification fédération'!R$21,'Temps qualification fédération'!$E$21,IF('Meilleurs temps'!S39&lt;='Temps qualification fédération'!R$19,'Temps qualification fédération'!$E$19,IF('Meilleurs temps'!S39&lt;='Temps qualification fédération'!R$18,'Temps qualification fédération'!$E$18,IF('Meilleurs temps'!S39&lt;='Temps qualification fédération'!R$17,'Temps qualification fédération'!$E$17,IF('Meilleurs temps'!S39&lt;='Temps qualification fédération'!R$16,'Temps qualification fédération'!$E$16,IF('Meilleurs temps'!S39&lt;='Temps qualification fédération'!R$15,'Temps qualification fédération'!$E$15,"PRÉ-LIGUE")))))))))))</f>
        <v>DEV 9 et -</v>
      </c>
      <c r="U39" s="52" t="str">
        <f>IF($D39="F",IF(AND('Temps qualification fédération'!S$9=0,'Temps qualification fédération'!S$5=0,'Temps qualification fédération'!S$4=0),"---",IF('Meilleurs temps'!T39=0,"",IF('Meilleurs temps'!T39&lt;='Temps qualification fédération'!S$9,'Temps qualification fédération'!$E$9,IF('Meilleurs temps'!T39&lt;='Temps qualification fédération'!S$7,'Temps qualification fédération'!$E$7,IF('Meilleurs temps'!T39&lt;='Temps qualification fédération'!S$8,'Temps qualification fédération'!$E$8,IF('Meilleurs temps'!T39&lt;='Temps qualification fédération'!S$6,'Temps qualification fédération'!$E$6,IF('Meilleurs temps'!T39&lt;='Temps qualification fédération'!S$5,'Temps qualification fédération'!$E$5,IF('Meilleurs temps'!T39&lt;='Temps qualification fédération'!S$4,'Temps qualification fédération'!$E$4,IF('Meilleurs temps'!T39&lt;='Temps qualification fédération'!S$3,'Temps qualification fédération'!$E$3,IF('Meilleurs temps'!T39&lt;='Temps qualification fédération'!S$2,'Temps qualification fédération'!$E$2,"PRÉ-LIGUE")))))))))),IF(AND('Temps qualification fédération'!S$22=0,'Temps qualification fédération'!S$18=0,'Temps qualification fédération'!S$17=0),"---",IF('Meilleurs temps'!T39=0,"",IF('Meilleurs temps'!T39&lt;='Temps qualification fédération'!S$22,'Temps qualification fédération'!$E$22,IF('Meilleurs temps'!T39&lt;='Temps qualification fédération'!S$20,'Temps qualification fédération'!$E$20,IF('Meilleurs temps'!T39&lt;='Temps qualification fédération'!S$21,'Temps qualification fédération'!$E$21,IF('Meilleurs temps'!T39&lt;='Temps qualification fédération'!S$19,'Temps qualification fédération'!$E$19,IF('Meilleurs temps'!T39&lt;='Temps qualification fédération'!S$18,'Temps qualification fédération'!$E$18,IF('Meilleurs temps'!T39&lt;='Temps qualification fédération'!S$17,'Temps qualification fédération'!$E$17,IF('Meilleurs temps'!T39&lt;='Temps qualification fédération'!S$16,'Temps qualification fédération'!$E$16,IF('Meilleurs temps'!T39&lt;='Temps qualification fédération'!S$15,'Temps qualification fédération'!$E$15,"PRÉ-LIGUE")))))))))))</f>
        <v/>
      </c>
      <c r="V39" s="52" t="str">
        <f>IF($D39="F",IF(AND('Temps qualification fédération'!T$9=0,'Temps qualification fédération'!T$5=0,'Temps qualification fédération'!T$4=0),"---",IF('Meilleurs temps'!U39=0,"",IF('Meilleurs temps'!U39&lt;='Temps qualification fédération'!T$9,'Temps qualification fédération'!$E$9,IF('Meilleurs temps'!U39&lt;='Temps qualification fédération'!T$7,'Temps qualification fédération'!$E$7,IF('Meilleurs temps'!U39&lt;='Temps qualification fédération'!T$8,'Temps qualification fédération'!$E$8,IF('Meilleurs temps'!U39&lt;='Temps qualification fédération'!T$6,'Temps qualification fédération'!$E$6,IF('Meilleurs temps'!U39&lt;='Temps qualification fédération'!T$5,'Temps qualification fédération'!$E$5,IF('Meilleurs temps'!U39&lt;='Temps qualification fédération'!T$4,'Temps qualification fédération'!$E$4,IF('Meilleurs temps'!U39&lt;='Temps qualification fédération'!T$3,'Temps qualification fédération'!$E$3,IF('Meilleurs temps'!U39&lt;='Temps qualification fédération'!T$2,'Temps qualification fédération'!$E$2,"PRÉ-LIGUE")))))))))),IF(AND('Temps qualification fédération'!T$22=0,'Temps qualification fédération'!T$18=0,'Temps qualification fédération'!T$17=0),"---",IF('Meilleurs temps'!U39=0,"",IF('Meilleurs temps'!U39&lt;='Temps qualification fédération'!T$22,'Temps qualification fédération'!$E$22,IF('Meilleurs temps'!U39&lt;='Temps qualification fédération'!T$20,'Temps qualification fédération'!$E$20,IF('Meilleurs temps'!U39&lt;='Temps qualification fédération'!T$21,'Temps qualification fédération'!$E$21,IF('Meilleurs temps'!U39&lt;='Temps qualification fédération'!T$19,'Temps qualification fédération'!$E$19,IF('Meilleurs temps'!U39&lt;='Temps qualification fédération'!T$18,'Temps qualification fédération'!$E$18,IF('Meilleurs temps'!U39&lt;='Temps qualification fédération'!T$17,'Temps qualification fédération'!$E$17,IF('Meilleurs temps'!U39&lt;='Temps qualification fédération'!T$16,'Temps qualification fédération'!$E$16,IF('Meilleurs temps'!U39&lt;='Temps qualification fédération'!T$15,'Temps qualification fédération'!$E$15,"PRÉ-LIGUE")))))))))))</f>
        <v/>
      </c>
      <c r="W39" s="52" t="str">
        <f>IF($D39="F",IF(AND('Temps qualification fédération'!U$9=0,'Temps qualification fédération'!U$5=0,'Temps qualification fédération'!U$4=0),"---",IF('Meilleurs temps'!V39=0,"",IF('Meilleurs temps'!V39&lt;='Temps qualification fédération'!U$9,'Temps qualification fédération'!$E$9,IF('Meilleurs temps'!V39&lt;='Temps qualification fédération'!U$7,'Temps qualification fédération'!$E$7,IF('Meilleurs temps'!V39&lt;='Temps qualification fédération'!U$8,'Temps qualification fédération'!$E$8,IF('Meilleurs temps'!V39&lt;='Temps qualification fédération'!U$6,'Temps qualification fédération'!$E$6,IF('Meilleurs temps'!V39&lt;='Temps qualification fédération'!U$5,'Temps qualification fédération'!$E$5,IF('Meilleurs temps'!V39&lt;='Temps qualification fédération'!U$4,'Temps qualification fédération'!$E$4,IF('Meilleurs temps'!V39&lt;='Temps qualification fédération'!U$3,'Temps qualification fédération'!$E$3,IF('Meilleurs temps'!V39&lt;='Temps qualification fédération'!U$2,'Temps qualification fédération'!$E$2,"PRÉ-LIGUE")))))))))),IF(AND('Temps qualification fédération'!U$22=0,'Temps qualification fédération'!U$18=0,'Temps qualification fédération'!U$17=0),"---",IF('Meilleurs temps'!V39=0,"",IF('Meilleurs temps'!V39&lt;='Temps qualification fédération'!U$22,'Temps qualification fédération'!$E$22,IF('Meilleurs temps'!V39&lt;='Temps qualification fédération'!U$20,'Temps qualification fédération'!$E$20,IF('Meilleurs temps'!V39&lt;='Temps qualification fédération'!U$21,'Temps qualification fédération'!$E$21,IF('Meilleurs temps'!V39&lt;='Temps qualification fédération'!U$19,'Temps qualification fédération'!$E$19,IF('Meilleurs temps'!V39&lt;='Temps qualification fédération'!U$18,'Temps qualification fédération'!$E$18,IF('Meilleurs temps'!V39&lt;='Temps qualification fédération'!U$17,'Temps qualification fédération'!$E$17,IF('Meilleurs temps'!V39&lt;='Temps qualification fédération'!U$16,'Temps qualification fédération'!$E$16,IF('Meilleurs temps'!V39&lt;='Temps qualification fédération'!U$15,'Temps qualification fédération'!$E$15,"PRÉ-LIGUE")))))))))))</f>
        <v>DEV 11-12</v>
      </c>
      <c r="X39" s="52" t="str">
        <f>IF($D39="F",IF(AND('Temps qualification fédération'!V$9=0,'Temps qualification fédération'!V$5=0,'Temps qualification fédération'!V$4=0),"---",IF('Meilleurs temps'!W39=0,"",IF('Meilleurs temps'!W39&lt;='Temps qualification fédération'!V$9,'Temps qualification fédération'!$E$9,IF('Meilleurs temps'!W39&lt;='Temps qualification fédération'!V$7,'Temps qualification fédération'!$E$7,IF('Meilleurs temps'!W39&lt;='Temps qualification fédération'!V$8,'Temps qualification fédération'!$E$8,IF('Meilleurs temps'!W39&lt;='Temps qualification fédération'!V$6,'Temps qualification fédération'!$E$6,IF('Meilleurs temps'!W39&lt;='Temps qualification fédération'!V$5,'Temps qualification fédération'!$E$5,IF('Meilleurs temps'!W39&lt;='Temps qualification fédération'!V$4,'Temps qualification fédération'!$E$4,IF('Meilleurs temps'!W39&lt;='Temps qualification fédération'!V$3,'Temps qualification fédération'!$E$3,IF('Meilleurs temps'!W39&lt;='Temps qualification fédération'!V$2,'Temps qualification fédération'!$E$2,"PRÉ-LIGUE")))))))))),IF(AND('Temps qualification fédération'!V$22=0,'Temps qualification fédération'!V$18=0,'Temps qualification fédération'!V$17=0),"---",IF('Meilleurs temps'!W39=0,"",IF('Meilleurs temps'!W39&lt;='Temps qualification fédération'!V$22,'Temps qualification fédération'!$E$22,IF('Meilleurs temps'!W39&lt;='Temps qualification fédération'!V$20,'Temps qualification fédération'!$E$20,IF('Meilleurs temps'!W39&lt;='Temps qualification fédération'!V$21,'Temps qualification fédération'!$E$21,IF('Meilleurs temps'!W39&lt;='Temps qualification fédération'!V$19,'Temps qualification fédération'!$E$19,IF('Meilleurs temps'!W39&lt;='Temps qualification fédération'!V$18,'Temps qualification fédération'!$E$18,IF('Meilleurs temps'!W39&lt;='Temps qualification fédération'!V$17,'Temps qualification fédération'!$E$17,IF('Meilleurs temps'!W39&lt;='Temps qualification fédération'!V$16,'Temps qualification fédération'!$E$16,IF('Meilleurs temps'!W39&lt;='Temps qualification fédération'!V$15,'Temps qualification fédération'!$E$15,"PRÉ-LIGUE")))))))))))</f>
        <v>DEV 10</v>
      </c>
      <c r="Y39" s="52" t="str">
        <f>IF($D39="F",IF(AND('Temps qualification fédération'!W$9=0,'Temps qualification fédération'!W$5=0,'Temps qualification fédération'!W$4=0),"---",IF('Meilleurs temps'!X39=0,"",IF('Meilleurs temps'!X39&lt;='Temps qualification fédération'!W$9,'Temps qualification fédération'!$E$9,IF('Meilleurs temps'!X39&lt;='Temps qualification fédération'!W$7,'Temps qualification fédération'!$E$7,IF('Meilleurs temps'!X39&lt;='Temps qualification fédération'!W$8,'Temps qualification fédération'!$E$8,IF('Meilleurs temps'!X39&lt;='Temps qualification fédération'!W$6,'Temps qualification fédération'!$E$6,IF('Meilleurs temps'!X39&lt;='Temps qualification fédération'!W$5,'Temps qualification fédération'!$E$5,IF('Meilleurs temps'!X39&lt;='Temps qualification fédération'!W$4,'Temps qualification fédération'!$E$4,IF('Meilleurs temps'!X39&lt;='Temps qualification fédération'!W$3,'Temps qualification fédération'!$E$3,IF('Meilleurs temps'!X39&lt;='Temps qualification fédération'!W$2,'Temps qualification fédération'!$E$2,"PRÉ-LIGUE")))))))))),IF(AND('Temps qualification fédération'!W$22=0,'Temps qualification fédération'!W$18=0,'Temps qualification fédération'!W$17=0),"---",IF('Meilleurs temps'!X39=0,"",IF('Meilleurs temps'!X39&lt;='Temps qualification fédération'!W$22,'Temps qualification fédération'!$E$22,IF('Meilleurs temps'!X39&lt;='Temps qualification fédération'!W$20,'Temps qualification fédération'!$E$20,IF('Meilleurs temps'!X39&lt;='Temps qualification fédération'!W$21,'Temps qualification fédération'!$E$21,IF('Meilleurs temps'!X39&lt;='Temps qualification fédération'!W$19,'Temps qualification fédération'!$E$19,IF('Meilleurs temps'!X39&lt;='Temps qualification fédération'!W$18,'Temps qualification fédération'!$E$18,IF('Meilleurs temps'!X39&lt;='Temps qualification fédération'!W$17,'Temps qualification fédération'!$E$17,IF('Meilleurs temps'!X39&lt;='Temps qualification fédération'!W$16,'Temps qualification fédération'!$E$16,IF('Meilleurs temps'!X39&lt;='Temps qualification fédération'!W$15,'Temps qualification fédération'!$E$15,"PRÉ-LIGUE")))))))))))</f>
        <v/>
      </c>
      <c r="AA39" s="34">
        <f t="shared" si="2"/>
        <v>11</v>
      </c>
      <c r="AB39" s="35">
        <f t="shared" si="3"/>
        <v>0</v>
      </c>
      <c r="AC39" s="80">
        <f t="shared" si="4"/>
        <v>1</v>
      </c>
      <c r="AD39" s="80">
        <f t="shared" si="5"/>
        <v>2</v>
      </c>
      <c r="AE39" s="80">
        <f t="shared" si="6"/>
        <v>0</v>
      </c>
      <c r="AF39" s="80">
        <f t="shared" si="7"/>
        <v>0</v>
      </c>
      <c r="AG39" s="80">
        <f t="shared" si="8"/>
        <v>0</v>
      </c>
      <c r="AH39" s="80">
        <f t="shared" si="9"/>
        <v>0</v>
      </c>
      <c r="AI39" s="36">
        <f t="shared" si="10"/>
        <v>0</v>
      </c>
      <c r="AJ39" s="35">
        <f t="shared" si="11"/>
        <v>0</v>
      </c>
      <c r="AK39" s="80">
        <f t="shared" si="12"/>
        <v>2</v>
      </c>
      <c r="AL39" s="80">
        <f t="shared" si="13"/>
        <v>0</v>
      </c>
      <c r="AM39" s="80">
        <f t="shared" si="14"/>
        <v>0</v>
      </c>
      <c r="AN39" s="80">
        <f t="shared" si="15"/>
        <v>0</v>
      </c>
      <c r="AO39" s="80">
        <f t="shared" si="16"/>
        <v>0</v>
      </c>
      <c r="AP39" s="80">
        <f t="shared" si="17"/>
        <v>0</v>
      </c>
      <c r="AQ39" s="36">
        <f t="shared" si="18"/>
        <v>0</v>
      </c>
      <c r="AR39" s="35">
        <f t="shared" si="19"/>
        <v>0</v>
      </c>
      <c r="AS39" s="80">
        <f t="shared" si="20"/>
        <v>0</v>
      </c>
      <c r="AT39" s="80">
        <f t="shared" si="21"/>
        <v>3</v>
      </c>
      <c r="AU39" s="80">
        <f t="shared" si="22"/>
        <v>0</v>
      </c>
      <c r="AV39" s="80">
        <f t="shared" si="23"/>
        <v>0</v>
      </c>
      <c r="AW39" s="80">
        <f t="shared" si="24"/>
        <v>0</v>
      </c>
      <c r="AX39" s="80">
        <f t="shared" si="25"/>
        <v>0</v>
      </c>
      <c r="AY39" s="36">
        <f t="shared" si="26"/>
        <v>0</v>
      </c>
      <c r="AZ39" s="35">
        <f t="shared" si="27"/>
        <v>1</v>
      </c>
      <c r="BA39" s="80">
        <f t="shared" si="28"/>
        <v>0</v>
      </c>
      <c r="BB39" s="80">
        <f t="shared" si="29"/>
        <v>0</v>
      </c>
      <c r="BC39" s="80">
        <f t="shared" si="30"/>
        <v>0</v>
      </c>
      <c r="BD39" s="80">
        <f t="shared" si="31"/>
        <v>0</v>
      </c>
      <c r="BE39" s="80">
        <f t="shared" si="32"/>
        <v>0</v>
      </c>
      <c r="BF39" s="80">
        <f t="shared" si="33"/>
        <v>0</v>
      </c>
      <c r="BG39" s="36">
        <f t="shared" si="34"/>
        <v>0</v>
      </c>
      <c r="BH39" s="35">
        <f t="shared" si="35"/>
        <v>0</v>
      </c>
      <c r="BI39" s="80">
        <f t="shared" si="36"/>
        <v>1</v>
      </c>
      <c r="BJ39" s="80">
        <f t="shared" si="37"/>
        <v>1</v>
      </c>
      <c r="BK39" s="80">
        <f t="shared" si="38"/>
        <v>0</v>
      </c>
      <c r="BL39" s="80">
        <f t="shared" si="39"/>
        <v>0</v>
      </c>
      <c r="BM39" s="80">
        <f t="shared" si="40"/>
        <v>0</v>
      </c>
      <c r="BN39" s="80">
        <f t="shared" si="41"/>
        <v>0</v>
      </c>
      <c r="BO39" s="36">
        <f t="shared" si="42"/>
        <v>0</v>
      </c>
    </row>
  </sheetData>
  <autoFilter ref="A4:BO39">
    <filterColumn colId="2"/>
    <filterColumn colId="3"/>
  </autoFilter>
  <mergeCells count="11">
    <mergeCell ref="BH1:BO1"/>
    <mergeCell ref="F1:G1"/>
    <mergeCell ref="AB1:AI1"/>
    <mergeCell ref="AJ1:AQ1"/>
    <mergeCell ref="AR1:AY1"/>
    <mergeCell ref="AZ1:BG1"/>
    <mergeCell ref="H3:M3"/>
    <mergeCell ref="N3:P3"/>
    <mergeCell ref="Q3:S3"/>
    <mergeCell ref="T3:V3"/>
    <mergeCell ref="W3:Y3"/>
  </mergeCells>
  <conditionalFormatting sqref="A1:Y40">
    <cfRule type="containsText" dxfId="7" priority="1" stopIfTrue="1" operator="containsText" text="PRÉ-LIGUE">
      <formula>NOT(ISERROR(SEARCH("PRÉ-LIGUE",A1)))</formula>
    </cfRule>
    <cfRule type="containsText" dxfId="6" priority="2" stopIfTrue="1" operator="containsText" text="AAA">
      <formula>NOT(ISERROR(SEARCH("AAA",A1)))</formula>
    </cfRule>
    <cfRule type="containsText" dxfId="5" priority="3" stopIfTrue="1" operator="containsText" text="AA 1">
      <formula>NOT(ISERROR(SEARCH("AA 1",A1)))</formula>
    </cfRule>
    <cfRule type="containsText" dxfId="4" priority="4" stopIfTrue="1" operator="containsText" text="PROVINCIAL">
      <formula>NOT(ISERROR(SEARCH("PROVINCIAL",A1)))</formula>
    </cfRule>
    <cfRule type="containsText" dxfId="3" priority="5" stopIfTrue="1" operator="containsText" text="DEV 11-12">
      <formula>NOT(ISERROR(SEARCH("DEV 11-12",A1)))</formula>
    </cfRule>
    <cfRule type="containsText" dxfId="2" priority="14" stopIfTrue="1" operator="containsText" text="DEV 10">
      <formula>NOT(ISERROR(SEARCH("DEV 10",A1)))</formula>
    </cfRule>
    <cfRule type="containsText" dxfId="1" priority="15" stopIfTrue="1" operator="containsText" text="DEV 9 et -">
      <formula>NOT(ISERROR(SEARCH("DEV 9 et -",A1)))</formula>
    </cfRule>
  </conditionalFormatting>
  <pageMargins left="0.7" right="0.7" top="0.75" bottom="0.75" header="0.3" footer="0.3"/>
  <pageSetup paperSize="11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/>
  </sheetPr>
  <dimension ref="A1:EY40"/>
  <sheetViews>
    <sheetView showZeros="0" topLeftCell="A3" zoomScale="85" zoomScaleNormal="85" workbookViewId="0">
      <selection activeCell="Z8" sqref="Z8"/>
    </sheetView>
  </sheetViews>
  <sheetFormatPr defaultRowHeight="15"/>
  <cols>
    <col min="1" max="1" width="12.140625" style="34" customWidth="1"/>
    <col min="2" max="2" width="17.28515625" bestFit="1" customWidth="1"/>
    <col min="3" max="3" width="18" customWidth="1"/>
    <col min="4" max="4" width="11.28515625" customWidth="1"/>
    <col min="5" max="5" width="7.28515625" bestFit="1" customWidth="1"/>
    <col min="6" max="6" width="6.140625" bestFit="1" customWidth="1"/>
    <col min="7" max="7" width="10.28515625" bestFit="1" customWidth="1"/>
    <col min="8" max="8" width="9" bestFit="1" customWidth="1"/>
    <col min="9" max="9" width="9.42578125" bestFit="1" customWidth="1"/>
    <col min="10" max="10" width="8.42578125" bestFit="1" customWidth="1"/>
    <col min="11" max="11" width="9.42578125" customWidth="1"/>
    <col min="12" max="12" width="9.140625" customWidth="1"/>
    <col min="13" max="24" width="7.85546875" bestFit="1" customWidth="1"/>
    <col min="25" max="25" width="9.140625" customWidth="1"/>
    <col min="26" max="26" width="9.42578125" customWidth="1"/>
    <col min="27" max="27" width="7.42578125" customWidth="1"/>
    <col min="28" max="28" width="9.42578125" customWidth="1"/>
    <col min="29" max="29" width="8.42578125" customWidth="1"/>
    <col min="30" max="30" width="9.42578125" customWidth="1"/>
    <col min="31" max="31" width="9.140625" customWidth="1"/>
    <col min="32" max="43" width="7.85546875" customWidth="1"/>
    <col min="44" max="44" width="3.140625" style="34" customWidth="1"/>
    <col min="45" max="46" width="4.5703125" style="34" customWidth="1"/>
    <col min="47" max="48" width="3.85546875" style="34" customWidth="1"/>
    <col min="49" max="49" width="4.140625" style="34" customWidth="1"/>
    <col min="50" max="50" width="4" style="34" customWidth="1"/>
    <col min="51" max="51" width="4.85546875" style="34" customWidth="1"/>
    <col min="52" max="53" width="4.5703125" style="34" customWidth="1"/>
    <col min="54" max="54" width="4.140625" style="34" customWidth="1"/>
    <col min="55" max="55" width="4.5703125" style="34" customWidth="1"/>
    <col min="56" max="56" width="4.28515625" style="34" customWidth="1"/>
    <col min="57" max="58" width="4.140625" style="34" customWidth="1"/>
    <col min="59" max="59" width="4.5703125" style="34" customWidth="1"/>
    <col min="60" max="60" width="4.28515625" style="34" customWidth="1"/>
    <col min="61" max="61" width="5" style="34" customWidth="1"/>
    <col min="62" max="64" width="4.140625" style="34" customWidth="1"/>
    <col min="65" max="67" width="5.140625" style="34" customWidth="1"/>
    <col min="68" max="68" width="5.7109375" customWidth="1"/>
    <col min="69" max="70" width="5.28515625" customWidth="1"/>
    <col min="71" max="72" width="5.7109375" customWidth="1"/>
    <col min="73" max="74" width="5" customWidth="1"/>
    <col min="75" max="75" width="5.42578125" customWidth="1"/>
    <col min="76" max="76" width="5.140625" customWidth="1"/>
    <col min="77" max="77" width="6" customWidth="1"/>
    <col min="78" max="79" width="5.7109375" customWidth="1"/>
    <col min="80" max="80" width="5.42578125" customWidth="1"/>
    <col min="81" max="81" width="5.7109375" customWidth="1"/>
    <col min="82" max="82" width="5.5703125" customWidth="1"/>
    <col min="83" max="84" width="5.28515625" customWidth="1"/>
    <col min="85" max="85" width="5.7109375" customWidth="1"/>
    <col min="86" max="86" width="5.5703125" customWidth="1"/>
    <col min="87" max="87" width="6.140625" customWidth="1"/>
    <col min="88" max="88" width="5.42578125" customWidth="1"/>
    <col min="89" max="90" width="5.28515625" customWidth="1"/>
  </cols>
  <sheetData>
    <row r="1" spans="1:155">
      <c r="B1" t="s">
        <v>42</v>
      </c>
      <c r="C1" s="110">
        <f ca="1">TODAY()</f>
        <v>42639</v>
      </c>
      <c r="D1" s="110"/>
      <c r="G1" s="64"/>
      <c r="H1" s="65"/>
      <c r="I1" s="65"/>
      <c r="J1" s="65"/>
      <c r="K1" s="65"/>
      <c r="Z1" s="64"/>
      <c r="AA1" s="65"/>
      <c r="AB1" s="65"/>
      <c r="AC1" s="65"/>
      <c r="AD1" s="65"/>
      <c r="AE1" s="65"/>
      <c r="AR1" s="34" t="s">
        <v>40</v>
      </c>
      <c r="AS1" s="34" t="str">
        <f>CONCATENATE(CHAR(CODE(AR1)+1))</f>
        <v>G</v>
      </c>
      <c r="AT1" s="34" t="str">
        <f>CONCATENATE(CHAR(CODE(AS1)+1))</f>
        <v>H</v>
      </c>
      <c r="AU1" s="34" t="str">
        <f t="shared" ref="AU1:BL1" si="0">CONCATENATE(CHAR(CODE(AT1)+1))</f>
        <v>I</v>
      </c>
      <c r="AV1" s="34" t="str">
        <f t="shared" si="0"/>
        <v>J</v>
      </c>
      <c r="AW1" s="34" t="str">
        <f t="shared" si="0"/>
        <v>K</v>
      </c>
      <c r="AX1" s="34" t="str">
        <f t="shared" si="0"/>
        <v>L</v>
      </c>
      <c r="AY1" s="34" t="str">
        <f t="shared" si="0"/>
        <v>M</v>
      </c>
      <c r="AZ1" s="34" t="str">
        <f t="shared" si="0"/>
        <v>N</v>
      </c>
      <c r="BA1" s="34" t="str">
        <f t="shared" si="0"/>
        <v>O</v>
      </c>
      <c r="BB1" s="34" t="str">
        <f t="shared" si="0"/>
        <v>P</v>
      </c>
      <c r="BC1" s="34" t="str">
        <f t="shared" si="0"/>
        <v>Q</v>
      </c>
      <c r="BD1" s="34" t="str">
        <f t="shared" si="0"/>
        <v>R</v>
      </c>
      <c r="BE1" s="34" t="str">
        <f t="shared" si="0"/>
        <v>S</v>
      </c>
      <c r="BF1" s="34" t="str">
        <f t="shared" si="0"/>
        <v>T</v>
      </c>
      <c r="BG1" s="34" t="str">
        <f t="shared" si="0"/>
        <v>U</v>
      </c>
      <c r="BH1" s="34" t="str">
        <f t="shared" si="0"/>
        <v>V</v>
      </c>
      <c r="BI1" s="34" t="str">
        <f t="shared" si="0"/>
        <v>W</v>
      </c>
      <c r="BJ1" s="34" t="str">
        <f t="shared" si="0"/>
        <v>X</v>
      </c>
      <c r="BK1" s="34" t="str">
        <f t="shared" si="0"/>
        <v>Y</v>
      </c>
      <c r="BL1" s="34" t="str">
        <f t="shared" si="0"/>
        <v>Z</v>
      </c>
      <c r="BM1" s="34" t="s">
        <v>10</v>
      </c>
      <c r="BN1" s="34" t="s">
        <v>95</v>
      </c>
      <c r="BO1" s="34" t="s">
        <v>96</v>
      </c>
      <c r="BP1" s="34" t="s">
        <v>97</v>
      </c>
      <c r="BQ1" s="34" t="s">
        <v>98</v>
      </c>
      <c r="BR1" s="34" t="s">
        <v>99</v>
      </c>
      <c r="BS1" s="34" t="s">
        <v>100</v>
      </c>
      <c r="BT1" s="34" t="s">
        <v>101</v>
      </c>
      <c r="BU1" s="34" t="s">
        <v>102</v>
      </c>
      <c r="BV1" s="34" t="s">
        <v>103</v>
      </c>
      <c r="BW1" s="34" t="s">
        <v>104</v>
      </c>
      <c r="BX1" s="34" t="s">
        <v>105</v>
      </c>
      <c r="BY1" s="34" t="s">
        <v>106</v>
      </c>
      <c r="BZ1" s="34" t="s">
        <v>107</v>
      </c>
      <c r="CA1" s="34" t="s">
        <v>108</v>
      </c>
      <c r="CB1" s="34" t="s">
        <v>109</v>
      </c>
      <c r="CC1" s="34" t="s">
        <v>110</v>
      </c>
      <c r="CD1" s="34" t="s">
        <v>111</v>
      </c>
      <c r="CE1" s="34" t="s">
        <v>112</v>
      </c>
      <c r="CF1" s="34" t="s">
        <v>113</v>
      </c>
      <c r="CG1" s="34" t="s">
        <v>114</v>
      </c>
      <c r="CH1" s="34" t="s">
        <v>115</v>
      </c>
      <c r="CI1" s="34" t="s">
        <v>116</v>
      </c>
      <c r="CJ1" s="34" t="s">
        <v>117</v>
      </c>
      <c r="CK1" s="34" t="s">
        <v>118</v>
      </c>
      <c r="CL1" s="34" t="s">
        <v>119</v>
      </c>
    </row>
    <row r="2" spans="1:155" ht="15.75" customHeight="1" thickBot="1">
      <c r="G2" s="66"/>
      <c r="H2" s="64"/>
      <c r="I2" s="64"/>
      <c r="J2" s="65"/>
      <c r="K2" s="64"/>
      <c r="Z2" s="66"/>
      <c r="AA2" s="64"/>
      <c r="AB2" s="64"/>
      <c r="AC2" s="65"/>
      <c r="AD2" s="64"/>
      <c r="AE2" s="65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</row>
    <row r="3" spans="1:155" ht="15.75" customHeight="1" thickBot="1">
      <c r="B3" s="17"/>
      <c r="C3" s="18"/>
      <c r="D3" s="118"/>
      <c r="E3" s="119"/>
      <c r="F3" s="119"/>
      <c r="G3" s="120" t="s">
        <v>0</v>
      </c>
      <c r="H3" s="121"/>
      <c r="I3" s="121"/>
      <c r="J3" s="121"/>
      <c r="K3" s="121"/>
      <c r="L3" s="122"/>
      <c r="M3" s="115" t="s">
        <v>1</v>
      </c>
      <c r="N3" s="115"/>
      <c r="O3" s="116"/>
      <c r="P3" s="114" t="s">
        <v>2</v>
      </c>
      <c r="Q3" s="115"/>
      <c r="R3" s="116"/>
      <c r="S3" s="114" t="s">
        <v>3</v>
      </c>
      <c r="T3" s="115"/>
      <c r="U3" s="116"/>
      <c r="V3" s="114" t="s">
        <v>4</v>
      </c>
      <c r="W3" s="115"/>
      <c r="X3" s="117"/>
      <c r="Z3" s="120" t="s">
        <v>0</v>
      </c>
      <c r="AA3" s="121"/>
      <c r="AB3" s="121"/>
      <c r="AC3" s="121"/>
      <c r="AD3" s="121"/>
      <c r="AE3" s="122"/>
      <c r="AF3" s="123" t="s">
        <v>1</v>
      </c>
      <c r="AG3" s="115"/>
      <c r="AH3" s="116"/>
      <c r="AI3" s="114" t="s">
        <v>2</v>
      </c>
      <c r="AJ3" s="115"/>
      <c r="AK3" s="116"/>
      <c r="AL3" s="114" t="s">
        <v>3</v>
      </c>
      <c r="AM3" s="115"/>
      <c r="AN3" s="116"/>
      <c r="AO3" s="114" t="s">
        <v>4</v>
      </c>
      <c r="AP3" s="115"/>
      <c r="AQ3" s="117"/>
    </row>
    <row r="4" spans="1:155" ht="30.75" thickBot="1">
      <c r="A4" s="19" t="s">
        <v>90</v>
      </c>
      <c r="B4" s="19" t="s">
        <v>5</v>
      </c>
      <c r="C4" s="1" t="s">
        <v>6</v>
      </c>
      <c r="D4" s="1" t="s">
        <v>7</v>
      </c>
      <c r="E4" s="1" t="s">
        <v>8</v>
      </c>
      <c r="F4" s="1" t="s">
        <v>39</v>
      </c>
      <c r="G4" s="2">
        <v>50</v>
      </c>
      <c r="H4" s="2">
        <v>100</v>
      </c>
      <c r="I4" s="2">
        <v>200</v>
      </c>
      <c r="J4" s="2">
        <v>400</v>
      </c>
      <c r="K4" s="2">
        <v>800</v>
      </c>
      <c r="L4" s="2">
        <v>1500</v>
      </c>
      <c r="M4" s="2">
        <v>50</v>
      </c>
      <c r="N4" s="2">
        <v>100</v>
      </c>
      <c r="O4" s="2">
        <v>200</v>
      </c>
      <c r="P4" s="2">
        <v>50</v>
      </c>
      <c r="Q4" s="2">
        <v>100</v>
      </c>
      <c r="R4" s="2">
        <v>200</v>
      </c>
      <c r="S4" s="2">
        <v>50</v>
      </c>
      <c r="T4" s="2">
        <v>100</v>
      </c>
      <c r="U4" s="2">
        <v>200</v>
      </c>
      <c r="V4" s="2">
        <v>100</v>
      </c>
      <c r="W4" s="2">
        <v>200</v>
      </c>
      <c r="X4" s="20">
        <v>400</v>
      </c>
      <c r="Z4" s="2">
        <v>50</v>
      </c>
      <c r="AA4" s="2">
        <v>100</v>
      </c>
      <c r="AB4" s="2">
        <v>200</v>
      </c>
      <c r="AC4" s="2">
        <v>400</v>
      </c>
      <c r="AD4" s="2">
        <v>800</v>
      </c>
      <c r="AE4" s="2">
        <v>1500</v>
      </c>
      <c r="AF4" s="2">
        <v>50</v>
      </c>
      <c r="AG4" s="2">
        <v>100</v>
      </c>
      <c r="AH4" s="2">
        <v>200</v>
      </c>
      <c r="AI4" s="2">
        <v>50</v>
      </c>
      <c r="AJ4" s="2">
        <v>100</v>
      </c>
      <c r="AK4" s="2">
        <v>200</v>
      </c>
      <c r="AL4" s="2">
        <v>50</v>
      </c>
      <c r="AM4" s="2">
        <v>100</v>
      </c>
      <c r="AN4" s="2">
        <v>200</v>
      </c>
      <c r="AO4" s="2">
        <v>100</v>
      </c>
      <c r="AP4" s="2">
        <v>200</v>
      </c>
      <c r="AQ4" s="20">
        <v>400</v>
      </c>
    </row>
    <row r="5" spans="1:155" ht="15.75" thickBot="1">
      <c r="A5" s="34" t="s">
        <v>91</v>
      </c>
      <c r="B5" s="21" t="s">
        <v>157</v>
      </c>
      <c r="C5" s="3" t="s">
        <v>74</v>
      </c>
      <c r="D5" s="4">
        <v>38219</v>
      </c>
      <c r="E5" s="26">
        <f t="shared" ref="E5:E39" ca="1" si="1">IF(D5=0,"",DATEDIF(D5,$C$1,"Y"))</f>
        <v>12</v>
      </c>
      <c r="F5" s="5" t="s">
        <v>40</v>
      </c>
      <c r="G5" s="44">
        <f>Meilleur</f>
        <v>5.5185185185185187E-4</v>
      </c>
      <c r="H5" s="44">
        <f>Meilleur</f>
        <v>1.1953703703703703E-3</v>
      </c>
      <c r="I5" s="44">
        <f>Meilleur</f>
        <v>2.576041666666667E-3</v>
      </c>
      <c r="J5" s="44">
        <f>Meilleur</f>
        <v>0</v>
      </c>
      <c r="K5" s="44">
        <f>Meilleur</f>
        <v>0</v>
      </c>
      <c r="L5" s="44">
        <f>Meilleur</f>
        <v>0</v>
      </c>
      <c r="M5" s="44">
        <f>Meilleur</f>
        <v>6.8067129629629641E-4</v>
      </c>
      <c r="N5" s="44">
        <f>Meilleur</f>
        <v>0</v>
      </c>
      <c r="O5" s="44">
        <f>Meilleur</f>
        <v>0</v>
      </c>
      <c r="P5" s="44">
        <f>Meilleur</f>
        <v>6.0925925925925926E-4</v>
      </c>
      <c r="Q5" s="44">
        <f>Meilleur</f>
        <v>1.3785879629629632E-3</v>
      </c>
      <c r="R5" s="44">
        <f>Meilleur</f>
        <v>2.787962962962963E-3</v>
      </c>
      <c r="S5" s="44">
        <f>Meilleur</f>
        <v>6.1782407407407413E-4</v>
      </c>
      <c r="T5" s="44">
        <f>Meilleur</f>
        <v>0</v>
      </c>
      <c r="U5" s="44">
        <f>Meilleur</f>
        <v>0</v>
      </c>
      <c r="V5" s="44">
        <f>Meilleur</f>
        <v>1.3716435185185184E-3</v>
      </c>
      <c r="W5" s="44">
        <f>Meilleur</f>
        <v>0</v>
      </c>
      <c r="X5" s="44">
        <f>Meilleur</f>
        <v>0</v>
      </c>
      <c r="Z5" s="46" t="str">
        <f>CONCATENATE("=MIN('Compé "&amp;TEXT(MIN('Dates compés'!$A$5:$A$61),"0")&amp;":Compé "&amp;TEXT(MAX('Dates compés'!$A$5:$A$61),"0")&amp;"'!"&amp;TEXT(AS5,"0")&amp;":"&amp;TEXT(AS5,"0")&amp;")")</f>
        <v>=MIN('Compé 20160901:Compé 20161128'!G5:G5)</v>
      </c>
      <c r="AA5" s="46" t="str">
        <f>CONCATENATE("=MIN('Compé "&amp;TEXT(MIN('Dates compés'!$A$5:$A$61),"0")&amp;":Compé "&amp;TEXT(MAX('Dates compés'!$A$5:$A$61),"0")&amp;"'!"&amp;TEXT(AT5,"0")&amp;":"&amp;TEXT(AT5,"0")&amp;")")</f>
        <v>=MIN('Compé 20160901:Compé 20161128'!H5:H5)</v>
      </c>
      <c r="AB5" s="46" t="str">
        <f>CONCATENATE("=MIN('Compé "&amp;TEXT(MIN('Dates compés'!$A$5:$A$61),"0")&amp;":Compé "&amp;TEXT(MAX('Dates compés'!$A$5:$A$61),"0")&amp;"'!"&amp;TEXT(AU5,"0")&amp;":"&amp;TEXT(AU5,"0")&amp;")")</f>
        <v>=MIN('Compé 20160901:Compé 20161128'!I5:I5)</v>
      </c>
      <c r="AC5" s="46" t="str">
        <f>CONCATENATE("=MIN('Compé "&amp;TEXT(MIN('Dates compés'!$A$5:$A$61),"0")&amp;":Compé "&amp;TEXT(MAX('Dates compés'!$A$5:$A$61),"0")&amp;"'!"&amp;TEXT(AV5,"0")&amp;":"&amp;TEXT(AV5,"0")&amp;")")</f>
        <v>=MIN('Compé 20160901:Compé 20161128'!J5:J5)</v>
      </c>
      <c r="AD5" s="46" t="str">
        <f>CONCATENATE("=MIN('Compé "&amp;TEXT(MIN('Dates compés'!$A$5:$A$61),"0")&amp;":Compé "&amp;TEXT(MAX('Dates compés'!$A$5:$A$61),"0")&amp;"'!"&amp;TEXT(AW5,"0")&amp;":"&amp;TEXT(AW5,"0")&amp;")")</f>
        <v>=MIN('Compé 20160901:Compé 20161128'!K5:K5)</v>
      </c>
      <c r="AE5" s="46" t="str">
        <f>CONCATENATE("=MIN('Compé "&amp;TEXT(MIN('Dates compés'!$A$5:$A$61),"0")&amp;":Compé "&amp;TEXT(MAX('Dates compés'!$A$5:$A$61),"0")&amp;"'!"&amp;TEXT(AX5,"0")&amp;":"&amp;TEXT(AX5,"0")&amp;")")</f>
        <v>=MIN('Compé 20160901:Compé 20161128'!L5:L5)</v>
      </c>
      <c r="AF5" s="46" t="str">
        <f>CONCATENATE("=MIN('Compé "&amp;TEXT(MIN('Dates compés'!$A$5:$A$61),"0")&amp;":Compé "&amp;TEXT(MAX('Dates compés'!$A$5:$A$61),"0")&amp;"'!"&amp;TEXT(AY5,"0")&amp;":"&amp;TEXT(AY5,"0")&amp;")")</f>
        <v>=MIN('Compé 20160901:Compé 20161128'!M5:M5)</v>
      </c>
      <c r="AG5" s="46" t="str">
        <f>CONCATENATE("=MIN('Compé "&amp;TEXT(MIN('Dates compés'!$A$5:$A$61),"0")&amp;":Compé "&amp;TEXT(MAX('Dates compés'!$A$5:$A$61),"0")&amp;"'!"&amp;TEXT(AZ5,"0")&amp;":"&amp;TEXT(AZ5,"0")&amp;")")</f>
        <v>=MIN('Compé 20160901:Compé 20161128'!N5:N5)</v>
      </c>
      <c r="AH5" s="46" t="str">
        <f>CONCATENATE("=MIN('Compé "&amp;TEXT(MIN('Dates compés'!$A$5:$A$61),"0")&amp;":Compé "&amp;TEXT(MAX('Dates compés'!$A$5:$A$61),"0")&amp;"'!"&amp;TEXT(BA5,"0")&amp;":"&amp;TEXT(BA5,"0")&amp;")")</f>
        <v>=MIN('Compé 20160901:Compé 20161128'!O5:O5)</v>
      </c>
      <c r="AI5" s="46" t="str">
        <f>CONCATENATE("=MIN('Compé "&amp;TEXT(MIN('Dates compés'!$A$5:$A$61),"0")&amp;":Compé "&amp;TEXT(MAX('Dates compés'!$A$5:$A$61),"0")&amp;"'!"&amp;TEXT(BB5,"0")&amp;":"&amp;TEXT(BB5,"0")&amp;")")</f>
        <v>=MIN('Compé 20160901:Compé 20161128'!P5:P5)</v>
      </c>
      <c r="AJ5" s="46" t="str">
        <f>CONCATENATE("=MIN('Compé "&amp;TEXT(MIN('Dates compés'!$A$5:$A$61),"0")&amp;":Compé "&amp;TEXT(MAX('Dates compés'!$A$5:$A$61),"0")&amp;"'!"&amp;TEXT(BC5,"0")&amp;":"&amp;TEXT(BC5,"0")&amp;")")</f>
        <v>=MIN('Compé 20160901:Compé 20161128'!Q5:Q5)</v>
      </c>
      <c r="AK5" s="46" t="str">
        <f>CONCATENATE("=MIN('Compé "&amp;TEXT(MIN('Dates compés'!$A$5:$A$61),"0")&amp;":Compé "&amp;TEXT(MAX('Dates compés'!$A$5:$A$61),"0")&amp;"'!"&amp;TEXT(BD5,"0")&amp;":"&amp;TEXT(BD5,"0")&amp;")")</f>
        <v>=MIN('Compé 20160901:Compé 20161128'!R5:R5)</v>
      </c>
      <c r="AL5" s="46" t="str">
        <f>CONCATENATE("=MIN('Compé "&amp;TEXT(MIN('Dates compés'!$A$5:$A$61),"0")&amp;":Compé "&amp;TEXT(MAX('Dates compés'!$A$5:$A$61),"0")&amp;"'!"&amp;TEXT(BE5,"0")&amp;":"&amp;TEXT(BE5,"0")&amp;")")</f>
        <v>=MIN('Compé 20160901:Compé 20161128'!S5:S5)</v>
      </c>
      <c r="AM5" s="46" t="str">
        <f>CONCATENATE("=MIN('Compé "&amp;TEXT(MIN('Dates compés'!$A$5:$A$61),"0")&amp;":Compé "&amp;TEXT(MAX('Dates compés'!$A$5:$A$61),"0")&amp;"'!"&amp;TEXT(BF5,"0")&amp;":"&amp;TEXT(BF5,"0")&amp;")")</f>
        <v>=MIN('Compé 20160901:Compé 20161128'!T5:T5)</v>
      </c>
      <c r="AN5" s="46" t="str">
        <f>CONCATENATE("=MIN('Compé "&amp;TEXT(MIN('Dates compés'!$A$5:$A$61),"0")&amp;":Compé "&amp;TEXT(MAX('Dates compés'!$A$5:$A$61),"0")&amp;"'!"&amp;TEXT(BG5,"0")&amp;":"&amp;TEXT(BG5,"0")&amp;")")</f>
        <v>=MIN('Compé 20160901:Compé 20161128'!U5:U5)</v>
      </c>
      <c r="AO5" s="46" t="str">
        <f>CONCATENATE("=MIN('Compé "&amp;TEXT(MIN('Dates compés'!$A$5:$A$61),"0")&amp;":Compé "&amp;TEXT(MAX('Dates compés'!$A$5:$A$61),"0")&amp;"'!"&amp;TEXT(BH5,"0")&amp;":"&amp;TEXT(BH5,"0")&amp;")")</f>
        <v>=MIN('Compé 20160901:Compé 20161128'!V5:V5)</v>
      </c>
      <c r="AP5" s="46" t="str">
        <f>CONCATENATE("=MIN('Compé "&amp;TEXT(MIN('Dates compés'!$A$5:$A$61),"0")&amp;":Compé "&amp;TEXT(MAX('Dates compés'!$A$5:$A$61),"0")&amp;"'!"&amp;TEXT(BI5,"0")&amp;":"&amp;TEXT(BI5,"0")&amp;")")</f>
        <v>=MIN('Compé 20160901:Compé 20161128'!W5:W5)</v>
      </c>
      <c r="AQ5" s="46" t="str">
        <f>CONCATENATE("=MIN('Compé "&amp;TEXT(MIN('Dates compés'!$A$5:$A$61),"0")&amp;":Compé "&amp;TEXT(MAX('Dates compés'!$A$5:$A$61),"0")&amp;"'!"&amp;TEXT(BJ5,"0")&amp;":"&amp;TEXT(BJ5,"0")&amp;")")</f>
        <v>=MIN('Compé 20160901:Compé 20161128'!X5:X5)</v>
      </c>
      <c r="AR5" s="34">
        <v>5</v>
      </c>
      <c r="AS5" s="34" t="str">
        <f t="shared" ref="AS5:BH19" si="2">CONCATENATE(AS$1,$AR5)</f>
        <v>G5</v>
      </c>
      <c r="AT5" s="34" t="str">
        <f t="shared" ref="AT5:BI18" si="3">CONCATENATE(AT$1,$AR5)</f>
        <v>H5</v>
      </c>
      <c r="AU5" s="34" t="str">
        <f t="shared" si="3"/>
        <v>I5</v>
      </c>
      <c r="AV5" s="34" t="str">
        <f t="shared" si="3"/>
        <v>J5</v>
      </c>
      <c r="AW5" s="34" t="str">
        <f t="shared" si="3"/>
        <v>K5</v>
      </c>
      <c r="AX5" s="34" t="str">
        <f t="shared" si="3"/>
        <v>L5</v>
      </c>
      <c r="AY5" s="34" t="str">
        <f t="shared" si="3"/>
        <v>M5</v>
      </c>
      <c r="AZ5" s="34" t="str">
        <f t="shared" si="3"/>
        <v>N5</v>
      </c>
      <c r="BA5" s="34" t="str">
        <f t="shared" si="3"/>
        <v>O5</v>
      </c>
      <c r="BB5" s="34" t="str">
        <f t="shared" si="3"/>
        <v>P5</v>
      </c>
      <c r="BC5" s="34" t="str">
        <f t="shared" si="3"/>
        <v>Q5</v>
      </c>
      <c r="BD5" s="34" t="str">
        <f t="shared" si="3"/>
        <v>R5</v>
      </c>
      <c r="BE5" s="34" t="str">
        <f t="shared" si="3"/>
        <v>S5</v>
      </c>
      <c r="BF5" s="34" t="str">
        <f t="shared" si="3"/>
        <v>T5</v>
      </c>
      <c r="BG5" s="34" t="str">
        <f t="shared" si="3"/>
        <v>U5</v>
      </c>
      <c r="BH5" s="34" t="str">
        <f t="shared" si="3"/>
        <v>V5</v>
      </c>
      <c r="BI5" s="34" t="str">
        <f t="shared" si="3"/>
        <v>W5</v>
      </c>
      <c r="BJ5" s="34" t="str">
        <f t="shared" ref="BJ5:BY17" si="4">CONCATENATE(BJ$1,$AR5)</f>
        <v>X5</v>
      </c>
      <c r="BK5" s="34" t="str">
        <f t="shared" si="4"/>
        <v>Y5</v>
      </c>
      <c r="BL5" s="34" t="str">
        <f t="shared" si="4"/>
        <v>Z5</v>
      </c>
      <c r="BM5" s="34" t="str">
        <f t="shared" si="4"/>
        <v>AA5</v>
      </c>
      <c r="BN5" s="34" t="str">
        <f t="shared" si="4"/>
        <v>AB5</v>
      </c>
      <c r="BO5" s="34" t="str">
        <f t="shared" si="4"/>
        <v>AC5</v>
      </c>
      <c r="BP5" s="34" t="str">
        <f t="shared" si="4"/>
        <v>AD5</v>
      </c>
      <c r="BQ5" s="34" t="str">
        <f t="shared" si="4"/>
        <v>AE5</v>
      </c>
      <c r="BR5" s="34" t="str">
        <f t="shared" si="4"/>
        <v>AF5</v>
      </c>
      <c r="BS5" s="34" t="str">
        <f t="shared" si="4"/>
        <v>AG5</v>
      </c>
      <c r="BT5" s="34" t="str">
        <f t="shared" si="4"/>
        <v>AH5</v>
      </c>
      <c r="BU5" s="34" t="str">
        <f t="shared" si="4"/>
        <v>AI5</v>
      </c>
      <c r="BV5" s="34" t="str">
        <f t="shared" si="4"/>
        <v>AJ5</v>
      </c>
      <c r="BW5" s="34" t="str">
        <f t="shared" si="4"/>
        <v>AK5</v>
      </c>
      <c r="BX5" s="34" t="str">
        <f t="shared" si="4"/>
        <v>AL5</v>
      </c>
      <c r="BY5" s="34" t="str">
        <f t="shared" si="4"/>
        <v>AM5</v>
      </c>
      <c r="BZ5" s="34" t="str">
        <f t="shared" ref="BZ5:CL18" si="5">CONCATENATE(BZ$1,$AR5)</f>
        <v>AN5</v>
      </c>
      <c r="CA5" s="34" t="str">
        <f t="shared" si="5"/>
        <v>AO5</v>
      </c>
      <c r="CB5" s="34" t="str">
        <f t="shared" si="5"/>
        <v>AP5</v>
      </c>
      <c r="CC5" s="34" t="str">
        <f t="shared" si="5"/>
        <v>AQ5</v>
      </c>
      <c r="CD5" s="34" t="str">
        <f t="shared" si="5"/>
        <v>AR5</v>
      </c>
      <c r="CE5" s="34" t="str">
        <f t="shared" si="5"/>
        <v>AS5</v>
      </c>
      <c r="CF5" s="34" t="str">
        <f t="shared" si="5"/>
        <v>AT5</v>
      </c>
      <c r="CG5" s="34" t="str">
        <f t="shared" si="5"/>
        <v>AU5</v>
      </c>
      <c r="CH5" s="34" t="str">
        <f t="shared" si="5"/>
        <v>AV5</v>
      </c>
      <c r="CI5" s="34" t="str">
        <f t="shared" si="5"/>
        <v>AW5</v>
      </c>
      <c r="CJ5" s="34" t="str">
        <f t="shared" si="5"/>
        <v>AX5</v>
      </c>
      <c r="CK5" s="34" t="str">
        <f t="shared" si="5"/>
        <v>AY5</v>
      </c>
      <c r="CL5" s="34" t="str">
        <f t="shared" si="5"/>
        <v>AZ5</v>
      </c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</row>
    <row r="6" spans="1:155" ht="15.75" thickBot="1">
      <c r="A6" s="34" t="s">
        <v>91</v>
      </c>
      <c r="B6" s="37" t="s">
        <v>40</v>
      </c>
      <c r="C6" s="38" t="s">
        <v>75</v>
      </c>
      <c r="D6" s="39">
        <v>38219</v>
      </c>
      <c r="E6" s="43">
        <f t="shared" ca="1" si="1"/>
        <v>12</v>
      </c>
      <c r="F6" s="40" t="s">
        <v>40</v>
      </c>
      <c r="G6" s="44">
        <f>Meilleur</f>
        <v>4.4097222222222221E-4</v>
      </c>
      <c r="H6" s="44">
        <f>Meilleur</f>
        <v>1.0166666666666666E-3</v>
      </c>
      <c r="I6" s="44">
        <f>Meilleur</f>
        <v>2.3268518518518521E-3</v>
      </c>
      <c r="J6" s="44">
        <f>Meilleur</f>
        <v>4.6108796296296297E-3</v>
      </c>
      <c r="K6" s="44">
        <f>Meilleur</f>
        <v>0</v>
      </c>
      <c r="L6" s="44">
        <f>Meilleur</f>
        <v>0</v>
      </c>
      <c r="M6" s="44">
        <f>Meilleur</f>
        <v>5.8124999999999995E-4</v>
      </c>
      <c r="N6" s="44">
        <f>Meilleur</f>
        <v>1.0920138888888889E-3</v>
      </c>
      <c r="O6" s="44">
        <f>Meilleur</f>
        <v>0</v>
      </c>
      <c r="P6" s="44">
        <f>Meilleur</f>
        <v>6.0335648148148152E-4</v>
      </c>
      <c r="Q6" s="44">
        <f>Meilleur</f>
        <v>1.1957175925925926E-3</v>
      </c>
      <c r="R6" s="44">
        <f>Meilleur</f>
        <v>2.5447916666666666E-3</v>
      </c>
      <c r="S6" s="44">
        <f>Meilleur</f>
        <v>5.5555555555555556E-4</v>
      </c>
      <c r="T6" s="44">
        <f>Meilleur</f>
        <v>0</v>
      </c>
      <c r="U6" s="44">
        <f>Meilleur</f>
        <v>0</v>
      </c>
      <c r="V6" s="44">
        <f>Meilleur</f>
        <v>1.3739583333333332E-3</v>
      </c>
      <c r="W6" s="44">
        <f>Meilleur</f>
        <v>2.5228009259259257E-3</v>
      </c>
      <c r="X6" s="44">
        <f>Meilleur</f>
        <v>0</v>
      </c>
      <c r="Z6" s="46" t="str">
        <f>CONCATENATE("=MIN('Compé "&amp;TEXT(MIN('Dates compés'!$A$5:$A$61),"0")&amp;":Compé "&amp;TEXT(MAX('Dates compés'!$A$5:$A$61),"0")&amp;"'!"&amp;TEXT(AS6,"0")&amp;":"&amp;TEXT(AS6,"0")&amp;")")</f>
        <v>=MIN('Compé 20160901:Compé 20161128'!G6:G6)</v>
      </c>
      <c r="AA6" s="46" t="str">
        <f>CONCATENATE("=MIN('Compé "&amp;TEXT(MIN('Dates compés'!$A$5:$A$61),"0")&amp;":Compé "&amp;TEXT(MAX('Dates compés'!$A$5:$A$61),"0")&amp;"'!"&amp;TEXT(AT6,"0")&amp;":"&amp;TEXT(AT6,"0")&amp;")")</f>
        <v>=MIN('Compé 20160901:Compé 20161128'!H6:H6)</v>
      </c>
      <c r="AB6" s="46" t="str">
        <f>CONCATENATE("=MIN('Compé "&amp;TEXT(MIN('Dates compés'!$A$5:$A$61),"0")&amp;":Compé "&amp;TEXT(MAX('Dates compés'!$A$5:$A$61),"0")&amp;"'!"&amp;TEXT(AU6,"0")&amp;":"&amp;TEXT(AU6,"0")&amp;")")</f>
        <v>=MIN('Compé 20160901:Compé 20161128'!I6:I6)</v>
      </c>
      <c r="AC6" s="46" t="str">
        <f>CONCATENATE("=MIN('Compé "&amp;TEXT(MIN('Dates compés'!$A$5:$A$61),"0")&amp;":Compé "&amp;TEXT(MAX('Dates compés'!$A$5:$A$61),"0")&amp;"'!"&amp;TEXT(AV6,"0")&amp;":"&amp;TEXT(AV6,"0")&amp;")")</f>
        <v>=MIN('Compé 20160901:Compé 20161128'!J6:J6)</v>
      </c>
      <c r="AD6" s="46" t="str">
        <f>CONCATENATE("=MIN('Compé "&amp;TEXT(MIN('Dates compés'!$A$5:$A$61),"0")&amp;":Compé "&amp;TEXT(MAX('Dates compés'!$A$5:$A$61),"0")&amp;"'!"&amp;TEXT(AW6,"0")&amp;":"&amp;TEXT(AW6,"0")&amp;")")</f>
        <v>=MIN('Compé 20160901:Compé 20161128'!K6:K6)</v>
      </c>
      <c r="AE6" s="46" t="str">
        <f>CONCATENATE("=MIN('Compé "&amp;TEXT(MIN('Dates compés'!$A$5:$A$61),"0")&amp;":Compé "&amp;TEXT(MAX('Dates compés'!$A$5:$A$61),"0")&amp;"'!"&amp;TEXT(AX6,"0")&amp;":"&amp;TEXT(AX6,"0")&amp;")")</f>
        <v>=MIN('Compé 20160901:Compé 20161128'!L6:L6)</v>
      </c>
      <c r="AF6" s="46" t="str">
        <f>CONCATENATE("=MIN('Compé "&amp;TEXT(MIN('Dates compés'!$A$5:$A$61),"0")&amp;":Compé "&amp;TEXT(MAX('Dates compés'!$A$5:$A$61),"0")&amp;"'!"&amp;TEXT(AY6,"0")&amp;":"&amp;TEXT(AY6,"0")&amp;")")</f>
        <v>=MIN('Compé 20160901:Compé 20161128'!M6:M6)</v>
      </c>
      <c r="AG6" s="46" t="str">
        <f>CONCATENATE("=MIN('Compé "&amp;TEXT(MIN('Dates compés'!$A$5:$A$61),"0")&amp;":Compé "&amp;TEXT(MAX('Dates compés'!$A$5:$A$61),"0")&amp;"'!"&amp;TEXT(AZ6,"0")&amp;":"&amp;TEXT(AZ6,"0")&amp;")")</f>
        <v>=MIN('Compé 20160901:Compé 20161128'!N6:N6)</v>
      </c>
      <c r="AH6" s="46" t="str">
        <f>CONCATENATE("=MIN('Compé "&amp;TEXT(MIN('Dates compés'!$A$5:$A$61),"0")&amp;":Compé "&amp;TEXT(MAX('Dates compés'!$A$5:$A$61),"0")&amp;"'!"&amp;TEXT(BA6,"0")&amp;":"&amp;TEXT(BA6,"0")&amp;")")</f>
        <v>=MIN('Compé 20160901:Compé 20161128'!O6:O6)</v>
      </c>
      <c r="AI6" s="46" t="str">
        <f>CONCATENATE("=MIN('Compé "&amp;TEXT(MIN('Dates compés'!$A$5:$A$61),"0")&amp;":Compé "&amp;TEXT(MAX('Dates compés'!$A$5:$A$61),"0")&amp;"'!"&amp;TEXT(BB6,"0")&amp;":"&amp;TEXT(BB6,"0")&amp;")")</f>
        <v>=MIN('Compé 20160901:Compé 20161128'!P6:P6)</v>
      </c>
      <c r="AJ6" s="46" t="str">
        <f>CONCATENATE("=MIN('Compé "&amp;TEXT(MIN('Dates compés'!$A$5:$A$61),"0")&amp;":Compé "&amp;TEXT(MAX('Dates compés'!$A$5:$A$61),"0")&amp;"'!"&amp;TEXT(BC6,"0")&amp;":"&amp;TEXT(BC6,"0")&amp;")")</f>
        <v>=MIN('Compé 20160901:Compé 20161128'!Q6:Q6)</v>
      </c>
      <c r="AK6" s="46" t="str">
        <f>CONCATENATE("=MIN('Compé "&amp;TEXT(MIN('Dates compés'!$A$5:$A$61),"0")&amp;":Compé "&amp;TEXT(MAX('Dates compés'!$A$5:$A$61),"0")&amp;"'!"&amp;TEXT(BD6,"0")&amp;":"&amp;TEXT(BD6,"0")&amp;")")</f>
        <v>=MIN('Compé 20160901:Compé 20161128'!R6:R6)</v>
      </c>
      <c r="AL6" s="46" t="str">
        <f>CONCATENATE("=MIN('Compé "&amp;TEXT(MIN('Dates compés'!$A$5:$A$61),"0")&amp;":Compé "&amp;TEXT(MAX('Dates compés'!$A$5:$A$61),"0")&amp;"'!"&amp;TEXT(BE6,"0")&amp;":"&amp;TEXT(BE6,"0")&amp;")")</f>
        <v>=MIN('Compé 20160901:Compé 20161128'!S6:S6)</v>
      </c>
      <c r="AM6" s="46" t="str">
        <f>CONCATENATE("=MIN('Compé "&amp;TEXT(MIN('Dates compés'!$A$5:$A$61),"0")&amp;":Compé "&amp;TEXT(MAX('Dates compés'!$A$5:$A$61),"0")&amp;"'!"&amp;TEXT(BF6,"0")&amp;":"&amp;TEXT(BF6,"0")&amp;")")</f>
        <v>=MIN('Compé 20160901:Compé 20161128'!T6:T6)</v>
      </c>
      <c r="AN6" s="46" t="str">
        <f>CONCATENATE("=MIN('Compé "&amp;TEXT(MIN('Dates compés'!$A$5:$A$61),"0")&amp;":Compé "&amp;TEXT(MAX('Dates compés'!$A$5:$A$61),"0")&amp;"'!"&amp;TEXT(BG6,"0")&amp;":"&amp;TEXT(BG6,"0")&amp;")")</f>
        <v>=MIN('Compé 20160901:Compé 20161128'!U6:U6)</v>
      </c>
      <c r="AO6" s="46" t="str">
        <f>CONCATENATE("=MIN('Compé "&amp;TEXT(MIN('Dates compés'!$A$5:$A$61),"0")&amp;":Compé "&amp;TEXT(MAX('Dates compés'!$A$5:$A$61),"0")&amp;"'!"&amp;TEXT(BH6,"0")&amp;":"&amp;TEXT(BH6,"0")&amp;")")</f>
        <v>=MIN('Compé 20160901:Compé 20161128'!V6:V6)</v>
      </c>
      <c r="AP6" s="46" t="str">
        <f>CONCATENATE("=MIN('Compé "&amp;TEXT(MIN('Dates compés'!$A$5:$A$61),"0")&amp;":Compé "&amp;TEXT(MAX('Dates compés'!$A$5:$A$61),"0")&amp;"'!"&amp;TEXT(BI6,"0")&amp;":"&amp;TEXT(BI6,"0")&amp;")")</f>
        <v>=MIN('Compé 20160901:Compé 20161128'!W6:W6)</v>
      </c>
      <c r="AQ6" s="46" t="str">
        <f>CONCATENATE("=MIN('Compé "&amp;TEXT(MIN('Dates compés'!$A$5:$A$61),"0")&amp;":Compé "&amp;TEXT(MAX('Dates compés'!$A$5:$A$61),"0")&amp;"'!"&amp;TEXT(BJ6,"0")&amp;":"&amp;TEXT(BJ6,"0")&amp;")")</f>
        <v>=MIN('Compé 20160901:Compé 20161128'!X6:X6)</v>
      </c>
      <c r="AR6" s="34">
        <f t="shared" ref="AR6:AR39" si="6">AR5+1</f>
        <v>6</v>
      </c>
      <c r="AS6" s="34" t="str">
        <f t="shared" si="2"/>
        <v>G6</v>
      </c>
      <c r="AT6" s="34" t="str">
        <f t="shared" si="3"/>
        <v>H6</v>
      </c>
      <c r="AU6" s="34" t="str">
        <f t="shared" si="3"/>
        <v>I6</v>
      </c>
      <c r="AV6" s="34" t="str">
        <f t="shared" si="3"/>
        <v>J6</v>
      </c>
      <c r="AW6" s="34" t="str">
        <f t="shared" si="3"/>
        <v>K6</v>
      </c>
      <c r="AX6" s="34" t="str">
        <f t="shared" si="3"/>
        <v>L6</v>
      </c>
      <c r="AY6" s="34" t="str">
        <f t="shared" si="3"/>
        <v>M6</v>
      </c>
      <c r="AZ6" s="34" t="str">
        <f t="shared" si="3"/>
        <v>N6</v>
      </c>
      <c r="BA6" s="34" t="str">
        <f t="shared" si="3"/>
        <v>O6</v>
      </c>
      <c r="BB6" s="34" t="str">
        <f t="shared" si="3"/>
        <v>P6</v>
      </c>
      <c r="BC6" s="34" t="str">
        <f t="shared" si="3"/>
        <v>Q6</v>
      </c>
      <c r="BD6" s="34" t="str">
        <f t="shared" si="3"/>
        <v>R6</v>
      </c>
      <c r="BE6" s="34" t="str">
        <f t="shared" si="3"/>
        <v>S6</v>
      </c>
      <c r="BF6" s="34" t="str">
        <f t="shared" si="3"/>
        <v>T6</v>
      </c>
      <c r="BG6" s="34" t="str">
        <f t="shared" si="3"/>
        <v>U6</v>
      </c>
      <c r="BH6" s="34" t="str">
        <f t="shared" si="3"/>
        <v>V6</v>
      </c>
      <c r="BI6" s="34" t="str">
        <f t="shared" si="3"/>
        <v>W6</v>
      </c>
      <c r="BJ6" s="34" t="str">
        <f t="shared" si="4"/>
        <v>X6</v>
      </c>
      <c r="BK6" s="34" t="str">
        <f t="shared" si="4"/>
        <v>Y6</v>
      </c>
      <c r="BL6" s="34" t="str">
        <f t="shared" si="4"/>
        <v>Z6</v>
      </c>
      <c r="BM6" s="34" t="str">
        <f t="shared" si="4"/>
        <v>AA6</v>
      </c>
      <c r="BN6" s="34" t="str">
        <f t="shared" si="4"/>
        <v>AB6</v>
      </c>
      <c r="BO6" s="34" t="str">
        <f t="shared" si="4"/>
        <v>AC6</v>
      </c>
      <c r="BP6" s="34" t="str">
        <f t="shared" si="4"/>
        <v>AD6</v>
      </c>
      <c r="BQ6" s="34" t="str">
        <f t="shared" si="4"/>
        <v>AE6</v>
      </c>
      <c r="BR6" s="34" t="str">
        <f t="shared" si="4"/>
        <v>AF6</v>
      </c>
      <c r="BS6" s="34" t="str">
        <f t="shared" si="4"/>
        <v>AG6</v>
      </c>
      <c r="BT6" s="34" t="str">
        <f t="shared" si="4"/>
        <v>AH6</v>
      </c>
      <c r="BU6" s="34" t="str">
        <f t="shared" si="4"/>
        <v>AI6</v>
      </c>
      <c r="BV6" s="34" t="str">
        <f t="shared" si="4"/>
        <v>AJ6</v>
      </c>
      <c r="BW6" s="34" t="str">
        <f t="shared" si="4"/>
        <v>AK6</v>
      </c>
      <c r="BX6" s="34" t="str">
        <f t="shared" si="4"/>
        <v>AL6</v>
      </c>
      <c r="BY6" s="34" t="str">
        <f t="shared" si="4"/>
        <v>AM6</v>
      </c>
      <c r="BZ6" s="34" t="str">
        <f t="shared" si="5"/>
        <v>AN6</v>
      </c>
      <c r="CA6" s="34" t="str">
        <f t="shared" si="5"/>
        <v>AO6</v>
      </c>
      <c r="CB6" s="34" t="str">
        <f t="shared" si="5"/>
        <v>AP6</v>
      </c>
      <c r="CC6" s="34" t="str">
        <f t="shared" si="5"/>
        <v>AQ6</v>
      </c>
      <c r="CD6" s="34" t="str">
        <f t="shared" si="5"/>
        <v>AR6</v>
      </c>
      <c r="CE6" s="34" t="str">
        <f t="shared" si="5"/>
        <v>AS6</v>
      </c>
      <c r="CF6" s="34" t="str">
        <f t="shared" si="5"/>
        <v>AT6</v>
      </c>
      <c r="CG6" s="34" t="str">
        <f t="shared" si="5"/>
        <v>AU6</v>
      </c>
      <c r="CH6" s="34" t="str">
        <f t="shared" si="5"/>
        <v>AV6</v>
      </c>
      <c r="CI6" s="34" t="str">
        <f t="shared" si="5"/>
        <v>AW6</v>
      </c>
      <c r="CJ6" s="34" t="str">
        <f t="shared" si="5"/>
        <v>AX6</v>
      </c>
      <c r="CK6" s="34" t="str">
        <f t="shared" si="5"/>
        <v>AY6</v>
      </c>
      <c r="CL6" s="34" t="str">
        <f t="shared" si="5"/>
        <v>AZ6</v>
      </c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</row>
    <row r="7" spans="1:155" ht="15.75" thickBot="1">
      <c r="A7" s="34" t="s">
        <v>91</v>
      </c>
      <c r="B7" s="21" t="s">
        <v>158</v>
      </c>
      <c r="C7" s="3" t="s">
        <v>58</v>
      </c>
      <c r="D7" s="4">
        <v>38270</v>
      </c>
      <c r="E7" s="26">
        <f t="shared" ca="1" si="1"/>
        <v>11</v>
      </c>
      <c r="F7" s="5" t="s">
        <v>40</v>
      </c>
      <c r="G7" s="44">
        <f>Meilleur</f>
        <v>4.6597222222222217E-4</v>
      </c>
      <c r="H7" s="44">
        <f>Meilleur</f>
        <v>1.0645833333333334E-3</v>
      </c>
      <c r="I7" s="44">
        <f>Meilleur</f>
        <v>2.3104166666666668E-3</v>
      </c>
      <c r="J7" s="44">
        <f>Meilleur</f>
        <v>0</v>
      </c>
      <c r="K7" s="44">
        <f>Meilleur</f>
        <v>0</v>
      </c>
      <c r="L7" s="44">
        <f>Meilleur</f>
        <v>0</v>
      </c>
      <c r="M7" s="44">
        <f>Meilleur</f>
        <v>5.7627314814814813E-4</v>
      </c>
      <c r="N7" s="44">
        <f>Meilleur</f>
        <v>1.2333333333333335E-3</v>
      </c>
      <c r="O7" s="44">
        <f>Meilleur</f>
        <v>0</v>
      </c>
      <c r="P7" s="44">
        <f>Meilleur</f>
        <v>0</v>
      </c>
      <c r="Q7" s="44">
        <f>Meilleur</f>
        <v>1.5589120370370368E-3</v>
      </c>
      <c r="R7" s="44">
        <f>Meilleur</f>
        <v>0</v>
      </c>
      <c r="S7" s="44">
        <f>Meilleur</f>
        <v>6.1215277777777776E-4</v>
      </c>
      <c r="T7" s="44">
        <f>Meilleur</f>
        <v>0</v>
      </c>
      <c r="U7" s="44">
        <f>Meilleur</f>
        <v>0</v>
      </c>
      <c r="V7" s="44">
        <f>Meilleur</f>
        <v>1.2222222222222222E-3</v>
      </c>
      <c r="W7" s="44">
        <f>Meilleur</f>
        <v>0</v>
      </c>
      <c r="X7" s="44">
        <f>Meilleur</f>
        <v>0</v>
      </c>
      <c r="Z7" s="46" t="str">
        <f>CONCATENATE("=MIN('Compé "&amp;TEXT(MIN('Dates compés'!$A$5:$A$61),"0")&amp;":Compé "&amp;TEXT(MAX('Dates compés'!$A$5:$A$61),"0")&amp;"'!"&amp;TEXT(AS7,"0")&amp;":"&amp;TEXT(AS7,"0")&amp;")")</f>
        <v>=MIN('Compé 20160901:Compé 20161128'!G7:G7)</v>
      </c>
      <c r="AA7" s="46" t="str">
        <f>CONCATENATE("=MIN('Compé "&amp;TEXT(MIN('Dates compés'!$A$5:$A$61),"0")&amp;":Compé "&amp;TEXT(MAX('Dates compés'!$A$5:$A$61),"0")&amp;"'!"&amp;TEXT(AT7,"0")&amp;":"&amp;TEXT(AT7,"0")&amp;")")</f>
        <v>=MIN('Compé 20160901:Compé 20161128'!H7:H7)</v>
      </c>
      <c r="AB7" s="46" t="str">
        <f>CONCATENATE("=MIN('Compé "&amp;TEXT(MIN('Dates compés'!$A$5:$A$61),"0")&amp;":Compé "&amp;TEXT(MAX('Dates compés'!$A$5:$A$61),"0")&amp;"'!"&amp;TEXT(AU7,"0")&amp;":"&amp;TEXT(AU7,"0")&amp;")")</f>
        <v>=MIN('Compé 20160901:Compé 20161128'!I7:I7)</v>
      </c>
      <c r="AC7" s="46" t="str">
        <f>CONCATENATE("=MIN('Compé "&amp;TEXT(MIN('Dates compés'!$A$5:$A$61),"0")&amp;":Compé "&amp;TEXT(MAX('Dates compés'!$A$5:$A$61),"0")&amp;"'!"&amp;TEXT(AV7,"0")&amp;":"&amp;TEXT(AV7,"0")&amp;")")</f>
        <v>=MIN('Compé 20160901:Compé 20161128'!J7:J7)</v>
      </c>
      <c r="AD7" s="46" t="str">
        <f>CONCATENATE("=MIN('Compé "&amp;TEXT(MIN('Dates compés'!$A$5:$A$61),"0")&amp;":Compé "&amp;TEXT(MAX('Dates compés'!$A$5:$A$61),"0")&amp;"'!"&amp;TEXT(AW7,"0")&amp;":"&amp;TEXT(AW7,"0")&amp;")")</f>
        <v>=MIN('Compé 20160901:Compé 20161128'!K7:K7)</v>
      </c>
      <c r="AE7" s="46" t="str">
        <f>CONCATENATE("=MIN('Compé "&amp;TEXT(MIN('Dates compés'!$A$5:$A$61),"0")&amp;":Compé "&amp;TEXT(MAX('Dates compés'!$A$5:$A$61),"0")&amp;"'!"&amp;TEXT(AX7,"0")&amp;":"&amp;TEXT(AX7,"0")&amp;")")</f>
        <v>=MIN('Compé 20160901:Compé 20161128'!L7:L7)</v>
      </c>
      <c r="AF7" s="46" t="str">
        <f>CONCATENATE("=MIN('Compé "&amp;TEXT(MIN('Dates compés'!$A$5:$A$61),"0")&amp;":Compé "&amp;TEXT(MAX('Dates compés'!$A$5:$A$61),"0")&amp;"'!"&amp;TEXT(AY7,"0")&amp;":"&amp;TEXT(AY7,"0")&amp;")")</f>
        <v>=MIN('Compé 20160901:Compé 20161128'!M7:M7)</v>
      </c>
      <c r="AG7" s="46" t="str">
        <f>CONCATENATE("=MIN('Compé "&amp;TEXT(MIN('Dates compés'!$A$5:$A$61),"0")&amp;":Compé "&amp;TEXT(MAX('Dates compés'!$A$5:$A$61),"0")&amp;"'!"&amp;TEXT(AZ7,"0")&amp;":"&amp;TEXT(AZ7,"0")&amp;")")</f>
        <v>=MIN('Compé 20160901:Compé 20161128'!N7:N7)</v>
      </c>
      <c r="AH7" s="46" t="str">
        <f>CONCATENATE("=MIN('Compé "&amp;TEXT(MIN('Dates compés'!$A$5:$A$61),"0")&amp;":Compé "&amp;TEXT(MAX('Dates compés'!$A$5:$A$61),"0")&amp;"'!"&amp;TEXT(BA7,"0")&amp;":"&amp;TEXT(BA7,"0")&amp;")")</f>
        <v>=MIN('Compé 20160901:Compé 20161128'!O7:O7)</v>
      </c>
      <c r="AI7" s="46" t="str">
        <f>CONCATENATE("=MIN('Compé "&amp;TEXT(MIN('Dates compés'!$A$5:$A$61),"0")&amp;":Compé "&amp;TEXT(MAX('Dates compés'!$A$5:$A$61),"0")&amp;"'!"&amp;TEXT(BB7,"0")&amp;":"&amp;TEXT(BB7,"0")&amp;")")</f>
        <v>=MIN('Compé 20160901:Compé 20161128'!P7:P7)</v>
      </c>
      <c r="AJ7" s="46" t="str">
        <f>CONCATENATE("=MIN('Compé "&amp;TEXT(MIN('Dates compés'!$A$5:$A$61),"0")&amp;":Compé "&amp;TEXT(MAX('Dates compés'!$A$5:$A$61),"0")&amp;"'!"&amp;TEXT(BC7,"0")&amp;":"&amp;TEXT(BC7,"0")&amp;")")</f>
        <v>=MIN('Compé 20160901:Compé 20161128'!Q7:Q7)</v>
      </c>
      <c r="AK7" s="46" t="str">
        <f>CONCATENATE("=MIN('Compé "&amp;TEXT(MIN('Dates compés'!$A$5:$A$61),"0")&amp;":Compé "&amp;TEXT(MAX('Dates compés'!$A$5:$A$61),"0")&amp;"'!"&amp;TEXT(BD7,"0")&amp;":"&amp;TEXT(BD7,"0")&amp;")")</f>
        <v>=MIN('Compé 20160901:Compé 20161128'!R7:R7)</v>
      </c>
      <c r="AL7" s="46" t="str">
        <f>CONCATENATE("=MIN('Compé "&amp;TEXT(MIN('Dates compés'!$A$5:$A$61),"0")&amp;":Compé "&amp;TEXT(MAX('Dates compés'!$A$5:$A$61),"0")&amp;"'!"&amp;TEXT(BE7,"0")&amp;":"&amp;TEXT(BE7,"0")&amp;")")</f>
        <v>=MIN('Compé 20160901:Compé 20161128'!S7:S7)</v>
      </c>
      <c r="AM7" s="46" t="str">
        <f>CONCATENATE("=MIN('Compé "&amp;TEXT(MIN('Dates compés'!$A$5:$A$61),"0")&amp;":Compé "&amp;TEXT(MAX('Dates compés'!$A$5:$A$61),"0")&amp;"'!"&amp;TEXT(BF7,"0")&amp;":"&amp;TEXT(BF7,"0")&amp;")")</f>
        <v>=MIN('Compé 20160901:Compé 20161128'!T7:T7)</v>
      </c>
      <c r="AN7" s="46" t="str">
        <f>CONCATENATE("=MIN('Compé "&amp;TEXT(MIN('Dates compés'!$A$5:$A$61),"0")&amp;":Compé "&amp;TEXT(MAX('Dates compés'!$A$5:$A$61),"0")&amp;"'!"&amp;TEXT(BG7,"0")&amp;":"&amp;TEXT(BG7,"0")&amp;")")</f>
        <v>=MIN('Compé 20160901:Compé 20161128'!U7:U7)</v>
      </c>
      <c r="AO7" s="46" t="str">
        <f>CONCATENATE("=MIN('Compé "&amp;TEXT(MIN('Dates compés'!$A$5:$A$61),"0")&amp;":Compé "&amp;TEXT(MAX('Dates compés'!$A$5:$A$61),"0")&amp;"'!"&amp;TEXT(BH7,"0")&amp;":"&amp;TEXT(BH7,"0")&amp;")")</f>
        <v>=MIN('Compé 20160901:Compé 20161128'!V7:V7)</v>
      </c>
      <c r="AP7" s="46" t="str">
        <f>CONCATENATE("=MIN('Compé "&amp;TEXT(MIN('Dates compés'!$A$5:$A$61),"0")&amp;":Compé "&amp;TEXT(MAX('Dates compés'!$A$5:$A$61),"0")&amp;"'!"&amp;TEXT(BI7,"0")&amp;":"&amp;TEXT(BI7,"0")&amp;")")</f>
        <v>=MIN('Compé 20160901:Compé 20161128'!W7:W7)</v>
      </c>
      <c r="AQ7" s="46" t="str">
        <f>CONCATENATE("=MIN('Compé "&amp;TEXT(MIN('Dates compés'!$A$5:$A$61),"0")&amp;":Compé "&amp;TEXT(MAX('Dates compés'!$A$5:$A$61),"0")&amp;"'!"&amp;TEXT(BJ7,"0")&amp;":"&amp;TEXT(BJ7,"0")&amp;")")</f>
        <v>=MIN('Compé 20160901:Compé 20161128'!X7:X7)</v>
      </c>
      <c r="AR7" s="34">
        <f t="shared" si="6"/>
        <v>7</v>
      </c>
      <c r="AS7" s="34" t="str">
        <f t="shared" si="2"/>
        <v>G7</v>
      </c>
      <c r="AT7" s="34" t="str">
        <f t="shared" si="3"/>
        <v>H7</v>
      </c>
      <c r="AU7" s="34" t="str">
        <f t="shared" si="3"/>
        <v>I7</v>
      </c>
      <c r="AV7" s="34" t="str">
        <f t="shared" si="3"/>
        <v>J7</v>
      </c>
      <c r="AW7" s="34" t="str">
        <f t="shared" si="3"/>
        <v>K7</v>
      </c>
      <c r="AX7" s="34" t="str">
        <f t="shared" si="3"/>
        <v>L7</v>
      </c>
      <c r="AY7" s="34" t="str">
        <f t="shared" si="3"/>
        <v>M7</v>
      </c>
      <c r="AZ7" s="34" t="str">
        <f t="shared" si="3"/>
        <v>N7</v>
      </c>
      <c r="BA7" s="34" t="str">
        <f t="shared" si="3"/>
        <v>O7</v>
      </c>
      <c r="BB7" s="34" t="str">
        <f t="shared" si="3"/>
        <v>P7</v>
      </c>
      <c r="BC7" s="34" t="str">
        <f t="shared" si="3"/>
        <v>Q7</v>
      </c>
      <c r="BD7" s="34" t="str">
        <f t="shared" si="3"/>
        <v>R7</v>
      </c>
      <c r="BE7" s="34" t="str">
        <f t="shared" si="3"/>
        <v>S7</v>
      </c>
      <c r="BF7" s="34" t="str">
        <f t="shared" si="3"/>
        <v>T7</v>
      </c>
      <c r="BG7" s="34" t="str">
        <f t="shared" si="3"/>
        <v>U7</v>
      </c>
      <c r="BH7" s="34" t="str">
        <f t="shared" si="3"/>
        <v>V7</v>
      </c>
      <c r="BI7" s="34" t="str">
        <f t="shared" si="3"/>
        <v>W7</v>
      </c>
      <c r="BJ7" s="34" t="str">
        <f t="shared" si="4"/>
        <v>X7</v>
      </c>
      <c r="BK7" s="34" t="str">
        <f t="shared" si="4"/>
        <v>Y7</v>
      </c>
      <c r="BL7" s="34" t="str">
        <f t="shared" si="4"/>
        <v>Z7</v>
      </c>
      <c r="BM7" s="34" t="str">
        <f t="shared" si="4"/>
        <v>AA7</v>
      </c>
      <c r="BN7" s="34" t="str">
        <f t="shared" si="4"/>
        <v>AB7</v>
      </c>
      <c r="BO7" s="34" t="str">
        <f t="shared" si="4"/>
        <v>AC7</v>
      </c>
      <c r="BP7" s="34" t="str">
        <f t="shared" si="4"/>
        <v>AD7</v>
      </c>
      <c r="BQ7" s="34" t="str">
        <f t="shared" si="4"/>
        <v>AE7</v>
      </c>
      <c r="BR7" s="34" t="str">
        <f t="shared" si="4"/>
        <v>AF7</v>
      </c>
      <c r="BS7" s="34" t="str">
        <f t="shared" si="4"/>
        <v>AG7</v>
      </c>
      <c r="BT7" s="34" t="str">
        <f t="shared" si="4"/>
        <v>AH7</v>
      </c>
      <c r="BU7" s="34" t="str">
        <f t="shared" si="4"/>
        <v>AI7</v>
      </c>
      <c r="BV7" s="34" t="str">
        <f t="shared" si="4"/>
        <v>AJ7</v>
      </c>
      <c r="BW7" s="34" t="str">
        <f t="shared" si="4"/>
        <v>AK7</v>
      </c>
      <c r="BX7" s="34" t="str">
        <f t="shared" si="4"/>
        <v>AL7</v>
      </c>
      <c r="BY7" s="34" t="str">
        <f t="shared" si="4"/>
        <v>AM7</v>
      </c>
      <c r="BZ7" s="34" t="str">
        <f t="shared" si="5"/>
        <v>AN7</v>
      </c>
      <c r="CA7" s="34" t="str">
        <f t="shared" si="5"/>
        <v>AO7</v>
      </c>
      <c r="CB7" s="34" t="str">
        <f t="shared" si="5"/>
        <v>AP7</v>
      </c>
      <c r="CC7" s="34" t="str">
        <f t="shared" si="5"/>
        <v>AQ7</v>
      </c>
      <c r="CD7" s="34" t="str">
        <f t="shared" si="5"/>
        <v>AR7</v>
      </c>
      <c r="CE7" s="34" t="str">
        <f t="shared" si="5"/>
        <v>AS7</v>
      </c>
      <c r="CF7" s="34" t="str">
        <f t="shared" si="5"/>
        <v>AT7</v>
      </c>
      <c r="CG7" s="34" t="str">
        <f t="shared" si="5"/>
        <v>AU7</v>
      </c>
      <c r="CH7" s="34" t="str">
        <f t="shared" si="5"/>
        <v>AV7</v>
      </c>
      <c r="CI7" s="34" t="str">
        <f t="shared" si="5"/>
        <v>AW7</v>
      </c>
      <c r="CJ7" s="34" t="str">
        <f t="shared" si="5"/>
        <v>AX7</v>
      </c>
      <c r="CK7" s="34" t="str">
        <f t="shared" si="5"/>
        <v>AY7</v>
      </c>
      <c r="CL7" s="34" t="str">
        <f t="shared" si="5"/>
        <v>AZ7</v>
      </c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  <c r="EI7" s="34"/>
      <c r="EJ7" s="34"/>
      <c r="EK7" s="34"/>
      <c r="EL7" s="34"/>
      <c r="EM7" s="34"/>
      <c r="EN7" s="34"/>
      <c r="EO7" s="34"/>
      <c r="EP7" s="34"/>
      <c r="EQ7" s="34"/>
      <c r="ER7" s="34"/>
      <c r="ES7" s="34"/>
      <c r="ET7" s="34"/>
      <c r="EU7" s="34"/>
      <c r="EV7" s="34"/>
      <c r="EW7" s="34"/>
      <c r="EX7" s="34"/>
      <c r="EY7" s="34"/>
    </row>
    <row r="8" spans="1:155" ht="15.75" thickBot="1">
      <c r="A8" s="34" t="s">
        <v>91</v>
      </c>
      <c r="B8" s="37" t="s">
        <v>159</v>
      </c>
      <c r="C8" s="38" t="s">
        <v>191</v>
      </c>
      <c r="D8" s="39">
        <v>26975</v>
      </c>
      <c r="E8" s="43">
        <f t="shared" ca="1" si="1"/>
        <v>42</v>
      </c>
      <c r="F8" s="40" t="s">
        <v>41</v>
      </c>
      <c r="G8" s="44">
        <f>Meilleur</f>
        <v>3.5162037037037036E-4</v>
      </c>
      <c r="H8" s="44">
        <f>Meilleur</f>
        <v>8.1562500000000005E-4</v>
      </c>
      <c r="I8" s="44">
        <f>Meilleur</f>
        <v>0</v>
      </c>
      <c r="J8" s="44">
        <f>Meilleur</f>
        <v>0</v>
      </c>
      <c r="K8" s="44">
        <f>Meilleur</f>
        <v>0</v>
      </c>
      <c r="L8" s="44">
        <f>Meilleur</f>
        <v>0</v>
      </c>
      <c r="M8" s="44">
        <f>Meilleur</f>
        <v>0</v>
      </c>
      <c r="N8" s="44">
        <f>Meilleur</f>
        <v>0</v>
      </c>
      <c r="O8" s="44">
        <f>Meilleur</f>
        <v>0</v>
      </c>
      <c r="P8" s="44">
        <f>Meilleur</f>
        <v>4.7129629629629626E-4</v>
      </c>
      <c r="Q8" s="44">
        <f>Meilleur</f>
        <v>1.0748842592592592E-3</v>
      </c>
      <c r="R8" s="44">
        <f>Meilleur</f>
        <v>2.3290509259259258E-3</v>
      </c>
      <c r="S8" s="44">
        <f>Meilleur</f>
        <v>4.1226851851851857E-4</v>
      </c>
      <c r="T8" s="44">
        <f>Meilleur</f>
        <v>0</v>
      </c>
      <c r="U8" s="44">
        <f>Meilleur</f>
        <v>0</v>
      </c>
      <c r="V8" s="44">
        <f>Meilleur</f>
        <v>9.6203703703703696E-4</v>
      </c>
      <c r="W8" s="44">
        <f>Meilleur</f>
        <v>0</v>
      </c>
      <c r="X8" s="44">
        <f>Meilleur</f>
        <v>0</v>
      </c>
      <c r="Z8" s="46" t="str">
        <f>CONCATENATE("=MIN('Compé "&amp;TEXT(MIN('Dates compés'!$A$5:$A$61),"0")&amp;":Compé "&amp;TEXT(MAX('Dates compés'!$A$5:$A$61),"0")&amp;"'!"&amp;TEXT(AS8,"0")&amp;":"&amp;TEXT(AS8,"0")&amp;")")</f>
        <v>=MIN('Compé 20160901:Compé 20161128'!G8:G8)</v>
      </c>
      <c r="AA8" s="46" t="str">
        <f>CONCATENATE("=MIN('Compé "&amp;TEXT(MIN('Dates compés'!$A$5:$A$61),"0")&amp;":Compé "&amp;TEXT(MAX('Dates compés'!$A$5:$A$61),"0")&amp;"'!"&amp;TEXT(AT8,"0")&amp;":"&amp;TEXT(AT8,"0")&amp;")")</f>
        <v>=MIN('Compé 20160901:Compé 20161128'!H8:H8)</v>
      </c>
      <c r="AB8" s="46" t="str">
        <f>CONCATENATE("=MIN('Compé "&amp;TEXT(MIN('Dates compés'!$A$5:$A$61),"0")&amp;":Compé "&amp;TEXT(MAX('Dates compés'!$A$5:$A$61),"0")&amp;"'!"&amp;TEXT(AU8,"0")&amp;":"&amp;TEXT(AU8,"0")&amp;")")</f>
        <v>=MIN('Compé 20160901:Compé 20161128'!I8:I8)</v>
      </c>
      <c r="AC8" s="46" t="str">
        <f>CONCATENATE("=MIN('Compé "&amp;TEXT(MIN('Dates compés'!$A$5:$A$61),"0")&amp;":Compé "&amp;TEXT(MAX('Dates compés'!$A$5:$A$61),"0")&amp;"'!"&amp;TEXT(AV8,"0")&amp;":"&amp;TEXT(AV8,"0")&amp;")")</f>
        <v>=MIN('Compé 20160901:Compé 20161128'!J8:J8)</v>
      </c>
      <c r="AD8" s="46" t="str">
        <f>CONCATENATE("=MIN('Compé "&amp;TEXT(MIN('Dates compés'!$A$5:$A$61),"0")&amp;":Compé "&amp;TEXT(MAX('Dates compés'!$A$5:$A$61),"0")&amp;"'!"&amp;TEXT(AW8,"0")&amp;":"&amp;TEXT(AW8,"0")&amp;")")</f>
        <v>=MIN('Compé 20160901:Compé 20161128'!K8:K8)</v>
      </c>
      <c r="AE8" s="46" t="str">
        <f>CONCATENATE("=MIN('Compé "&amp;TEXT(MIN('Dates compés'!$A$5:$A$61),"0")&amp;":Compé "&amp;TEXT(MAX('Dates compés'!$A$5:$A$61),"0")&amp;"'!"&amp;TEXT(AX8,"0")&amp;":"&amp;TEXT(AX8,"0")&amp;")")</f>
        <v>=MIN('Compé 20160901:Compé 20161128'!L8:L8)</v>
      </c>
      <c r="AF8" s="46" t="str">
        <f>CONCATENATE("=MIN('Compé "&amp;TEXT(MIN('Dates compés'!$A$5:$A$61),"0")&amp;":Compé "&amp;TEXT(MAX('Dates compés'!$A$5:$A$61),"0")&amp;"'!"&amp;TEXT(AY8,"0")&amp;":"&amp;TEXT(AY8,"0")&amp;")")</f>
        <v>=MIN('Compé 20160901:Compé 20161128'!M8:M8)</v>
      </c>
      <c r="AG8" s="46" t="str">
        <f>CONCATENATE("=MIN('Compé "&amp;TEXT(MIN('Dates compés'!$A$5:$A$61),"0")&amp;":Compé "&amp;TEXT(MAX('Dates compés'!$A$5:$A$61),"0")&amp;"'!"&amp;TEXT(AZ8,"0")&amp;":"&amp;TEXT(AZ8,"0")&amp;")")</f>
        <v>=MIN('Compé 20160901:Compé 20161128'!N8:N8)</v>
      </c>
      <c r="AH8" s="46" t="str">
        <f>CONCATENATE("=MIN('Compé "&amp;TEXT(MIN('Dates compés'!$A$5:$A$61),"0")&amp;":Compé "&amp;TEXT(MAX('Dates compés'!$A$5:$A$61),"0")&amp;"'!"&amp;TEXT(BA8,"0")&amp;":"&amp;TEXT(BA8,"0")&amp;")")</f>
        <v>=MIN('Compé 20160901:Compé 20161128'!O8:O8)</v>
      </c>
      <c r="AI8" s="46" t="str">
        <f>CONCATENATE("=MIN('Compé "&amp;TEXT(MIN('Dates compés'!$A$5:$A$61),"0")&amp;":Compé "&amp;TEXT(MAX('Dates compés'!$A$5:$A$61),"0")&amp;"'!"&amp;TEXT(BB8,"0")&amp;":"&amp;TEXT(BB8,"0")&amp;")")</f>
        <v>=MIN('Compé 20160901:Compé 20161128'!P8:P8)</v>
      </c>
      <c r="AJ8" s="46" t="str">
        <f>CONCATENATE("=MIN('Compé "&amp;TEXT(MIN('Dates compés'!$A$5:$A$61),"0")&amp;":Compé "&amp;TEXT(MAX('Dates compés'!$A$5:$A$61),"0")&amp;"'!"&amp;TEXT(BC8,"0")&amp;":"&amp;TEXT(BC8,"0")&amp;")")</f>
        <v>=MIN('Compé 20160901:Compé 20161128'!Q8:Q8)</v>
      </c>
      <c r="AK8" s="46" t="str">
        <f>CONCATENATE("=MIN('Compé "&amp;TEXT(MIN('Dates compés'!$A$5:$A$61),"0")&amp;":Compé "&amp;TEXT(MAX('Dates compés'!$A$5:$A$61),"0")&amp;"'!"&amp;TEXT(BD8,"0")&amp;":"&amp;TEXT(BD8,"0")&amp;")")</f>
        <v>=MIN('Compé 20160901:Compé 20161128'!R8:R8)</v>
      </c>
      <c r="AL8" s="46" t="str">
        <f>CONCATENATE("=MIN('Compé "&amp;TEXT(MIN('Dates compés'!$A$5:$A$61),"0")&amp;":Compé "&amp;TEXT(MAX('Dates compés'!$A$5:$A$61),"0")&amp;"'!"&amp;TEXT(BE8,"0")&amp;":"&amp;TEXT(BE8,"0")&amp;")")</f>
        <v>=MIN('Compé 20160901:Compé 20161128'!S8:S8)</v>
      </c>
      <c r="AM8" s="46" t="str">
        <f>CONCATENATE("=MIN('Compé "&amp;TEXT(MIN('Dates compés'!$A$5:$A$61),"0")&amp;":Compé "&amp;TEXT(MAX('Dates compés'!$A$5:$A$61),"0")&amp;"'!"&amp;TEXT(BF8,"0")&amp;":"&amp;TEXT(BF8,"0")&amp;")")</f>
        <v>=MIN('Compé 20160901:Compé 20161128'!T8:T8)</v>
      </c>
      <c r="AN8" s="46" t="str">
        <f>CONCATENATE("=MIN('Compé "&amp;TEXT(MIN('Dates compés'!$A$5:$A$61),"0")&amp;":Compé "&amp;TEXT(MAX('Dates compés'!$A$5:$A$61),"0")&amp;"'!"&amp;TEXT(BG8,"0")&amp;":"&amp;TEXT(BG8,"0")&amp;")")</f>
        <v>=MIN('Compé 20160901:Compé 20161128'!U8:U8)</v>
      </c>
      <c r="AO8" s="46" t="str">
        <f>CONCATENATE("=MIN('Compé "&amp;TEXT(MIN('Dates compés'!$A$5:$A$61),"0")&amp;":Compé "&amp;TEXT(MAX('Dates compés'!$A$5:$A$61),"0")&amp;"'!"&amp;TEXT(BH8,"0")&amp;":"&amp;TEXT(BH8,"0")&amp;")")</f>
        <v>=MIN('Compé 20160901:Compé 20161128'!V8:V8)</v>
      </c>
      <c r="AP8" s="46" t="str">
        <f>CONCATENATE("=MIN('Compé "&amp;TEXT(MIN('Dates compés'!$A$5:$A$61),"0")&amp;":Compé "&amp;TEXT(MAX('Dates compés'!$A$5:$A$61),"0")&amp;"'!"&amp;TEXT(BI8,"0")&amp;":"&amp;TEXT(BI8,"0")&amp;")")</f>
        <v>=MIN('Compé 20160901:Compé 20161128'!W8:W8)</v>
      </c>
      <c r="AQ8" s="46" t="str">
        <f>CONCATENATE("=MIN('Compé "&amp;TEXT(MIN('Dates compés'!$A$5:$A$61),"0")&amp;":Compé "&amp;TEXT(MAX('Dates compés'!$A$5:$A$61),"0")&amp;"'!"&amp;TEXT(BJ8,"0")&amp;":"&amp;TEXT(BJ8,"0")&amp;")")</f>
        <v>=MIN('Compé 20160901:Compé 20161128'!X8:X8)</v>
      </c>
      <c r="AR8" s="34">
        <f t="shared" si="6"/>
        <v>8</v>
      </c>
      <c r="AS8" s="34" t="str">
        <f t="shared" si="2"/>
        <v>G8</v>
      </c>
      <c r="AT8" s="34" t="str">
        <f t="shared" si="2"/>
        <v>H8</v>
      </c>
      <c r="AU8" s="34" t="str">
        <f t="shared" si="2"/>
        <v>I8</v>
      </c>
      <c r="AV8" s="34" t="str">
        <f t="shared" si="2"/>
        <v>J8</v>
      </c>
      <c r="AW8" s="34" t="str">
        <f t="shared" si="2"/>
        <v>K8</v>
      </c>
      <c r="AX8" s="34" t="str">
        <f t="shared" si="2"/>
        <v>L8</v>
      </c>
      <c r="AY8" s="34" t="str">
        <f t="shared" si="2"/>
        <v>M8</v>
      </c>
      <c r="AZ8" s="34" t="str">
        <f t="shared" si="2"/>
        <v>N8</v>
      </c>
      <c r="BA8" s="34" t="str">
        <f t="shared" si="2"/>
        <v>O8</v>
      </c>
      <c r="BB8" s="34" t="str">
        <f t="shared" si="2"/>
        <v>P8</v>
      </c>
      <c r="BC8" s="34" t="str">
        <f t="shared" si="2"/>
        <v>Q8</v>
      </c>
      <c r="BD8" s="34" t="str">
        <f t="shared" si="2"/>
        <v>R8</v>
      </c>
      <c r="BE8" s="34" t="str">
        <f t="shared" si="2"/>
        <v>S8</v>
      </c>
      <c r="BF8" s="34" t="str">
        <f t="shared" si="2"/>
        <v>T8</v>
      </c>
      <c r="BG8" s="34" t="str">
        <f t="shared" si="2"/>
        <v>U8</v>
      </c>
      <c r="BH8" s="34" t="str">
        <f t="shared" si="2"/>
        <v>V8</v>
      </c>
      <c r="BI8" s="34" t="str">
        <f t="shared" si="3"/>
        <v>W8</v>
      </c>
      <c r="BJ8" s="34" t="str">
        <f t="shared" si="4"/>
        <v>X8</v>
      </c>
      <c r="BK8" s="34" t="str">
        <f t="shared" si="4"/>
        <v>Y8</v>
      </c>
      <c r="BL8" s="34" t="str">
        <f t="shared" si="4"/>
        <v>Z8</v>
      </c>
      <c r="BM8" s="34" t="str">
        <f t="shared" si="4"/>
        <v>AA8</v>
      </c>
      <c r="BN8" s="34" t="str">
        <f t="shared" si="4"/>
        <v>AB8</v>
      </c>
      <c r="BO8" s="34" t="str">
        <f t="shared" si="4"/>
        <v>AC8</v>
      </c>
      <c r="BP8" s="34" t="str">
        <f t="shared" si="4"/>
        <v>AD8</v>
      </c>
      <c r="BQ8" s="34" t="str">
        <f t="shared" si="4"/>
        <v>AE8</v>
      </c>
      <c r="BR8" s="34" t="str">
        <f t="shared" si="4"/>
        <v>AF8</v>
      </c>
      <c r="BS8" s="34" t="str">
        <f t="shared" si="4"/>
        <v>AG8</v>
      </c>
      <c r="BT8" s="34" t="str">
        <f t="shared" si="4"/>
        <v>AH8</v>
      </c>
      <c r="BU8" s="34" t="str">
        <f t="shared" si="4"/>
        <v>AI8</v>
      </c>
      <c r="BV8" s="34" t="str">
        <f t="shared" si="4"/>
        <v>AJ8</v>
      </c>
      <c r="BW8" s="34" t="str">
        <f t="shared" si="4"/>
        <v>AK8</v>
      </c>
      <c r="BX8" s="34" t="str">
        <f t="shared" si="4"/>
        <v>AL8</v>
      </c>
      <c r="BY8" s="34" t="str">
        <f t="shared" si="4"/>
        <v>AM8</v>
      </c>
      <c r="BZ8" s="34" t="str">
        <f t="shared" si="5"/>
        <v>AN8</v>
      </c>
      <c r="CA8" s="34" t="str">
        <f t="shared" si="5"/>
        <v>AO8</v>
      </c>
      <c r="CB8" s="34" t="str">
        <f t="shared" si="5"/>
        <v>AP8</v>
      </c>
      <c r="CC8" s="34" t="str">
        <f t="shared" si="5"/>
        <v>AQ8</v>
      </c>
      <c r="CD8" s="34" t="str">
        <f t="shared" si="5"/>
        <v>AR8</v>
      </c>
      <c r="CE8" s="34" t="str">
        <f t="shared" si="5"/>
        <v>AS8</v>
      </c>
      <c r="CF8" s="34" t="str">
        <f t="shared" si="5"/>
        <v>AT8</v>
      </c>
      <c r="CG8" s="34" t="str">
        <f t="shared" si="5"/>
        <v>AU8</v>
      </c>
      <c r="CH8" s="34" t="str">
        <f t="shared" si="5"/>
        <v>AV8</v>
      </c>
      <c r="CI8" s="34" t="str">
        <f t="shared" si="5"/>
        <v>AW8</v>
      </c>
      <c r="CJ8" s="34" t="str">
        <f t="shared" si="5"/>
        <v>AX8</v>
      </c>
      <c r="CK8" s="34" t="str">
        <f t="shared" si="5"/>
        <v>AY8</v>
      </c>
      <c r="CL8" s="34" t="str">
        <f t="shared" si="5"/>
        <v>AZ8</v>
      </c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</row>
    <row r="9" spans="1:155" ht="15.75" thickBot="1">
      <c r="A9" s="34" t="s">
        <v>91</v>
      </c>
      <c r="B9" s="21" t="s">
        <v>169</v>
      </c>
      <c r="C9" s="3" t="s">
        <v>76</v>
      </c>
      <c r="D9" s="4">
        <v>37589</v>
      </c>
      <c r="E9" s="26">
        <f t="shared" ca="1" si="1"/>
        <v>13</v>
      </c>
      <c r="F9" s="5" t="s">
        <v>41</v>
      </c>
      <c r="G9" s="44">
        <f>Meilleur</f>
        <v>4.5868055555555565E-4</v>
      </c>
      <c r="H9" s="44">
        <f>Meilleur</f>
        <v>1.0336805555555555E-3</v>
      </c>
      <c r="I9" s="44">
        <f>Meilleur</f>
        <v>2.2542824074074075E-3</v>
      </c>
      <c r="J9" s="44">
        <f>Meilleur</f>
        <v>4.7310185185185189E-3</v>
      </c>
      <c r="K9" s="44">
        <f>Meilleur</f>
        <v>0</v>
      </c>
      <c r="L9" s="44">
        <f>Meilleur</f>
        <v>0</v>
      </c>
      <c r="M9" s="44">
        <f>Meilleur</f>
        <v>5.3680555555555556E-4</v>
      </c>
      <c r="N9" s="44">
        <f>Meilleur</f>
        <v>1.1302083333333333E-3</v>
      </c>
      <c r="O9" s="44">
        <f>Meilleur</f>
        <v>0</v>
      </c>
      <c r="P9" s="44">
        <f>Meilleur</f>
        <v>0</v>
      </c>
      <c r="Q9" s="44">
        <f>Meilleur</f>
        <v>1.4015046296296295E-3</v>
      </c>
      <c r="R9" s="44">
        <f>Meilleur</f>
        <v>0</v>
      </c>
      <c r="S9" s="44">
        <f>Meilleur</f>
        <v>6.168981481481481E-4</v>
      </c>
      <c r="T9" s="44">
        <f>Meilleur</f>
        <v>1.5505787037037035E-3</v>
      </c>
      <c r="U9" s="44">
        <f>Meilleur</f>
        <v>0</v>
      </c>
      <c r="V9" s="44">
        <f>Meilleur</f>
        <v>1.3447916666666669E-3</v>
      </c>
      <c r="W9" s="44">
        <f>Meilleur</f>
        <v>2.5730324074074076E-3</v>
      </c>
      <c r="X9" s="44">
        <f>Meilleur</f>
        <v>0</v>
      </c>
      <c r="Z9" s="46" t="str">
        <f>CONCATENATE("=MIN('Compé "&amp;TEXT(MIN('Dates compés'!$A$5:$A$61),"0")&amp;":Compé "&amp;TEXT(MAX('Dates compés'!$A$5:$A$61),"0")&amp;"'!"&amp;TEXT(AS9,"0")&amp;":"&amp;TEXT(AS9,"0")&amp;")")</f>
        <v>=MIN('Compé 20160901:Compé 20161128'!G9:G9)</v>
      </c>
      <c r="AA9" s="46" t="str">
        <f>CONCATENATE("=MIN('Compé "&amp;TEXT(MIN('Dates compés'!$A$5:$A$61),"0")&amp;":Compé "&amp;TEXT(MAX('Dates compés'!$A$5:$A$61),"0")&amp;"'!"&amp;TEXT(AT9,"0")&amp;":"&amp;TEXT(AT9,"0")&amp;")")</f>
        <v>=MIN('Compé 20160901:Compé 20161128'!H9:H9)</v>
      </c>
      <c r="AB9" s="46" t="str">
        <f>CONCATENATE("=MIN('Compé "&amp;TEXT(MIN('Dates compés'!$A$5:$A$61),"0")&amp;":Compé "&amp;TEXT(MAX('Dates compés'!$A$5:$A$61),"0")&amp;"'!"&amp;TEXT(AU9,"0")&amp;":"&amp;TEXT(AU9,"0")&amp;")")</f>
        <v>=MIN('Compé 20160901:Compé 20161128'!I9:I9)</v>
      </c>
      <c r="AC9" s="46" t="str">
        <f>CONCATENATE("=MIN('Compé "&amp;TEXT(MIN('Dates compés'!$A$5:$A$61),"0")&amp;":Compé "&amp;TEXT(MAX('Dates compés'!$A$5:$A$61),"0")&amp;"'!"&amp;TEXT(AV9,"0")&amp;":"&amp;TEXT(AV9,"0")&amp;")")</f>
        <v>=MIN('Compé 20160901:Compé 20161128'!J9:J9)</v>
      </c>
      <c r="AD9" s="46" t="str">
        <f>CONCATENATE("=MIN('Compé "&amp;TEXT(MIN('Dates compés'!$A$5:$A$61),"0")&amp;":Compé "&amp;TEXT(MAX('Dates compés'!$A$5:$A$61),"0")&amp;"'!"&amp;TEXT(AW9,"0")&amp;":"&amp;TEXT(AW9,"0")&amp;")")</f>
        <v>=MIN('Compé 20160901:Compé 20161128'!K9:K9)</v>
      </c>
      <c r="AE9" s="46" t="str">
        <f>CONCATENATE("=MIN('Compé "&amp;TEXT(MIN('Dates compés'!$A$5:$A$61),"0")&amp;":Compé "&amp;TEXT(MAX('Dates compés'!$A$5:$A$61),"0")&amp;"'!"&amp;TEXT(AX9,"0")&amp;":"&amp;TEXT(AX9,"0")&amp;")")</f>
        <v>=MIN('Compé 20160901:Compé 20161128'!L9:L9)</v>
      </c>
      <c r="AF9" s="46" t="str">
        <f>CONCATENATE("=MIN('Compé "&amp;TEXT(MIN('Dates compés'!$A$5:$A$61),"0")&amp;":Compé "&amp;TEXT(MAX('Dates compés'!$A$5:$A$61),"0")&amp;"'!"&amp;TEXT(AY9,"0")&amp;":"&amp;TEXT(AY9,"0")&amp;")")</f>
        <v>=MIN('Compé 20160901:Compé 20161128'!M9:M9)</v>
      </c>
      <c r="AG9" s="46" t="str">
        <f>CONCATENATE("=MIN('Compé "&amp;TEXT(MIN('Dates compés'!$A$5:$A$61),"0")&amp;":Compé "&amp;TEXT(MAX('Dates compés'!$A$5:$A$61),"0")&amp;"'!"&amp;TEXT(AZ9,"0")&amp;":"&amp;TEXT(AZ9,"0")&amp;")")</f>
        <v>=MIN('Compé 20160901:Compé 20161128'!N9:N9)</v>
      </c>
      <c r="AH9" s="46" t="str">
        <f>CONCATENATE("=MIN('Compé "&amp;TEXT(MIN('Dates compés'!$A$5:$A$61),"0")&amp;":Compé "&amp;TEXT(MAX('Dates compés'!$A$5:$A$61),"0")&amp;"'!"&amp;TEXT(BA9,"0")&amp;":"&amp;TEXT(BA9,"0")&amp;")")</f>
        <v>=MIN('Compé 20160901:Compé 20161128'!O9:O9)</v>
      </c>
      <c r="AI9" s="46" t="str">
        <f>CONCATENATE("=MIN('Compé "&amp;TEXT(MIN('Dates compés'!$A$5:$A$61),"0")&amp;":Compé "&amp;TEXT(MAX('Dates compés'!$A$5:$A$61),"0")&amp;"'!"&amp;TEXT(BB9,"0")&amp;":"&amp;TEXT(BB9,"0")&amp;")")</f>
        <v>=MIN('Compé 20160901:Compé 20161128'!P9:P9)</v>
      </c>
      <c r="AJ9" s="46" t="str">
        <f>CONCATENATE("=MIN('Compé "&amp;TEXT(MIN('Dates compés'!$A$5:$A$61),"0")&amp;":Compé "&amp;TEXT(MAX('Dates compés'!$A$5:$A$61),"0")&amp;"'!"&amp;TEXT(BC9,"0")&amp;":"&amp;TEXT(BC9,"0")&amp;")")</f>
        <v>=MIN('Compé 20160901:Compé 20161128'!Q9:Q9)</v>
      </c>
      <c r="AK9" s="46" t="str">
        <f>CONCATENATE("=MIN('Compé "&amp;TEXT(MIN('Dates compés'!$A$5:$A$61),"0")&amp;":Compé "&amp;TEXT(MAX('Dates compés'!$A$5:$A$61),"0")&amp;"'!"&amp;TEXT(BD9,"0")&amp;":"&amp;TEXT(BD9,"0")&amp;")")</f>
        <v>=MIN('Compé 20160901:Compé 20161128'!R9:R9)</v>
      </c>
      <c r="AL9" s="46" t="str">
        <f>CONCATENATE("=MIN('Compé "&amp;TEXT(MIN('Dates compés'!$A$5:$A$61),"0")&amp;":Compé "&amp;TEXT(MAX('Dates compés'!$A$5:$A$61),"0")&amp;"'!"&amp;TEXT(BE9,"0")&amp;":"&amp;TEXT(BE9,"0")&amp;")")</f>
        <v>=MIN('Compé 20160901:Compé 20161128'!S9:S9)</v>
      </c>
      <c r="AM9" s="46" t="str">
        <f>CONCATENATE("=MIN('Compé "&amp;TEXT(MIN('Dates compés'!$A$5:$A$61),"0")&amp;":Compé "&amp;TEXT(MAX('Dates compés'!$A$5:$A$61),"0")&amp;"'!"&amp;TEXT(BF9,"0")&amp;":"&amp;TEXT(BF9,"0")&amp;")")</f>
        <v>=MIN('Compé 20160901:Compé 20161128'!T9:T9)</v>
      </c>
      <c r="AN9" s="46" t="str">
        <f>CONCATENATE("=MIN('Compé "&amp;TEXT(MIN('Dates compés'!$A$5:$A$61),"0")&amp;":Compé "&amp;TEXT(MAX('Dates compés'!$A$5:$A$61),"0")&amp;"'!"&amp;TEXT(BG9,"0")&amp;":"&amp;TEXT(BG9,"0")&amp;")")</f>
        <v>=MIN('Compé 20160901:Compé 20161128'!U9:U9)</v>
      </c>
      <c r="AO9" s="46" t="str">
        <f>CONCATENATE("=MIN('Compé "&amp;TEXT(MIN('Dates compés'!$A$5:$A$61),"0")&amp;":Compé "&amp;TEXT(MAX('Dates compés'!$A$5:$A$61),"0")&amp;"'!"&amp;TEXT(BH9,"0")&amp;":"&amp;TEXT(BH9,"0")&amp;")")</f>
        <v>=MIN('Compé 20160901:Compé 20161128'!V9:V9)</v>
      </c>
      <c r="AP9" s="46" t="str">
        <f>CONCATENATE("=MIN('Compé "&amp;TEXT(MIN('Dates compés'!$A$5:$A$61),"0")&amp;":Compé "&amp;TEXT(MAX('Dates compés'!$A$5:$A$61),"0")&amp;"'!"&amp;TEXT(BI9,"0")&amp;":"&amp;TEXT(BI9,"0")&amp;")")</f>
        <v>=MIN('Compé 20160901:Compé 20161128'!W9:W9)</v>
      </c>
      <c r="AQ9" s="46" t="str">
        <f>CONCATENATE("=MIN('Compé "&amp;TEXT(MIN('Dates compés'!$A$5:$A$61),"0")&amp;":Compé "&amp;TEXT(MAX('Dates compés'!$A$5:$A$61),"0")&amp;"'!"&amp;TEXT(BJ9,"0")&amp;":"&amp;TEXT(BJ9,"0")&amp;")")</f>
        <v>=MIN('Compé 20160901:Compé 20161128'!X9:X9)</v>
      </c>
      <c r="AR9" s="34">
        <f t="shared" si="6"/>
        <v>9</v>
      </c>
      <c r="AS9" s="34" t="str">
        <f t="shared" si="2"/>
        <v>G9</v>
      </c>
      <c r="AT9" s="34" t="str">
        <f t="shared" si="3"/>
        <v>H9</v>
      </c>
      <c r="AU9" s="34" t="str">
        <f t="shared" si="3"/>
        <v>I9</v>
      </c>
      <c r="AV9" s="34" t="str">
        <f t="shared" si="3"/>
        <v>J9</v>
      </c>
      <c r="AW9" s="34" t="str">
        <f t="shared" si="3"/>
        <v>K9</v>
      </c>
      <c r="AX9" s="34" t="str">
        <f t="shared" si="3"/>
        <v>L9</v>
      </c>
      <c r="AY9" s="34" t="str">
        <f t="shared" si="3"/>
        <v>M9</v>
      </c>
      <c r="AZ9" s="34" t="str">
        <f t="shared" si="3"/>
        <v>N9</v>
      </c>
      <c r="BA9" s="34" t="str">
        <f t="shared" si="3"/>
        <v>O9</v>
      </c>
      <c r="BB9" s="34" t="str">
        <f t="shared" si="3"/>
        <v>P9</v>
      </c>
      <c r="BC9" s="34" t="str">
        <f t="shared" si="3"/>
        <v>Q9</v>
      </c>
      <c r="BD9" s="34" t="str">
        <f t="shared" si="3"/>
        <v>R9</v>
      </c>
      <c r="BE9" s="34" t="str">
        <f t="shared" si="3"/>
        <v>S9</v>
      </c>
      <c r="BF9" s="34" t="str">
        <f t="shared" si="3"/>
        <v>T9</v>
      </c>
      <c r="BG9" s="34" t="str">
        <f t="shared" si="3"/>
        <v>U9</v>
      </c>
      <c r="BH9" s="34" t="str">
        <f t="shared" si="3"/>
        <v>V9</v>
      </c>
      <c r="BI9" s="34" t="str">
        <f t="shared" si="3"/>
        <v>W9</v>
      </c>
      <c r="BJ9" s="34" t="str">
        <f t="shared" si="4"/>
        <v>X9</v>
      </c>
      <c r="BK9" s="34" t="str">
        <f t="shared" si="4"/>
        <v>Y9</v>
      </c>
      <c r="BL9" s="34" t="str">
        <f t="shared" si="4"/>
        <v>Z9</v>
      </c>
      <c r="BM9" s="34" t="str">
        <f t="shared" si="4"/>
        <v>AA9</v>
      </c>
      <c r="BN9" s="34" t="str">
        <f t="shared" si="4"/>
        <v>AB9</v>
      </c>
      <c r="BO9" s="34" t="str">
        <f t="shared" si="4"/>
        <v>AC9</v>
      </c>
      <c r="BP9" s="34" t="str">
        <f t="shared" si="4"/>
        <v>AD9</v>
      </c>
      <c r="BQ9" s="34" t="str">
        <f t="shared" si="4"/>
        <v>AE9</v>
      </c>
      <c r="BR9" s="34" t="str">
        <f t="shared" si="4"/>
        <v>AF9</v>
      </c>
      <c r="BS9" s="34" t="str">
        <f t="shared" si="4"/>
        <v>AG9</v>
      </c>
      <c r="BT9" s="34" t="str">
        <f t="shared" si="4"/>
        <v>AH9</v>
      </c>
      <c r="BU9" s="34" t="str">
        <f t="shared" si="4"/>
        <v>AI9</v>
      </c>
      <c r="BV9" s="34" t="str">
        <f t="shared" si="4"/>
        <v>AJ9</v>
      </c>
      <c r="BW9" s="34" t="str">
        <f t="shared" si="4"/>
        <v>AK9</v>
      </c>
      <c r="BX9" s="34" t="str">
        <f t="shared" si="4"/>
        <v>AL9</v>
      </c>
      <c r="BY9" s="34" t="str">
        <f t="shared" si="4"/>
        <v>AM9</v>
      </c>
      <c r="BZ9" s="34" t="str">
        <f t="shared" si="5"/>
        <v>AN9</v>
      </c>
      <c r="CA9" s="34" t="str">
        <f t="shared" si="5"/>
        <v>AO9</v>
      </c>
      <c r="CB9" s="34" t="str">
        <f t="shared" si="5"/>
        <v>AP9</v>
      </c>
      <c r="CC9" s="34" t="str">
        <f t="shared" si="5"/>
        <v>AQ9</v>
      </c>
      <c r="CD9" s="34" t="str">
        <f t="shared" si="5"/>
        <v>AR9</v>
      </c>
      <c r="CE9" s="34" t="str">
        <f t="shared" si="5"/>
        <v>AS9</v>
      </c>
      <c r="CF9" s="34" t="str">
        <f t="shared" si="5"/>
        <v>AT9</v>
      </c>
      <c r="CG9" s="34" t="str">
        <f t="shared" si="5"/>
        <v>AU9</v>
      </c>
      <c r="CH9" s="34" t="str">
        <f t="shared" si="5"/>
        <v>AV9</v>
      </c>
      <c r="CI9" s="34" t="str">
        <f t="shared" si="5"/>
        <v>AW9</v>
      </c>
      <c r="CJ9" s="34" t="str">
        <f t="shared" si="5"/>
        <v>AX9</v>
      </c>
      <c r="CK9" s="34" t="str">
        <f t="shared" si="5"/>
        <v>AY9</v>
      </c>
      <c r="CL9" s="34" t="str">
        <f t="shared" si="5"/>
        <v>AZ9</v>
      </c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  <c r="EI9" s="34"/>
      <c r="EJ9" s="34"/>
      <c r="EK9" s="34"/>
      <c r="EL9" s="34"/>
      <c r="EM9" s="34"/>
      <c r="EN9" s="34"/>
      <c r="EO9" s="34"/>
      <c r="EP9" s="34"/>
      <c r="EQ9" s="34"/>
      <c r="ER9" s="34"/>
      <c r="ES9" s="34"/>
      <c r="ET9" s="34"/>
      <c r="EU9" s="34"/>
      <c r="EV9" s="34"/>
      <c r="EW9" s="34"/>
      <c r="EX9" s="34"/>
      <c r="EY9" s="34"/>
    </row>
    <row r="10" spans="1:155" ht="15.75" thickBot="1">
      <c r="A10" s="34" t="s">
        <v>91</v>
      </c>
      <c r="B10" s="37" t="s">
        <v>160</v>
      </c>
      <c r="C10" s="38" t="s">
        <v>190</v>
      </c>
      <c r="D10" s="39">
        <v>38785</v>
      </c>
      <c r="E10" s="43">
        <f t="shared" ca="1" si="1"/>
        <v>10</v>
      </c>
      <c r="F10" s="40" t="s">
        <v>41</v>
      </c>
      <c r="G10" s="44">
        <f>Meilleur</f>
        <v>4.2291666666666666E-4</v>
      </c>
      <c r="H10" s="44">
        <f>Meilleur</f>
        <v>9.9837962962962966E-4</v>
      </c>
      <c r="I10" s="44">
        <f>Meilleur</f>
        <v>2.1740740740740739E-3</v>
      </c>
      <c r="J10" s="44">
        <f>Meilleur</f>
        <v>4.9192129629629629E-3</v>
      </c>
      <c r="K10" s="44">
        <f>Meilleur</f>
        <v>0</v>
      </c>
      <c r="L10" s="44">
        <f>Meilleur</f>
        <v>0</v>
      </c>
      <c r="M10" s="44">
        <f>Meilleur</f>
        <v>5.392361111111111E-4</v>
      </c>
      <c r="N10" s="44">
        <f>Meilleur</f>
        <v>1.195023148148148E-3</v>
      </c>
      <c r="O10" s="44">
        <f>Meilleur</f>
        <v>0</v>
      </c>
      <c r="P10" s="44">
        <f>Meilleur</f>
        <v>6.0914351851851852E-4</v>
      </c>
      <c r="Q10" s="44">
        <f>Meilleur</f>
        <v>1.3413194444444445E-3</v>
      </c>
      <c r="R10" s="44">
        <f>Meilleur</f>
        <v>0</v>
      </c>
      <c r="S10" s="44">
        <f>Meilleur</f>
        <v>5.5532407407407407E-4</v>
      </c>
      <c r="T10" s="44">
        <f>Meilleur</f>
        <v>0</v>
      </c>
      <c r="U10" s="44">
        <f>Meilleur</f>
        <v>0</v>
      </c>
      <c r="V10" s="44">
        <f>Meilleur</f>
        <v>1.1157407407407407E-3</v>
      </c>
      <c r="W10" s="44">
        <f>Meilleur</f>
        <v>2.6246527777777778E-3</v>
      </c>
      <c r="X10" s="44">
        <f>Meilleur</f>
        <v>0</v>
      </c>
      <c r="Z10" s="46" t="str">
        <f>CONCATENATE("=MIN('Compé "&amp;TEXT(MIN('Dates compés'!$A$5:$A$61),"0")&amp;":Compé "&amp;TEXT(MAX('Dates compés'!$A$5:$A$61),"0")&amp;"'!"&amp;TEXT(AS10,"0")&amp;":"&amp;TEXT(AS10,"0")&amp;")")</f>
        <v>=MIN('Compé 20160901:Compé 20161128'!G10:G10)</v>
      </c>
      <c r="AA10" s="46" t="str">
        <f>CONCATENATE("=MIN('Compé "&amp;TEXT(MIN('Dates compés'!$A$5:$A$61),"0")&amp;":Compé "&amp;TEXT(MAX('Dates compés'!$A$5:$A$61),"0")&amp;"'!"&amp;TEXT(AT10,"0")&amp;":"&amp;TEXT(AT10,"0")&amp;")")</f>
        <v>=MIN('Compé 20160901:Compé 20161128'!H10:H10)</v>
      </c>
      <c r="AB10" s="46" t="str">
        <f>CONCATENATE("=MIN('Compé "&amp;TEXT(MIN('Dates compés'!$A$5:$A$61),"0")&amp;":Compé "&amp;TEXT(MAX('Dates compés'!$A$5:$A$61),"0")&amp;"'!"&amp;TEXT(AU10,"0")&amp;":"&amp;TEXT(AU10,"0")&amp;")")</f>
        <v>=MIN('Compé 20160901:Compé 20161128'!I10:I10)</v>
      </c>
      <c r="AC10" s="46" t="str">
        <f>CONCATENATE("=MIN('Compé "&amp;TEXT(MIN('Dates compés'!$A$5:$A$61),"0")&amp;":Compé "&amp;TEXT(MAX('Dates compés'!$A$5:$A$61),"0")&amp;"'!"&amp;TEXT(AV10,"0")&amp;":"&amp;TEXT(AV10,"0")&amp;")")</f>
        <v>=MIN('Compé 20160901:Compé 20161128'!J10:J10)</v>
      </c>
      <c r="AD10" s="46" t="str">
        <f>CONCATENATE("=MIN('Compé "&amp;TEXT(MIN('Dates compés'!$A$5:$A$61),"0")&amp;":Compé "&amp;TEXT(MAX('Dates compés'!$A$5:$A$61),"0")&amp;"'!"&amp;TEXT(AW10,"0")&amp;":"&amp;TEXT(AW10,"0")&amp;")")</f>
        <v>=MIN('Compé 20160901:Compé 20161128'!K10:K10)</v>
      </c>
      <c r="AE10" s="46" t="str">
        <f>CONCATENATE("=MIN('Compé "&amp;TEXT(MIN('Dates compés'!$A$5:$A$61),"0")&amp;":Compé "&amp;TEXT(MAX('Dates compés'!$A$5:$A$61),"0")&amp;"'!"&amp;TEXT(AX10,"0")&amp;":"&amp;TEXT(AX10,"0")&amp;")")</f>
        <v>=MIN('Compé 20160901:Compé 20161128'!L10:L10)</v>
      </c>
      <c r="AF10" s="46" t="str">
        <f>CONCATENATE("=MIN('Compé "&amp;TEXT(MIN('Dates compés'!$A$5:$A$61),"0")&amp;":Compé "&amp;TEXT(MAX('Dates compés'!$A$5:$A$61),"0")&amp;"'!"&amp;TEXT(AY10,"0")&amp;":"&amp;TEXT(AY10,"0")&amp;")")</f>
        <v>=MIN('Compé 20160901:Compé 20161128'!M10:M10)</v>
      </c>
      <c r="AG10" s="46" t="str">
        <f>CONCATENATE("=MIN('Compé "&amp;TEXT(MIN('Dates compés'!$A$5:$A$61),"0")&amp;":Compé "&amp;TEXT(MAX('Dates compés'!$A$5:$A$61),"0")&amp;"'!"&amp;TEXT(AZ10,"0")&amp;":"&amp;TEXT(AZ10,"0")&amp;")")</f>
        <v>=MIN('Compé 20160901:Compé 20161128'!N10:N10)</v>
      </c>
      <c r="AH10" s="46" t="str">
        <f>CONCATENATE("=MIN('Compé "&amp;TEXT(MIN('Dates compés'!$A$5:$A$61),"0")&amp;":Compé "&amp;TEXT(MAX('Dates compés'!$A$5:$A$61),"0")&amp;"'!"&amp;TEXT(BA10,"0")&amp;":"&amp;TEXT(BA10,"0")&amp;")")</f>
        <v>=MIN('Compé 20160901:Compé 20161128'!O10:O10)</v>
      </c>
      <c r="AI10" s="46" t="str">
        <f>CONCATENATE("=MIN('Compé "&amp;TEXT(MIN('Dates compés'!$A$5:$A$61),"0")&amp;":Compé "&amp;TEXT(MAX('Dates compés'!$A$5:$A$61),"0")&amp;"'!"&amp;TEXT(BB10,"0")&amp;":"&amp;TEXT(BB10,"0")&amp;")")</f>
        <v>=MIN('Compé 20160901:Compé 20161128'!P10:P10)</v>
      </c>
      <c r="AJ10" s="46" t="str">
        <f>CONCATENATE("=MIN('Compé "&amp;TEXT(MIN('Dates compés'!$A$5:$A$61),"0")&amp;":Compé "&amp;TEXT(MAX('Dates compés'!$A$5:$A$61),"0")&amp;"'!"&amp;TEXT(BC10,"0")&amp;":"&amp;TEXT(BC10,"0")&amp;")")</f>
        <v>=MIN('Compé 20160901:Compé 20161128'!Q10:Q10)</v>
      </c>
      <c r="AK10" s="46" t="str">
        <f>CONCATENATE("=MIN('Compé "&amp;TEXT(MIN('Dates compés'!$A$5:$A$61),"0")&amp;":Compé "&amp;TEXT(MAX('Dates compés'!$A$5:$A$61),"0")&amp;"'!"&amp;TEXT(BD10,"0")&amp;":"&amp;TEXT(BD10,"0")&amp;")")</f>
        <v>=MIN('Compé 20160901:Compé 20161128'!R10:R10)</v>
      </c>
      <c r="AL10" s="46" t="str">
        <f>CONCATENATE("=MIN('Compé "&amp;TEXT(MIN('Dates compés'!$A$5:$A$61),"0")&amp;":Compé "&amp;TEXT(MAX('Dates compés'!$A$5:$A$61),"0")&amp;"'!"&amp;TEXT(BE10,"0")&amp;":"&amp;TEXT(BE10,"0")&amp;")")</f>
        <v>=MIN('Compé 20160901:Compé 20161128'!S10:S10)</v>
      </c>
      <c r="AM10" s="46" t="str">
        <f>CONCATENATE("=MIN('Compé "&amp;TEXT(MIN('Dates compés'!$A$5:$A$61),"0")&amp;":Compé "&amp;TEXT(MAX('Dates compés'!$A$5:$A$61),"0")&amp;"'!"&amp;TEXT(BF10,"0")&amp;":"&amp;TEXT(BF10,"0")&amp;")")</f>
        <v>=MIN('Compé 20160901:Compé 20161128'!T10:T10)</v>
      </c>
      <c r="AN10" s="46" t="str">
        <f>CONCATENATE("=MIN('Compé "&amp;TEXT(MIN('Dates compés'!$A$5:$A$61),"0")&amp;":Compé "&amp;TEXT(MAX('Dates compés'!$A$5:$A$61),"0")&amp;"'!"&amp;TEXT(BG10,"0")&amp;":"&amp;TEXT(BG10,"0")&amp;")")</f>
        <v>=MIN('Compé 20160901:Compé 20161128'!U10:U10)</v>
      </c>
      <c r="AO10" s="46" t="str">
        <f>CONCATENATE("=MIN('Compé "&amp;TEXT(MIN('Dates compés'!$A$5:$A$61),"0")&amp;":Compé "&amp;TEXT(MAX('Dates compés'!$A$5:$A$61),"0")&amp;"'!"&amp;TEXT(BH10,"0")&amp;":"&amp;TEXT(BH10,"0")&amp;")")</f>
        <v>=MIN('Compé 20160901:Compé 20161128'!V10:V10)</v>
      </c>
      <c r="AP10" s="46" t="str">
        <f>CONCATENATE("=MIN('Compé "&amp;TEXT(MIN('Dates compés'!$A$5:$A$61),"0")&amp;":Compé "&amp;TEXT(MAX('Dates compés'!$A$5:$A$61),"0")&amp;"'!"&amp;TEXT(BI10,"0")&amp;":"&amp;TEXT(BI10,"0")&amp;")")</f>
        <v>=MIN('Compé 20160901:Compé 20161128'!W10:W10)</v>
      </c>
      <c r="AQ10" s="46" t="str">
        <f>CONCATENATE("=MIN('Compé "&amp;TEXT(MIN('Dates compés'!$A$5:$A$61),"0")&amp;":Compé "&amp;TEXT(MAX('Dates compés'!$A$5:$A$61),"0")&amp;"'!"&amp;TEXT(BJ10,"0")&amp;":"&amp;TEXT(BJ10,"0")&amp;")")</f>
        <v>=MIN('Compé 20160901:Compé 20161128'!X10:X10)</v>
      </c>
      <c r="AR10" s="34">
        <f t="shared" si="6"/>
        <v>10</v>
      </c>
      <c r="AS10" s="34" t="str">
        <f t="shared" si="2"/>
        <v>G10</v>
      </c>
      <c r="AT10" s="34" t="str">
        <f t="shared" si="3"/>
        <v>H10</v>
      </c>
      <c r="AU10" s="34" t="str">
        <f t="shared" si="3"/>
        <v>I10</v>
      </c>
      <c r="AV10" s="34" t="str">
        <f t="shared" si="3"/>
        <v>J10</v>
      </c>
      <c r="AW10" s="34" t="str">
        <f t="shared" si="3"/>
        <v>K10</v>
      </c>
      <c r="AX10" s="34" t="str">
        <f t="shared" si="3"/>
        <v>L10</v>
      </c>
      <c r="AY10" s="34" t="str">
        <f t="shared" si="3"/>
        <v>M10</v>
      </c>
      <c r="AZ10" s="34" t="str">
        <f t="shared" si="3"/>
        <v>N10</v>
      </c>
      <c r="BA10" s="34" t="str">
        <f t="shared" si="3"/>
        <v>O10</v>
      </c>
      <c r="BB10" s="34" t="str">
        <f t="shared" si="3"/>
        <v>P10</v>
      </c>
      <c r="BC10" s="34" t="str">
        <f t="shared" si="3"/>
        <v>Q10</v>
      </c>
      <c r="BD10" s="34" t="str">
        <f t="shared" si="3"/>
        <v>R10</v>
      </c>
      <c r="BE10" s="34" t="str">
        <f t="shared" si="3"/>
        <v>S10</v>
      </c>
      <c r="BF10" s="34" t="str">
        <f t="shared" si="3"/>
        <v>T10</v>
      </c>
      <c r="BG10" s="34" t="str">
        <f t="shared" si="3"/>
        <v>U10</v>
      </c>
      <c r="BH10" s="34" t="str">
        <f t="shared" si="3"/>
        <v>V10</v>
      </c>
      <c r="BI10" s="34" t="str">
        <f t="shared" si="3"/>
        <v>W10</v>
      </c>
      <c r="BJ10" s="34" t="str">
        <f t="shared" si="4"/>
        <v>X10</v>
      </c>
      <c r="BK10" s="34" t="str">
        <f t="shared" si="4"/>
        <v>Y10</v>
      </c>
      <c r="BL10" s="34" t="str">
        <f t="shared" si="4"/>
        <v>Z10</v>
      </c>
      <c r="BM10" s="34" t="str">
        <f t="shared" si="4"/>
        <v>AA10</v>
      </c>
      <c r="BN10" s="34" t="str">
        <f t="shared" si="4"/>
        <v>AB10</v>
      </c>
      <c r="BO10" s="34" t="str">
        <f t="shared" si="4"/>
        <v>AC10</v>
      </c>
      <c r="BP10" s="34" t="str">
        <f t="shared" si="4"/>
        <v>AD10</v>
      </c>
      <c r="BQ10" s="34" t="str">
        <f t="shared" si="4"/>
        <v>AE10</v>
      </c>
      <c r="BR10" s="34" t="str">
        <f t="shared" si="4"/>
        <v>AF10</v>
      </c>
      <c r="BS10" s="34" t="str">
        <f t="shared" si="4"/>
        <v>AG10</v>
      </c>
      <c r="BT10" s="34" t="str">
        <f t="shared" si="4"/>
        <v>AH10</v>
      </c>
      <c r="BU10" s="34" t="str">
        <f t="shared" si="4"/>
        <v>AI10</v>
      </c>
      <c r="BV10" s="34" t="str">
        <f t="shared" si="4"/>
        <v>AJ10</v>
      </c>
      <c r="BW10" s="34" t="str">
        <f t="shared" si="4"/>
        <v>AK10</v>
      </c>
      <c r="BX10" s="34" t="str">
        <f t="shared" si="4"/>
        <v>AL10</v>
      </c>
      <c r="BY10" s="34" t="str">
        <f t="shared" si="4"/>
        <v>AM10</v>
      </c>
      <c r="BZ10" s="34" t="str">
        <f t="shared" si="5"/>
        <v>AN10</v>
      </c>
      <c r="CA10" s="34" t="str">
        <f t="shared" si="5"/>
        <v>AO10</v>
      </c>
      <c r="CB10" s="34" t="str">
        <f t="shared" si="5"/>
        <v>AP10</v>
      </c>
      <c r="CC10" s="34" t="str">
        <f t="shared" si="5"/>
        <v>AQ10</v>
      </c>
      <c r="CD10" s="34" t="str">
        <f t="shared" si="5"/>
        <v>AR10</v>
      </c>
      <c r="CE10" s="34" t="str">
        <f t="shared" si="5"/>
        <v>AS10</v>
      </c>
      <c r="CF10" s="34" t="str">
        <f t="shared" si="5"/>
        <v>AT10</v>
      </c>
      <c r="CG10" s="34" t="str">
        <f t="shared" si="5"/>
        <v>AU10</v>
      </c>
      <c r="CH10" s="34" t="str">
        <f t="shared" si="5"/>
        <v>AV10</v>
      </c>
      <c r="CI10" s="34" t="str">
        <f t="shared" si="5"/>
        <v>AW10</v>
      </c>
      <c r="CJ10" s="34" t="str">
        <f t="shared" si="5"/>
        <v>AX10</v>
      </c>
      <c r="CK10" s="34" t="str">
        <f t="shared" si="5"/>
        <v>AY10</v>
      </c>
      <c r="CL10" s="34" t="str">
        <f t="shared" si="5"/>
        <v>AZ10</v>
      </c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</row>
    <row r="11" spans="1:155" ht="15.75" thickBot="1">
      <c r="A11" s="34" t="s">
        <v>91</v>
      </c>
      <c r="B11" s="21" t="s">
        <v>161</v>
      </c>
      <c r="C11" s="3" t="s">
        <v>59</v>
      </c>
      <c r="D11" s="4">
        <v>39772</v>
      </c>
      <c r="E11" s="26">
        <f t="shared" ca="1" si="1"/>
        <v>7</v>
      </c>
      <c r="F11" s="5" t="s">
        <v>40</v>
      </c>
      <c r="G11" s="44">
        <f>Meilleur</f>
        <v>0</v>
      </c>
      <c r="H11" s="44">
        <f>Meilleur</f>
        <v>0</v>
      </c>
      <c r="I11" s="44">
        <f>Meilleur</f>
        <v>0</v>
      </c>
      <c r="J11" s="44">
        <f>Meilleur</f>
        <v>0</v>
      </c>
      <c r="K11" s="44">
        <f>Meilleur</f>
        <v>0</v>
      </c>
      <c r="L11" s="44">
        <f>Meilleur</f>
        <v>0</v>
      </c>
      <c r="M11" s="44">
        <f>Meilleur</f>
        <v>0</v>
      </c>
      <c r="N11" s="44">
        <f>Meilleur</f>
        <v>0</v>
      </c>
      <c r="O11" s="44">
        <f>Meilleur</f>
        <v>0</v>
      </c>
      <c r="P11" s="44">
        <f>Meilleur</f>
        <v>0</v>
      </c>
      <c r="Q11" s="44">
        <f>Meilleur</f>
        <v>0</v>
      </c>
      <c r="R11" s="44">
        <f>Meilleur</f>
        <v>0</v>
      </c>
      <c r="S11" s="44">
        <f>Meilleur</f>
        <v>0</v>
      </c>
      <c r="T11" s="44">
        <f>Meilleur</f>
        <v>0</v>
      </c>
      <c r="U11" s="44">
        <f>Meilleur</f>
        <v>0</v>
      </c>
      <c r="V11" s="44">
        <f>Meilleur</f>
        <v>0</v>
      </c>
      <c r="W11" s="44">
        <f>Meilleur</f>
        <v>0</v>
      </c>
      <c r="X11" s="44">
        <f>Meilleur</f>
        <v>0</v>
      </c>
      <c r="Z11" s="46" t="str">
        <f>CONCATENATE("=MIN('Compé "&amp;TEXT(MIN('Dates compés'!$A$5:$A$61),"0")&amp;":Compé "&amp;TEXT(MAX('Dates compés'!$A$5:$A$61),"0")&amp;"'!"&amp;TEXT(AS11,"0")&amp;":"&amp;TEXT(AS11,"0")&amp;")")</f>
        <v>=MIN('Compé 20160901:Compé 20161128'!G11:G11)</v>
      </c>
      <c r="AA11" s="46" t="str">
        <f>CONCATENATE("=MIN('Compé "&amp;TEXT(MIN('Dates compés'!$A$5:$A$61),"0")&amp;":Compé "&amp;TEXT(MAX('Dates compés'!$A$5:$A$61),"0")&amp;"'!"&amp;TEXT(AT11,"0")&amp;":"&amp;TEXT(AT11,"0")&amp;")")</f>
        <v>=MIN('Compé 20160901:Compé 20161128'!H11:H11)</v>
      </c>
      <c r="AB11" s="46" t="str">
        <f>CONCATENATE("=MIN('Compé "&amp;TEXT(MIN('Dates compés'!$A$5:$A$61),"0")&amp;":Compé "&amp;TEXT(MAX('Dates compés'!$A$5:$A$61),"0")&amp;"'!"&amp;TEXT(AU11,"0")&amp;":"&amp;TEXT(AU11,"0")&amp;")")</f>
        <v>=MIN('Compé 20160901:Compé 20161128'!I11:I11)</v>
      </c>
      <c r="AC11" s="46" t="str">
        <f>CONCATENATE("=MIN('Compé "&amp;TEXT(MIN('Dates compés'!$A$5:$A$61),"0")&amp;":Compé "&amp;TEXT(MAX('Dates compés'!$A$5:$A$61),"0")&amp;"'!"&amp;TEXT(AV11,"0")&amp;":"&amp;TEXT(AV11,"0")&amp;")")</f>
        <v>=MIN('Compé 20160901:Compé 20161128'!J11:J11)</v>
      </c>
      <c r="AD11" s="46" t="str">
        <f>CONCATENATE("=MIN('Compé "&amp;TEXT(MIN('Dates compés'!$A$5:$A$61),"0")&amp;":Compé "&amp;TEXT(MAX('Dates compés'!$A$5:$A$61),"0")&amp;"'!"&amp;TEXT(AW11,"0")&amp;":"&amp;TEXT(AW11,"0")&amp;")")</f>
        <v>=MIN('Compé 20160901:Compé 20161128'!K11:K11)</v>
      </c>
      <c r="AE11" s="46" t="str">
        <f>CONCATENATE("=MIN('Compé "&amp;TEXT(MIN('Dates compés'!$A$5:$A$61),"0")&amp;":Compé "&amp;TEXT(MAX('Dates compés'!$A$5:$A$61),"0")&amp;"'!"&amp;TEXT(AX11,"0")&amp;":"&amp;TEXT(AX11,"0")&amp;")")</f>
        <v>=MIN('Compé 20160901:Compé 20161128'!L11:L11)</v>
      </c>
      <c r="AF11" s="46" t="str">
        <f>CONCATENATE("=MIN('Compé "&amp;TEXT(MIN('Dates compés'!$A$5:$A$61),"0")&amp;":Compé "&amp;TEXT(MAX('Dates compés'!$A$5:$A$61),"0")&amp;"'!"&amp;TEXT(AY11,"0")&amp;":"&amp;TEXT(AY11,"0")&amp;")")</f>
        <v>=MIN('Compé 20160901:Compé 20161128'!M11:M11)</v>
      </c>
      <c r="AG11" s="46" t="str">
        <f>CONCATENATE("=MIN('Compé "&amp;TEXT(MIN('Dates compés'!$A$5:$A$61),"0")&amp;":Compé "&amp;TEXT(MAX('Dates compés'!$A$5:$A$61),"0")&amp;"'!"&amp;TEXT(AZ11,"0")&amp;":"&amp;TEXT(AZ11,"0")&amp;")")</f>
        <v>=MIN('Compé 20160901:Compé 20161128'!N11:N11)</v>
      </c>
      <c r="AH11" s="46" t="str">
        <f>CONCATENATE("=MIN('Compé "&amp;TEXT(MIN('Dates compés'!$A$5:$A$61),"0")&amp;":Compé "&amp;TEXT(MAX('Dates compés'!$A$5:$A$61),"0")&amp;"'!"&amp;TEXT(BA11,"0")&amp;":"&amp;TEXT(BA11,"0")&amp;")")</f>
        <v>=MIN('Compé 20160901:Compé 20161128'!O11:O11)</v>
      </c>
      <c r="AI11" s="46" t="str">
        <f>CONCATENATE("=MIN('Compé "&amp;TEXT(MIN('Dates compés'!$A$5:$A$61),"0")&amp;":Compé "&amp;TEXT(MAX('Dates compés'!$A$5:$A$61),"0")&amp;"'!"&amp;TEXT(BB11,"0")&amp;":"&amp;TEXT(BB11,"0")&amp;")")</f>
        <v>=MIN('Compé 20160901:Compé 20161128'!P11:P11)</v>
      </c>
      <c r="AJ11" s="46" t="str">
        <f>CONCATENATE("=MIN('Compé "&amp;TEXT(MIN('Dates compés'!$A$5:$A$61),"0")&amp;":Compé "&amp;TEXT(MAX('Dates compés'!$A$5:$A$61),"0")&amp;"'!"&amp;TEXT(BC11,"0")&amp;":"&amp;TEXT(BC11,"0")&amp;")")</f>
        <v>=MIN('Compé 20160901:Compé 20161128'!Q11:Q11)</v>
      </c>
      <c r="AK11" s="46" t="str">
        <f>CONCATENATE("=MIN('Compé "&amp;TEXT(MIN('Dates compés'!$A$5:$A$61),"0")&amp;":Compé "&amp;TEXT(MAX('Dates compés'!$A$5:$A$61),"0")&amp;"'!"&amp;TEXT(BD11,"0")&amp;":"&amp;TEXT(BD11,"0")&amp;")")</f>
        <v>=MIN('Compé 20160901:Compé 20161128'!R11:R11)</v>
      </c>
      <c r="AL11" s="46" t="str">
        <f>CONCATENATE("=MIN('Compé "&amp;TEXT(MIN('Dates compés'!$A$5:$A$61),"0")&amp;":Compé "&amp;TEXT(MAX('Dates compés'!$A$5:$A$61),"0")&amp;"'!"&amp;TEXT(BE11,"0")&amp;":"&amp;TEXT(BE11,"0")&amp;")")</f>
        <v>=MIN('Compé 20160901:Compé 20161128'!S11:S11)</v>
      </c>
      <c r="AM11" s="46" t="str">
        <f>CONCATENATE("=MIN('Compé "&amp;TEXT(MIN('Dates compés'!$A$5:$A$61),"0")&amp;":Compé "&amp;TEXT(MAX('Dates compés'!$A$5:$A$61),"0")&amp;"'!"&amp;TEXT(BF11,"0")&amp;":"&amp;TEXT(BF11,"0")&amp;")")</f>
        <v>=MIN('Compé 20160901:Compé 20161128'!T11:T11)</v>
      </c>
      <c r="AN11" s="46" t="str">
        <f>CONCATENATE("=MIN('Compé "&amp;TEXT(MIN('Dates compés'!$A$5:$A$61),"0")&amp;":Compé "&amp;TEXT(MAX('Dates compés'!$A$5:$A$61),"0")&amp;"'!"&amp;TEXT(BG11,"0")&amp;":"&amp;TEXT(BG11,"0")&amp;")")</f>
        <v>=MIN('Compé 20160901:Compé 20161128'!U11:U11)</v>
      </c>
      <c r="AO11" s="46" t="str">
        <f>CONCATENATE("=MIN('Compé "&amp;TEXT(MIN('Dates compés'!$A$5:$A$61),"0")&amp;":Compé "&amp;TEXT(MAX('Dates compés'!$A$5:$A$61),"0")&amp;"'!"&amp;TEXT(BH11,"0")&amp;":"&amp;TEXT(BH11,"0")&amp;")")</f>
        <v>=MIN('Compé 20160901:Compé 20161128'!V11:V11)</v>
      </c>
      <c r="AP11" s="46" t="str">
        <f>CONCATENATE("=MIN('Compé "&amp;TEXT(MIN('Dates compés'!$A$5:$A$61),"0")&amp;":Compé "&amp;TEXT(MAX('Dates compés'!$A$5:$A$61),"0")&amp;"'!"&amp;TEXT(BI11,"0")&amp;":"&amp;TEXT(BI11,"0")&amp;")")</f>
        <v>=MIN('Compé 20160901:Compé 20161128'!W11:W11)</v>
      </c>
      <c r="AQ11" s="46" t="str">
        <f>CONCATENATE("=MIN('Compé "&amp;TEXT(MIN('Dates compés'!$A$5:$A$61),"0")&amp;":Compé "&amp;TEXT(MAX('Dates compés'!$A$5:$A$61),"0")&amp;"'!"&amp;TEXT(BJ11,"0")&amp;":"&amp;TEXT(BJ11,"0")&amp;")")</f>
        <v>=MIN('Compé 20160901:Compé 20161128'!X11:X11)</v>
      </c>
      <c r="AR11" s="34">
        <f t="shared" si="6"/>
        <v>11</v>
      </c>
      <c r="AS11" s="34" t="str">
        <f t="shared" si="2"/>
        <v>G11</v>
      </c>
      <c r="AT11" s="34" t="str">
        <f t="shared" si="3"/>
        <v>H11</v>
      </c>
      <c r="AU11" s="34" t="str">
        <f t="shared" si="3"/>
        <v>I11</v>
      </c>
      <c r="AV11" s="34" t="str">
        <f t="shared" si="3"/>
        <v>J11</v>
      </c>
      <c r="AW11" s="34" t="str">
        <f t="shared" si="3"/>
        <v>K11</v>
      </c>
      <c r="AX11" s="34" t="str">
        <f t="shared" si="3"/>
        <v>L11</v>
      </c>
      <c r="AY11" s="34" t="str">
        <f t="shared" si="3"/>
        <v>M11</v>
      </c>
      <c r="AZ11" s="34" t="str">
        <f t="shared" si="3"/>
        <v>N11</v>
      </c>
      <c r="BA11" s="34" t="str">
        <f t="shared" si="3"/>
        <v>O11</v>
      </c>
      <c r="BB11" s="34" t="str">
        <f t="shared" si="3"/>
        <v>P11</v>
      </c>
      <c r="BC11" s="34" t="str">
        <f t="shared" si="3"/>
        <v>Q11</v>
      </c>
      <c r="BD11" s="34" t="str">
        <f t="shared" si="3"/>
        <v>R11</v>
      </c>
      <c r="BE11" s="34" t="str">
        <f t="shared" si="3"/>
        <v>S11</v>
      </c>
      <c r="BF11" s="34" t="str">
        <f t="shared" si="3"/>
        <v>T11</v>
      </c>
      <c r="BG11" s="34" t="str">
        <f t="shared" si="3"/>
        <v>U11</v>
      </c>
      <c r="BH11" s="34" t="str">
        <f t="shared" si="3"/>
        <v>V11</v>
      </c>
      <c r="BI11" s="34" t="str">
        <f t="shared" si="3"/>
        <v>W11</v>
      </c>
      <c r="BJ11" s="34" t="str">
        <f t="shared" si="4"/>
        <v>X11</v>
      </c>
      <c r="BK11" s="34" t="str">
        <f t="shared" si="4"/>
        <v>Y11</v>
      </c>
      <c r="BL11" s="34" t="str">
        <f t="shared" si="4"/>
        <v>Z11</v>
      </c>
      <c r="BM11" s="34" t="str">
        <f t="shared" si="4"/>
        <v>AA11</v>
      </c>
      <c r="BN11" s="34" t="str">
        <f t="shared" si="4"/>
        <v>AB11</v>
      </c>
      <c r="BO11" s="34" t="str">
        <f t="shared" si="4"/>
        <v>AC11</v>
      </c>
      <c r="BP11" s="34" t="str">
        <f t="shared" si="4"/>
        <v>AD11</v>
      </c>
      <c r="BQ11" s="34" t="str">
        <f t="shared" si="4"/>
        <v>AE11</v>
      </c>
      <c r="BR11" s="34" t="str">
        <f t="shared" si="4"/>
        <v>AF11</v>
      </c>
      <c r="BS11" s="34" t="str">
        <f t="shared" si="4"/>
        <v>AG11</v>
      </c>
      <c r="BT11" s="34" t="str">
        <f t="shared" si="4"/>
        <v>AH11</v>
      </c>
      <c r="BU11" s="34" t="str">
        <f t="shared" si="4"/>
        <v>AI11</v>
      </c>
      <c r="BV11" s="34" t="str">
        <f t="shared" si="4"/>
        <v>AJ11</v>
      </c>
      <c r="BW11" s="34" t="str">
        <f t="shared" si="4"/>
        <v>AK11</v>
      </c>
      <c r="BX11" s="34" t="str">
        <f t="shared" si="4"/>
        <v>AL11</v>
      </c>
      <c r="BY11" s="34" t="str">
        <f t="shared" si="4"/>
        <v>AM11</v>
      </c>
      <c r="BZ11" s="34" t="str">
        <f t="shared" si="5"/>
        <v>AN11</v>
      </c>
      <c r="CA11" s="34" t="str">
        <f t="shared" si="5"/>
        <v>AO11</v>
      </c>
      <c r="CB11" s="34" t="str">
        <f t="shared" si="5"/>
        <v>AP11</v>
      </c>
      <c r="CC11" s="34" t="str">
        <f t="shared" si="5"/>
        <v>AQ11</v>
      </c>
      <c r="CD11" s="34" t="str">
        <f t="shared" si="5"/>
        <v>AR11</v>
      </c>
      <c r="CE11" s="34" t="str">
        <f t="shared" si="5"/>
        <v>AS11</v>
      </c>
      <c r="CF11" s="34" t="str">
        <f t="shared" si="5"/>
        <v>AT11</v>
      </c>
      <c r="CG11" s="34" t="str">
        <f t="shared" si="5"/>
        <v>AU11</v>
      </c>
      <c r="CH11" s="34" t="str">
        <f t="shared" si="5"/>
        <v>AV11</v>
      </c>
      <c r="CI11" s="34" t="str">
        <f t="shared" si="5"/>
        <v>AW11</v>
      </c>
      <c r="CJ11" s="34" t="str">
        <f t="shared" si="5"/>
        <v>AX11</v>
      </c>
      <c r="CK11" s="34" t="str">
        <f t="shared" si="5"/>
        <v>AY11</v>
      </c>
      <c r="CL11" s="34" t="str">
        <f t="shared" si="5"/>
        <v>AZ11</v>
      </c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34"/>
      <c r="DM11" s="34"/>
      <c r="DN11" s="34"/>
      <c r="DO11" s="34"/>
      <c r="DP11" s="34"/>
      <c r="DQ11" s="34"/>
      <c r="DR11" s="34"/>
      <c r="DS11" s="34"/>
      <c r="DT11" s="34"/>
      <c r="DU11" s="34"/>
      <c r="DV11" s="34"/>
      <c r="DW11" s="34"/>
      <c r="DX11" s="34"/>
      <c r="DY11" s="34"/>
      <c r="DZ11" s="34"/>
      <c r="EA11" s="34"/>
      <c r="EB11" s="34"/>
      <c r="EC11" s="34"/>
      <c r="ED11" s="34"/>
      <c r="EE11" s="34"/>
      <c r="EF11" s="34"/>
      <c r="EG11" s="34"/>
      <c r="EH11" s="34"/>
      <c r="EI11" s="34"/>
      <c r="EJ11" s="34"/>
      <c r="EK11" s="34"/>
      <c r="EL11" s="34"/>
      <c r="EM11" s="34"/>
      <c r="EN11" s="34"/>
      <c r="EO11" s="34"/>
      <c r="EP11" s="34"/>
      <c r="EQ11" s="34"/>
      <c r="ER11" s="34"/>
      <c r="ES11" s="34"/>
      <c r="ET11" s="34"/>
      <c r="EU11" s="34"/>
      <c r="EV11" s="34"/>
      <c r="EW11" s="34"/>
      <c r="EX11" s="34"/>
      <c r="EY11" s="34"/>
    </row>
    <row r="12" spans="1:155" ht="15.75" thickBot="1">
      <c r="A12" s="34" t="s">
        <v>91</v>
      </c>
      <c r="B12" s="37" t="s">
        <v>162</v>
      </c>
      <c r="C12" s="38" t="s">
        <v>84</v>
      </c>
      <c r="D12" s="39">
        <v>37834</v>
      </c>
      <c r="E12" s="43">
        <f t="shared" ca="1" si="1"/>
        <v>13</v>
      </c>
      <c r="F12" s="40" t="s">
        <v>41</v>
      </c>
      <c r="G12" s="44">
        <f>Meilleur</f>
        <v>4.1701388888888891E-4</v>
      </c>
      <c r="H12" s="44">
        <f>Meilleur</f>
        <v>1.0065972222222223E-3</v>
      </c>
      <c r="I12" s="44">
        <f>Meilleur</f>
        <v>2.2489583333333333E-3</v>
      </c>
      <c r="J12" s="44">
        <f>Meilleur</f>
        <v>4.8025462962962961E-3</v>
      </c>
      <c r="K12" s="44">
        <f>Meilleur</f>
        <v>0</v>
      </c>
      <c r="L12" s="44">
        <f>Meilleur</f>
        <v>0</v>
      </c>
      <c r="M12" s="44">
        <f>Meilleur</f>
        <v>7.8159722222222216E-4</v>
      </c>
      <c r="N12" s="44">
        <f>Meilleur</f>
        <v>1.1847222222222222E-3</v>
      </c>
      <c r="O12" s="44">
        <f>Meilleur</f>
        <v>0</v>
      </c>
      <c r="P12" s="44">
        <f>Meilleur</f>
        <v>7.8796296296296297E-4</v>
      </c>
      <c r="Q12" s="44">
        <f>Meilleur</f>
        <v>1.3369212962962963E-3</v>
      </c>
      <c r="R12" s="44">
        <f>Meilleur</f>
        <v>2.874537037037037E-3</v>
      </c>
      <c r="S12" s="44">
        <f>Meilleur</f>
        <v>0</v>
      </c>
      <c r="T12" s="44">
        <f>Meilleur</f>
        <v>0</v>
      </c>
      <c r="U12" s="44">
        <f>Meilleur</f>
        <v>0</v>
      </c>
      <c r="V12" s="44">
        <f>Meilleur</f>
        <v>1.301273148148148E-3</v>
      </c>
      <c r="W12" s="44">
        <f>Meilleur</f>
        <v>2.5712962962962964E-3</v>
      </c>
      <c r="X12" s="44">
        <f>Meilleur</f>
        <v>0</v>
      </c>
      <c r="Z12" s="46" t="str">
        <f>CONCATENATE("=MIN('Compé "&amp;TEXT(MIN('Dates compés'!$A$5:$A$61),"0")&amp;":Compé "&amp;TEXT(MAX('Dates compés'!$A$5:$A$61),"0")&amp;"'!"&amp;TEXT(AS12,"0")&amp;":"&amp;TEXT(AS12,"0")&amp;")")</f>
        <v>=MIN('Compé 20160901:Compé 20161128'!G12:G12)</v>
      </c>
      <c r="AA12" s="46" t="str">
        <f>CONCATENATE("=MIN('Compé "&amp;TEXT(MIN('Dates compés'!$A$5:$A$61),"0")&amp;":Compé "&amp;TEXT(MAX('Dates compés'!$A$5:$A$61),"0")&amp;"'!"&amp;TEXT(AT12,"0")&amp;":"&amp;TEXT(AT12,"0")&amp;")")</f>
        <v>=MIN('Compé 20160901:Compé 20161128'!H12:H12)</v>
      </c>
      <c r="AB12" s="46" t="str">
        <f>CONCATENATE("=MIN('Compé "&amp;TEXT(MIN('Dates compés'!$A$5:$A$61),"0")&amp;":Compé "&amp;TEXT(MAX('Dates compés'!$A$5:$A$61),"0")&amp;"'!"&amp;TEXT(AU12,"0")&amp;":"&amp;TEXT(AU12,"0")&amp;")")</f>
        <v>=MIN('Compé 20160901:Compé 20161128'!I12:I12)</v>
      </c>
      <c r="AC12" s="46" t="str">
        <f>CONCATENATE("=MIN('Compé "&amp;TEXT(MIN('Dates compés'!$A$5:$A$61),"0")&amp;":Compé "&amp;TEXT(MAX('Dates compés'!$A$5:$A$61),"0")&amp;"'!"&amp;TEXT(AV12,"0")&amp;":"&amp;TEXT(AV12,"0")&amp;")")</f>
        <v>=MIN('Compé 20160901:Compé 20161128'!J12:J12)</v>
      </c>
      <c r="AD12" s="46" t="str">
        <f>CONCATENATE("=MIN('Compé "&amp;TEXT(MIN('Dates compés'!$A$5:$A$61),"0")&amp;":Compé "&amp;TEXT(MAX('Dates compés'!$A$5:$A$61),"0")&amp;"'!"&amp;TEXT(AW12,"0")&amp;":"&amp;TEXT(AW12,"0")&amp;")")</f>
        <v>=MIN('Compé 20160901:Compé 20161128'!K12:K12)</v>
      </c>
      <c r="AE12" s="46" t="str">
        <f>CONCATENATE("=MIN('Compé "&amp;TEXT(MIN('Dates compés'!$A$5:$A$61),"0")&amp;":Compé "&amp;TEXT(MAX('Dates compés'!$A$5:$A$61),"0")&amp;"'!"&amp;TEXT(AX12,"0")&amp;":"&amp;TEXT(AX12,"0")&amp;")")</f>
        <v>=MIN('Compé 20160901:Compé 20161128'!L12:L12)</v>
      </c>
      <c r="AF12" s="46" t="str">
        <f>CONCATENATE("=MIN('Compé "&amp;TEXT(MIN('Dates compés'!$A$5:$A$61),"0")&amp;":Compé "&amp;TEXT(MAX('Dates compés'!$A$5:$A$61),"0")&amp;"'!"&amp;TEXT(AY12,"0")&amp;":"&amp;TEXT(AY12,"0")&amp;")")</f>
        <v>=MIN('Compé 20160901:Compé 20161128'!M12:M12)</v>
      </c>
      <c r="AG12" s="46" t="str">
        <f>CONCATENATE("=MIN('Compé "&amp;TEXT(MIN('Dates compés'!$A$5:$A$61),"0")&amp;":Compé "&amp;TEXT(MAX('Dates compés'!$A$5:$A$61),"0")&amp;"'!"&amp;TEXT(AZ12,"0")&amp;":"&amp;TEXT(AZ12,"0")&amp;")")</f>
        <v>=MIN('Compé 20160901:Compé 20161128'!N12:N12)</v>
      </c>
      <c r="AH12" s="46" t="str">
        <f>CONCATENATE("=MIN('Compé "&amp;TEXT(MIN('Dates compés'!$A$5:$A$61),"0")&amp;":Compé "&amp;TEXT(MAX('Dates compés'!$A$5:$A$61),"0")&amp;"'!"&amp;TEXT(BA12,"0")&amp;":"&amp;TEXT(BA12,"0")&amp;")")</f>
        <v>=MIN('Compé 20160901:Compé 20161128'!O12:O12)</v>
      </c>
      <c r="AI12" s="46" t="str">
        <f>CONCATENATE("=MIN('Compé "&amp;TEXT(MIN('Dates compés'!$A$5:$A$61),"0")&amp;":Compé "&amp;TEXT(MAX('Dates compés'!$A$5:$A$61),"0")&amp;"'!"&amp;TEXT(BB12,"0")&amp;":"&amp;TEXT(BB12,"0")&amp;")")</f>
        <v>=MIN('Compé 20160901:Compé 20161128'!P12:P12)</v>
      </c>
      <c r="AJ12" s="46" t="str">
        <f>CONCATENATE("=MIN('Compé "&amp;TEXT(MIN('Dates compés'!$A$5:$A$61),"0")&amp;":Compé "&amp;TEXT(MAX('Dates compés'!$A$5:$A$61),"0")&amp;"'!"&amp;TEXT(BC12,"0")&amp;":"&amp;TEXT(BC12,"0")&amp;")")</f>
        <v>=MIN('Compé 20160901:Compé 20161128'!Q12:Q12)</v>
      </c>
      <c r="AK12" s="46" t="str">
        <f>CONCATENATE("=MIN('Compé "&amp;TEXT(MIN('Dates compés'!$A$5:$A$61),"0")&amp;":Compé "&amp;TEXT(MAX('Dates compés'!$A$5:$A$61),"0")&amp;"'!"&amp;TEXT(BD12,"0")&amp;":"&amp;TEXT(BD12,"0")&amp;")")</f>
        <v>=MIN('Compé 20160901:Compé 20161128'!R12:R12)</v>
      </c>
      <c r="AL12" s="46" t="str">
        <f>CONCATENATE("=MIN('Compé "&amp;TEXT(MIN('Dates compés'!$A$5:$A$61),"0")&amp;":Compé "&amp;TEXT(MAX('Dates compés'!$A$5:$A$61),"0")&amp;"'!"&amp;TEXT(BE12,"0")&amp;":"&amp;TEXT(BE12,"0")&amp;")")</f>
        <v>=MIN('Compé 20160901:Compé 20161128'!S12:S12)</v>
      </c>
      <c r="AM12" s="46" t="str">
        <f>CONCATENATE("=MIN('Compé "&amp;TEXT(MIN('Dates compés'!$A$5:$A$61),"0")&amp;":Compé "&amp;TEXT(MAX('Dates compés'!$A$5:$A$61),"0")&amp;"'!"&amp;TEXT(BF12,"0")&amp;":"&amp;TEXT(BF12,"0")&amp;")")</f>
        <v>=MIN('Compé 20160901:Compé 20161128'!T12:T12)</v>
      </c>
      <c r="AN12" s="46" t="str">
        <f>CONCATENATE("=MIN('Compé "&amp;TEXT(MIN('Dates compés'!$A$5:$A$61),"0")&amp;":Compé "&amp;TEXT(MAX('Dates compés'!$A$5:$A$61),"0")&amp;"'!"&amp;TEXT(BG12,"0")&amp;":"&amp;TEXT(BG12,"0")&amp;")")</f>
        <v>=MIN('Compé 20160901:Compé 20161128'!U12:U12)</v>
      </c>
      <c r="AO12" s="46" t="str">
        <f>CONCATENATE("=MIN('Compé "&amp;TEXT(MIN('Dates compés'!$A$5:$A$61),"0")&amp;":Compé "&amp;TEXT(MAX('Dates compés'!$A$5:$A$61),"0")&amp;"'!"&amp;TEXT(BH12,"0")&amp;":"&amp;TEXT(BH12,"0")&amp;")")</f>
        <v>=MIN('Compé 20160901:Compé 20161128'!V12:V12)</v>
      </c>
      <c r="AP12" s="46" t="str">
        <f>CONCATENATE("=MIN('Compé "&amp;TEXT(MIN('Dates compés'!$A$5:$A$61),"0")&amp;":Compé "&amp;TEXT(MAX('Dates compés'!$A$5:$A$61),"0")&amp;"'!"&amp;TEXT(BI12,"0")&amp;":"&amp;TEXT(BI12,"0")&amp;")")</f>
        <v>=MIN('Compé 20160901:Compé 20161128'!W12:W12)</v>
      </c>
      <c r="AQ12" s="46" t="str">
        <f>CONCATENATE("=MIN('Compé "&amp;TEXT(MIN('Dates compés'!$A$5:$A$61),"0")&amp;":Compé "&amp;TEXT(MAX('Dates compés'!$A$5:$A$61),"0")&amp;"'!"&amp;TEXT(BJ12,"0")&amp;":"&amp;TEXT(BJ12,"0")&amp;")")</f>
        <v>=MIN('Compé 20160901:Compé 20161128'!X12:X12)</v>
      </c>
      <c r="AR12" s="34">
        <f t="shared" si="6"/>
        <v>12</v>
      </c>
      <c r="AS12" s="34" t="str">
        <f t="shared" si="2"/>
        <v>G12</v>
      </c>
      <c r="AT12" s="34" t="str">
        <f t="shared" si="3"/>
        <v>H12</v>
      </c>
      <c r="AU12" s="34" t="str">
        <f t="shared" si="3"/>
        <v>I12</v>
      </c>
      <c r="AV12" s="34" t="str">
        <f t="shared" si="3"/>
        <v>J12</v>
      </c>
      <c r="AW12" s="34" t="str">
        <f t="shared" si="3"/>
        <v>K12</v>
      </c>
      <c r="AX12" s="34" t="str">
        <f t="shared" si="3"/>
        <v>L12</v>
      </c>
      <c r="AY12" s="34" t="str">
        <f t="shared" si="3"/>
        <v>M12</v>
      </c>
      <c r="AZ12" s="34" t="str">
        <f t="shared" si="3"/>
        <v>N12</v>
      </c>
      <c r="BA12" s="34" t="str">
        <f t="shared" si="3"/>
        <v>O12</v>
      </c>
      <c r="BB12" s="34" t="str">
        <f t="shared" si="3"/>
        <v>P12</v>
      </c>
      <c r="BC12" s="34" t="str">
        <f t="shared" si="3"/>
        <v>Q12</v>
      </c>
      <c r="BD12" s="34" t="str">
        <f t="shared" si="3"/>
        <v>R12</v>
      </c>
      <c r="BE12" s="34" t="str">
        <f t="shared" si="3"/>
        <v>S12</v>
      </c>
      <c r="BF12" s="34" t="str">
        <f t="shared" si="3"/>
        <v>T12</v>
      </c>
      <c r="BG12" s="34" t="str">
        <f t="shared" si="3"/>
        <v>U12</v>
      </c>
      <c r="BH12" s="34" t="str">
        <f t="shared" si="3"/>
        <v>V12</v>
      </c>
      <c r="BI12" s="34" t="str">
        <f t="shared" si="3"/>
        <v>W12</v>
      </c>
      <c r="BJ12" s="34" t="str">
        <f t="shared" si="4"/>
        <v>X12</v>
      </c>
      <c r="BK12" s="34" t="str">
        <f t="shared" si="4"/>
        <v>Y12</v>
      </c>
      <c r="BL12" s="34" t="str">
        <f t="shared" si="4"/>
        <v>Z12</v>
      </c>
      <c r="BM12" s="34" t="str">
        <f t="shared" si="4"/>
        <v>AA12</v>
      </c>
      <c r="BN12" s="34" t="str">
        <f t="shared" si="4"/>
        <v>AB12</v>
      </c>
      <c r="BO12" s="34" t="str">
        <f t="shared" si="4"/>
        <v>AC12</v>
      </c>
      <c r="BP12" s="34" t="str">
        <f t="shared" si="4"/>
        <v>AD12</v>
      </c>
      <c r="BQ12" s="34" t="str">
        <f t="shared" si="4"/>
        <v>AE12</v>
      </c>
      <c r="BR12" s="34" t="str">
        <f t="shared" si="4"/>
        <v>AF12</v>
      </c>
      <c r="BS12" s="34" t="str">
        <f t="shared" si="4"/>
        <v>AG12</v>
      </c>
      <c r="BT12" s="34" t="str">
        <f t="shared" si="4"/>
        <v>AH12</v>
      </c>
      <c r="BU12" s="34" t="str">
        <f t="shared" si="4"/>
        <v>AI12</v>
      </c>
      <c r="BV12" s="34" t="str">
        <f t="shared" si="4"/>
        <v>AJ12</v>
      </c>
      <c r="BW12" s="34" t="str">
        <f t="shared" si="4"/>
        <v>AK12</v>
      </c>
      <c r="BX12" s="34" t="str">
        <f t="shared" si="4"/>
        <v>AL12</v>
      </c>
      <c r="BY12" s="34" t="str">
        <f t="shared" si="4"/>
        <v>AM12</v>
      </c>
      <c r="BZ12" s="34" t="str">
        <f t="shared" si="5"/>
        <v>AN12</v>
      </c>
      <c r="CA12" s="34" t="str">
        <f t="shared" si="5"/>
        <v>AO12</v>
      </c>
      <c r="CB12" s="34" t="str">
        <f t="shared" si="5"/>
        <v>AP12</v>
      </c>
      <c r="CC12" s="34" t="str">
        <f t="shared" si="5"/>
        <v>AQ12</v>
      </c>
      <c r="CD12" s="34" t="str">
        <f t="shared" si="5"/>
        <v>AR12</v>
      </c>
      <c r="CE12" s="34" t="str">
        <f t="shared" si="5"/>
        <v>AS12</v>
      </c>
      <c r="CF12" s="34" t="str">
        <f t="shared" si="5"/>
        <v>AT12</v>
      </c>
      <c r="CG12" s="34" t="str">
        <f t="shared" si="5"/>
        <v>AU12</v>
      </c>
      <c r="CH12" s="34" t="str">
        <f t="shared" si="5"/>
        <v>AV12</v>
      </c>
      <c r="CI12" s="34" t="str">
        <f t="shared" si="5"/>
        <v>AW12</v>
      </c>
      <c r="CJ12" s="34" t="str">
        <f t="shared" si="5"/>
        <v>AX12</v>
      </c>
      <c r="CK12" s="34" t="str">
        <f t="shared" si="5"/>
        <v>AY12</v>
      </c>
      <c r="CL12" s="34" t="str">
        <f t="shared" si="5"/>
        <v>AZ12</v>
      </c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</row>
    <row r="13" spans="1:155" ht="15.75" thickBot="1">
      <c r="A13" s="34" t="s">
        <v>91</v>
      </c>
      <c r="B13" s="21" t="s">
        <v>41</v>
      </c>
      <c r="C13" s="3" t="s">
        <v>60</v>
      </c>
      <c r="D13" s="4">
        <v>38863</v>
      </c>
      <c r="E13" s="26">
        <f t="shared" ca="1" si="1"/>
        <v>10</v>
      </c>
      <c r="F13" s="5" t="s">
        <v>41</v>
      </c>
      <c r="G13" s="44">
        <f>Meilleur</f>
        <v>5.4502314814814821E-4</v>
      </c>
      <c r="H13" s="44">
        <f>Meilleur</f>
        <v>1.271412037037037E-3</v>
      </c>
      <c r="I13" s="44">
        <f>Meilleur</f>
        <v>2.7238425925925924E-3</v>
      </c>
      <c r="J13" s="44">
        <f>Meilleur</f>
        <v>0</v>
      </c>
      <c r="K13" s="44">
        <f>Meilleur</f>
        <v>0</v>
      </c>
      <c r="L13" s="44">
        <f>Meilleur</f>
        <v>0</v>
      </c>
      <c r="M13" s="44">
        <f>Meilleur</f>
        <v>6.3611111111111117E-4</v>
      </c>
      <c r="N13" s="44">
        <f>Meilleur</f>
        <v>1.3542824074074073E-3</v>
      </c>
      <c r="O13" s="44">
        <f>Meilleur</f>
        <v>0</v>
      </c>
      <c r="P13" s="44">
        <f>Meilleur</f>
        <v>7.2743055555555571E-4</v>
      </c>
      <c r="Q13" s="44">
        <f>Meilleur</f>
        <v>1.6108796296296296E-3</v>
      </c>
      <c r="R13" s="44">
        <f>Meilleur</f>
        <v>0</v>
      </c>
      <c r="S13" s="44">
        <f>Meilleur</f>
        <v>0</v>
      </c>
      <c r="T13" s="44">
        <f>Meilleur</f>
        <v>0</v>
      </c>
      <c r="U13" s="44">
        <f>Meilleur</f>
        <v>0</v>
      </c>
      <c r="V13" s="44">
        <f>Meilleur</f>
        <v>1.4855324074074074E-3</v>
      </c>
      <c r="W13" s="44">
        <f>Meilleur</f>
        <v>0</v>
      </c>
      <c r="X13" s="44">
        <f>Meilleur</f>
        <v>0</v>
      </c>
      <c r="Z13" s="46" t="str">
        <f>CONCATENATE("=MIN('Compé "&amp;TEXT(MIN('Dates compés'!$A$5:$A$61),"0")&amp;":Compé "&amp;TEXT(MAX('Dates compés'!$A$5:$A$61),"0")&amp;"'!"&amp;TEXT(AS13,"0")&amp;":"&amp;TEXT(AS13,"0")&amp;")")</f>
        <v>=MIN('Compé 20160901:Compé 20161128'!G13:G13)</v>
      </c>
      <c r="AA13" s="46" t="str">
        <f>CONCATENATE("=MIN('Compé "&amp;TEXT(MIN('Dates compés'!$A$5:$A$61),"0")&amp;":Compé "&amp;TEXT(MAX('Dates compés'!$A$5:$A$61),"0")&amp;"'!"&amp;TEXT(AT13,"0")&amp;":"&amp;TEXT(AT13,"0")&amp;")")</f>
        <v>=MIN('Compé 20160901:Compé 20161128'!H13:H13)</v>
      </c>
      <c r="AB13" s="46" t="str">
        <f>CONCATENATE("=MIN('Compé "&amp;TEXT(MIN('Dates compés'!$A$5:$A$61),"0")&amp;":Compé "&amp;TEXT(MAX('Dates compés'!$A$5:$A$61),"0")&amp;"'!"&amp;TEXT(AU13,"0")&amp;":"&amp;TEXT(AU13,"0")&amp;")")</f>
        <v>=MIN('Compé 20160901:Compé 20161128'!I13:I13)</v>
      </c>
      <c r="AC13" s="46" t="str">
        <f>CONCATENATE("=MIN('Compé "&amp;TEXT(MIN('Dates compés'!$A$5:$A$61),"0")&amp;":Compé "&amp;TEXT(MAX('Dates compés'!$A$5:$A$61),"0")&amp;"'!"&amp;TEXT(AV13,"0")&amp;":"&amp;TEXT(AV13,"0")&amp;")")</f>
        <v>=MIN('Compé 20160901:Compé 20161128'!J13:J13)</v>
      </c>
      <c r="AD13" s="46" t="str">
        <f>CONCATENATE("=MIN('Compé "&amp;TEXT(MIN('Dates compés'!$A$5:$A$61),"0")&amp;":Compé "&amp;TEXT(MAX('Dates compés'!$A$5:$A$61),"0")&amp;"'!"&amp;TEXT(AW13,"0")&amp;":"&amp;TEXT(AW13,"0")&amp;")")</f>
        <v>=MIN('Compé 20160901:Compé 20161128'!K13:K13)</v>
      </c>
      <c r="AE13" s="46" t="str">
        <f>CONCATENATE("=MIN('Compé "&amp;TEXT(MIN('Dates compés'!$A$5:$A$61),"0")&amp;":Compé "&amp;TEXT(MAX('Dates compés'!$A$5:$A$61),"0")&amp;"'!"&amp;TEXT(AX13,"0")&amp;":"&amp;TEXT(AX13,"0")&amp;")")</f>
        <v>=MIN('Compé 20160901:Compé 20161128'!L13:L13)</v>
      </c>
      <c r="AF13" s="46" t="str">
        <f>CONCATENATE("=MIN('Compé "&amp;TEXT(MIN('Dates compés'!$A$5:$A$61),"0")&amp;":Compé "&amp;TEXT(MAX('Dates compés'!$A$5:$A$61),"0")&amp;"'!"&amp;TEXT(AY13,"0")&amp;":"&amp;TEXT(AY13,"0")&amp;")")</f>
        <v>=MIN('Compé 20160901:Compé 20161128'!M13:M13)</v>
      </c>
      <c r="AG13" s="46" t="str">
        <f>CONCATENATE("=MIN('Compé "&amp;TEXT(MIN('Dates compés'!$A$5:$A$61),"0")&amp;":Compé "&amp;TEXT(MAX('Dates compés'!$A$5:$A$61),"0")&amp;"'!"&amp;TEXT(AZ13,"0")&amp;":"&amp;TEXT(AZ13,"0")&amp;")")</f>
        <v>=MIN('Compé 20160901:Compé 20161128'!N13:N13)</v>
      </c>
      <c r="AH13" s="46" t="str">
        <f>CONCATENATE("=MIN('Compé "&amp;TEXT(MIN('Dates compés'!$A$5:$A$61),"0")&amp;":Compé "&amp;TEXT(MAX('Dates compés'!$A$5:$A$61),"0")&amp;"'!"&amp;TEXT(BA13,"0")&amp;":"&amp;TEXT(BA13,"0")&amp;")")</f>
        <v>=MIN('Compé 20160901:Compé 20161128'!O13:O13)</v>
      </c>
      <c r="AI13" s="46" t="str">
        <f>CONCATENATE("=MIN('Compé "&amp;TEXT(MIN('Dates compés'!$A$5:$A$61),"0")&amp;":Compé "&amp;TEXT(MAX('Dates compés'!$A$5:$A$61),"0")&amp;"'!"&amp;TEXT(BB13,"0")&amp;":"&amp;TEXT(BB13,"0")&amp;")")</f>
        <v>=MIN('Compé 20160901:Compé 20161128'!P13:P13)</v>
      </c>
      <c r="AJ13" s="46" t="str">
        <f>CONCATENATE("=MIN('Compé "&amp;TEXT(MIN('Dates compés'!$A$5:$A$61),"0")&amp;":Compé "&amp;TEXT(MAX('Dates compés'!$A$5:$A$61),"0")&amp;"'!"&amp;TEXT(BC13,"0")&amp;":"&amp;TEXT(BC13,"0")&amp;")")</f>
        <v>=MIN('Compé 20160901:Compé 20161128'!Q13:Q13)</v>
      </c>
      <c r="AK13" s="46" t="str">
        <f>CONCATENATE("=MIN('Compé "&amp;TEXT(MIN('Dates compés'!$A$5:$A$61),"0")&amp;":Compé "&amp;TEXT(MAX('Dates compés'!$A$5:$A$61),"0")&amp;"'!"&amp;TEXT(BD13,"0")&amp;":"&amp;TEXT(BD13,"0")&amp;")")</f>
        <v>=MIN('Compé 20160901:Compé 20161128'!R13:R13)</v>
      </c>
      <c r="AL13" s="46" t="str">
        <f>CONCATENATE("=MIN('Compé "&amp;TEXT(MIN('Dates compés'!$A$5:$A$61),"0")&amp;":Compé "&amp;TEXT(MAX('Dates compés'!$A$5:$A$61),"0")&amp;"'!"&amp;TEXT(BE13,"0")&amp;":"&amp;TEXT(BE13,"0")&amp;")")</f>
        <v>=MIN('Compé 20160901:Compé 20161128'!S13:S13)</v>
      </c>
      <c r="AM13" s="46" t="str">
        <f>CONCATENATE("=MIN('Compé "&amp;TEXT(MIN('Dates compés'!$A$5:$A$61),"0")&amp;":Compé "&amp;TEXT(MAX('Dates compés'!$A$5:$A$61),"0")&amp;"'!"&amp;TEXT(BF13,"0")&amp;":"&amp;TEXT(BF13,"0")&amp;")")</f>
        <v>=MIN('Compé 20160901:Compé 20161128'!T13:T13)</v>
      </c>
      <c r="AN13" s="46" t="str">
        <f>CONCATENATE("=MIN('Compé "&amp;TEXT(MIN('Dates compés'!$A$5:$A$61),"0")&amp;":Compé "&amp;TEXT(MAX('Dates compés'!$A$5:$A$61),"0")&amp;"'!"&amp;TEXT(BG13,"0")&amp;":"&amp;TEXT(BG13,"0")&amp;")")</f>
        <v>=MIN('Compé 20160901:Compé 20161128'!U13:U13)</v>
      </c>
      <c r="AO13" s="46" t="str">
        <f>CONCATENATE("=MIN('Compé "&amp;TEXT(MIN('Dates compés'!$A$5:$A$61),"0")&amp;":Compé "&amp;TEXT(MAX('Dates compés'!$A$5:$A$61),"0")&amp;"'!"&amp;TEXT(BH13,"0")&amp;":"&amp;TEXT(BH13,"0")&amp;")")</f>
        <v>=MIN('Compé 20160901:Compé 20161128'!V13:V13)</v>
      </c>
      <c r="AP13" s="46" t="str">
        <f>CONCATENATE("=MIN('Compé "&amp;TEXT(MIN('Dates compés'!$A$5:$A$61),"0")&amp;":Compé "&amp;TEXT(MAX('Dates compés'!$A$5:$A$61),"0")&amp;"'!"&amp;TEXT(BI13,"0")&amp;":"&amp;TEXT(BI13,"0")&amp;")")</f>
        <v>=MIN('Compé 20160901:Compé 20161128'!W13:W13)</v>
      </c>
      <c r="AQ13" s="46" t="str">
        <f>CONCATENATE("=MIN('Compé "&amp;TEXT(MIN('Dates compés'!$A$5:$A$61),"0")&amp;":Compé "&amp;TEXT(MAX('Dates compés'!$A$5:$A$61),"0")&amp;"'!"&amp;TEXT(BJ13,"0")&amp;":"&amp;TEXT(BJ13,"0")&amp;")")</f>
        <v>=MIN('Compé 20160901:Compé 20161128'!X13:X13)</v>
      </c>
      <c r="AR13" s="34">
        <f t="shared" si="6"/>
        <v>13</v>
      </c>
      <c r="AS13" s="34" t="str">
        <f t="shared" si="2"/>
        <v>G13</v>
      </c>
      <c r="AT13" s="34" t="str">
        <f t="shared" si="3"/>
        <v>H13</v>
      </c>
      <c r="AU13" s="34" t="str">
        <f t="shared" si="3"/>
        <v>I13</v>
      </c>
      <c r="AV13" s="34" t="str">
        <f t="shared" si="3"/>
        <v>J13</v>
      </c>
      <c r="AW13" s="34" t="str">
        <f t="shared" si="3"/>
        <v>K13</v>
      </c>
      <c r="AX13" s="34" t="str">
        <f t="shared" si="3"/>
        <v>L13</v>
      </c>
      <c r="AY13" s="34" t="str">
        <f t="shared" si="3"/>
        <v>M13</v>
      </c>
      <c r="AZ13" s="34" t="str">
        <f t="shared" si="3"/>
        <v>N13</v>
      </c>
      <c r="BA13" s="34" t="str">
        <f t="shared" si="3"/>
        <v>O13</v>
      </c>
      <c r="BB13" s="34" t="str">
        <f t="shared" si="3"/>
        <v>P13</v>
      </c>
      <c r="BC13" s="34" t="str">
        <f t="shared" si="3"/>
        <v>Q13</v>
      </c>
      <c r="BD13" s="34" t="str">
        <f t="shared" si="3"/>
        <v>R13</v>
      </c>
      <c r="BE13" s="34" t="str">
        <f t="shared" si="3"/>
        <v>S13</v>
      </c>
      <c r="BF13" s="34" t="str">
        <f t="shared" si="3"/>
        <v>T13</v>
      </c>
      <c r="BG13" s="34" t="str">
        <f t="shared" si="3"/>
        <v>U13</v>
      </c>
      <c r="BH13" s="34" t="str">
        <f t="shared" si="3"/>
        <v>V13</v>
      </c>
      <c r="BI13" s="34" t="str">
        <f t="shared" si="3"/>
        <v>W13</v>
      </c>
      <c r="BJ13" s="34" t="str">
        <f t="shared" si="4"/>
        <v>X13</v>
      </c>
      <c r="BK13" s="34" t="str">
        <f t="shared" si="4"/>
        <v>Y13</v>
      </c>
      <c r="BL13" s="34" t="str">
        <f t="shared" si="4"/>
        <v>Z13</v>
      </c>
      <c r="BM13" s="34" t="str">
        <f t="shared" si="4"/>
        <v>AA13</v>
      </c>
      <c r="BN13" s="34" t="str">
        <f t="shared" si="4"/>
        <v>AB13</v>
      </c>
      <c r="BO13" s="34" t="str">
        <f t="shared" si="4"/>
        <v>AC13</v>
      </c>
      <c r="BP13" s="34" t="str">
        <f t="shared" si="4"/>
        <v>AD13</v>
      </c>
      <c r="BQ13" s="34" t="str">
        <f t="shared" si="4"/>
        <v>AE13</v>
      </c>
      <c r="BR13" s="34" t="str">
        <f t="shared" si="4"/>
        <v>AF13</v>
      </c>
      <c r="BS13" s="34" t="str">
        <f t="shared" si="4"/>
        <v>AG13</v>
      </c>
      <c r="BT13" s="34" t="str">
        <f t="shared" si="4"/>
        <v>AH13</v>
      </c>
      <c r="BU13" s="34" t="str">
        <f t="shared" si="4"/>
        <v>AI13</v>
      </c>
      <c r="BV13" s="34" t="str">
        <f t="shared" si="4"/>
        <v>AJ13</v>
      </c>
      <c r="BW13" s="34" t="str">
        <f t="shared" si="4"/>
        <v>AK13</v>
      </c>
      <c r="BX13" s="34" t="str">
        <f t="shared" si="4"/>
        <v>AL13</v>
      </c>
      <c r="BY13" s="34" t="str">
        <f t="shared" si="4"/>
        <v>AM13</v>
      </c>
      <c r="BZ13" s="34" t="str">
        <f t="shared" si="5"/>
        <v>AN13</v>
      </c>
      <c r="CA13" s="34" t="str">
        <f t="shared" si="5"/>
        <v>AO13</v>
      </c>
      <c r="CB13" s="34" t="str">
        <f t="shared" si="5"/>
        <v>AP13</v>
      </c>
      <c r="CC13" s="34" t="str">
        <f t="shared" si="5"/>
        <v>AQ13</v>
      </c>
      <c r="CD13" s="34" t="str">
        <f t="shared" si="5"/>
        <v>AR13</v>
      </c>
      <c r="CE13" s="34" t="str">
        <f t="shared" si="5"/>
        <v>AS13</v>
      </c>
      <c r="CF13" s="34" t="str">
        <f t="shared" si="5"/>
        <v>AT13</v>
      </c>
      <c r="CG13" s="34" t="str">
        <f t="shared" si="5"/>
        <v>AU13</v>
      </c>
      <c r="CH13" s="34" t="str">
        <f t="shared" si="5"/>
        <v>AV13</v>
      </c>
      <c r="CI13" s="34" t="str">
        <f t="shared" si="5"/>
        <v>AW13</v>
      </c>
      <c r="CJ13" s="34" t="str">
        <f t="shared" si="5"/>
        <v>AX13</v>
      </c>
      <c r="CK13" s="34" t="str">
        <f t="shared" si="5"/>
        <v>AY13</v>
      </c>
      <c r="CL13" s="34" t="str">
        <f t="shared" si="5"/>
        <v>AZ13</v>
      </c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  <c r="ER13" s="34"/>
      <c r="ES13" s="34"/>
      <c r="ET13" s="34"/>
      <c r="EU13" s="34"/>
      <c r="EV13" s="34"/>
      <c r="EW13" s="34"/>
      <c r="EX13" s="34"/>
      <c r="EY13" s="34"/>
    </row>
    <row r="14" spans="1:155" ht="15.75" thickBot="1">
      <c r="A14" s="34" t="s">
        <v>91</v>
      </c>
      <c r="B14" s="37" t="s">
        <v>170</v>
      </c>
      <c r="C14" s="38" t="s">
        <v>85</v>
      </c>
      <c r="D14" s="39">
        <v>37143</v>
      </c>
      <c r="E14" s="43">
        <f t="shared" ca="1" si="1"/>
        <v>15</v>
      </c>
      <c r="F14" s="40" t="s">
        <v>41</v>
      </c>
      <c r="G14" s="44">
        <f>Meilleur</f>
        <v>3.0358796296296291E-4</v>
      </c>
      <c r="H14" s="44">
        <f>Meilleur</f>
        <v>7.3645833333333332E-4</v>
      </c>
      <c r="I14" s="44">
        <f>Meilleur</f>
        <v>1.5640046296296296E-3</v>
      </c>
      <c r="J14" s="44">
        <f>Meilleur</f>
        <v>3.3622685185185183E-3</v>
      </c>
      <c r="K14" s="44">
        <f>Meilleur</f>
        <v>6.8881944444444442E-3</v>
      </c>
      <c r="L14" s="44">
        <f>Meilleur</f>
        <v>1.3081134259259261E-2</v>
      </c>
      <c r="M14" s="44">
        <f>Meilleur</f>
        <v>3.8240740740740742E-4</v>
      </c>
      <c r="N14" s="44">
        <f>Meilleur</f>
        <v>8.1608796296296301E-4</v>
      </c>
      <c r="O14" s="44">
        <f>Meilleur</f>
        <v>1.7190972222222223E-3</v>
      </c>
      <c r="P14" s="44">
        <f>Meilleur</f>
        <v>5.6689814814814808E-4</v>
      </c>
      <c r="Q14" s="44">
        <f>Meilleur</f>
        <v>1.0377314814814815E-3</v>
      </c>
      <c r="R14" s="44">
        <f>Meilleur</f>
        <v>0</v>
      </c>
      <c r="S14" s="44">
        <f>Meilleur</f>
        <v>3.7453703703703699E-4</v>
      </c>
      <c r="T14" s="44">
        <f>Meilleur</f>
        <v>9.4143518518518502E-4</v>
      </c>
      <c r="U14" s="44">
        <f>Meilleur</f>
        <v>2.0851851851851851E-3</v>
      </c>
      <c r="V14" s="44">
        <f>Meilleur</f>
        <v>9.0960648148148162E-4</v>
      </c>
      <c r="W14" s="44">
        <f>Meilleur</f>
        <v>1.8560185185185188E-3</v>
      </c>
      <c r="X14" s="44">
        <f>Meilleur</f>
        <v>3.9820601851851848E-3</v>
      </c>
      <c r="Z14" s="46" t="str">
        <f>CONCATENATE("=MIN('Compé "&amp;TEXT(MIN('Dates compés'!$A$5:$A$61),"0")&amp;":Compé "&amp;TEXT(MAX('Dates compés'!$A$5:$A$61),"0")&amp;"'!"&amp;TEXT(AS14,"0")&amp;":"&amp;TEXT(AS14,"0")&amp;")")</f>
        <v>=MIN('Compé 20160901:Compé 20161128'!G14:G14)</v>
      </c>
      <c r="AA14" s="46" t="str">
        <f>CONCATENATE("=MIN('Compé "&amp;TEXT(MIN('Dates compés'!$A$5:$A$61),"0")&amp;":Compé "&amp;TEXT(MAX('Dates compés'!$A$5:$A$61),"0")&amp;"'!"&amp;TEXT(AT14,"0")&amp;":"&amp;TEXT(AT14,"0")&amp;")")</f>
        <v>=MIN('Compé 20160901:Compé 20161128'!H14:H14)</v>
      </c>
      <c r="AB14" s="46" t="str">
        <f>CONCATENATE("=MIN('Compé "&amp;TEXT(MIN('Dates compés'!$A$5:$A$61),"0")&amp;":Compé "&amp;TEXT(MAX('Dates compés'!$A$5:$A$61),"0")&amp;"'!"&amp;TEXT(AU14,"0")&amp;":"&amp;TEXT(AU14,"0")&amp;")")</f>
        <v>=MIN('Compé 20160901:Compé 20161128'!I14:I14)</v>
      </c>
      <c r="AC14" s="46" t="str">
        <f>CONCATENATE("=MIN('Compé "&amp;TEXT(MIN('Dates compés'!$A$5:$A$61),"0")&amp;":Compé "&amp;TEXT(MAX('Dates compés'!$A$5:$A$61),"0")&amp;"'!"&amp;TEXT(AV14,"0")&amp;":"&amp;TEXT(AV14,"0")&amp;")")</f>
        <v>=MIN('Compé 20160901:Compé 20161128'!J14:J14)</v>
      </c>
      <c r="AD14" s="46" t="str">
        <f>CONCATENATE("=MIN('Compé "&amp;TEXT(MIN('Dates compés'!$A$5:$A$61),"0")&amp;":Compé "&amp;TEXT(MAX('Dates compés'!$A$5:$A$61),"0")&amp;"'!"&amp;TEXT(AW14,"0")&amp;":"&amp;TEXT(AW14,"0")&amp;")")</f>
        <v>=MIN('Compé 20160901:Compé 20161128'!K14:K14)</v>
      </c>
      <c r="AE14" s="46" t="str">
        <f>CONCATENATE("=MIN('Compé "&amp;TEXT(MIN('Dates compés'!$A$5:$A$61),"0")&amp;":Compé "&amp;TEXT(MAX('Dates compés'!$A$5:$A$61),"0")&amp;"'!"&amp;TEXT(AX14,"0")&amp;":"&amp;TEXT(AX14,"0")&amp;")")</f>
        <v>=MIN('Compé 20160901:Compé 20161128'!L14:L14)</v>
      </c>
      <c r="AF14" s="46" t="str">
        <f>CONCATENATE("=MIN('Compé "&amp;TEXT(MIN('Dates compés'!$A$5:$A$61),"0")&amp;":Compé "&amp;TEXT(MAX('Dates compés'!$A$5:$A$61),"0")&amp;"'!"&amp;TEXT(AY14,"0")&amp;":"&amp;TEXT(AY14,"0")&amp;")")</f>
        <v>=MIN('Compé 20160901:Compé 20161128'!M14:M14)</v>
      </c>
      <c r="AG14" s="46" t="str">
        <f>CONCATENATE("=MIN('Compé "&amp;TEXT(MIN('Dates compés'!$A$5:$A$61),"0")&amp;":Compé "&amp;TEXT(MAX('Dates compés'!$A$5:$A$61),"0")&amp;"'!"&amp;TEXT(AZ14,"0")&amp;":"&amp;TEXT(AZ14,"0")&amp;")")</f>
        <v>=MIN('Compé 20160901:Compé 20161128'!N14:N14)</v>
      </c>
      <c r="AH14" s="46" t="str">
        <f>CONCATENATE("=MIN('Compé "&amp;TEXT(MIN('Dates compés'!$A$5:$A$61),"0")&amp;":Compé "&amp;TEXT(MAX('Dates compés'!$A$5:$A$61),"0")&amp;"'!"&amp;TEXT(BA14,"0")&amp;":"&amp;TEXT(BA14,"0")&amp;")")</f>
        <v>=MIN('Compé 20160901:Compé 20161128'!O14:O14)</v>
      </c>
      <c r="AI14" s="46" t="str">
        <f>CONCATENATE("=MIN('Compé "&amp;TEXT(MIN('Dates compés'!$A$5:$A$61),"0")&amp;":Compé "&amp;TEXT(MAX('Dates compés'!$A$5:$A$61),"0")&amp;"'!"&amp;TEXT(BB14,"0")&amp;":"&amp;TEXT(BB14,"0")&amp;")")</f>
        <v>=MIN('Compé 20160901:Compé 20161128'!P14:P14)</v>
      </c>
      <c r="AJ14" s="46" t="str">
        <f>CONCATENATE("=MIN('Compé "&amp;TEXT(MIN('Dates compés'!$A$5:$A$61),"0")&amp;":Compé "&amp;TEXT(MAX('Dates compés'!$A$5:$A$61),"0")&amp;"'!"&amp;TEXT(BC14,"0")&amp;":"&amp;TEXT(BC14,"0")&amp;")")</f>
        <v>=MIN('Compé 20160901:Compé 20161128'!Q14:Q14)</v>
      </c>
      <c r="AK14" s="46" t="str">
        <f>CONCATENATE("=MIN('Compé "&amp;TEXT(MIN('Dates compés'!$A$5:$A$61),"0")&amp;":Compé "&amp;TEXT(MAX('Dates compés'!$A$5:$A$61),"0")&amp;"'!"&amp;TEXT(BD14,"0")&amp;":"&amp;TEXT(BD14,"0")&amp;")")</f>
        <v>=MIN('Compé 20160901:Compé 20161128'!R14:R14)</v>
      </c>
      <c r="AL14" s="46" t="str">
        <f>CONCATENATE("=MIN('Compé "&amp;TEXT(MIN('Dates compés'!$A$5:$A$61),"0")&amp;":Compé "&amp;TEXT(MAX('Dates compés'!$A$5:$A$61),"0")&amp;"'!"&amp;TEXT(BE14,"0")&amp;":"&amp;TEXT(BE14,"0")&amp;")")</f>
        <v>=MIN('Compé 20160901:Compé 20161128'!S14:S14)</v>
      </c>
      <c r="AM14" s="46" t="str">
        <f>CONCATENATE("=MIN('Compé "&amp;TEXT(MIN('Dates compés'!$A$5:$A$61),"0")&amp;":Compé "&amp;TEXT(MAX('Dates compés'!$A$5:$A$61),"0")&amp;"'!"&amp;TEXT(BF14,"0")&amp;":"&amp;TEXT(BF14,"0")&amp;")")</f>
        <v>=MIN('Compé 20160901:Compé 20161128'!T14:T14)</v>
      </c>
      <c r="AN14" s="46" t="str">
        <f>CONCATENATE("=MIN('Compé "&amp;TEXT(MIN('Dates compés'!$A$5:$A$61),"0")&amp;":Compé "&amp;TEXT(MAX('Dates compés'!$A$5:$A$61),"0")&amp;"'!"&amp;TEXT(BG14,"0")&amp;":"&amp;TEXT(BG14,"0")&amp;")")</f>
        <v>=MIN('Compé 20160901:Compé 20161128'!U14:U14)</v>
      </c>
      <c r="AO14" s="46" t="str">
        <f>CONCATENATE("=MIN('Compé "&amp;TEXT(MIN('Dates compés'!$A$5:$A$61),"0")&amp;":Compé "&amp;TEXT(MAX('Dates compés'!$A$5:$A$61),"0")&amp;"'!"&amp;TEXT(BH14,"0")&amp;":"&amp;TEXT(BH14,"0")&amp;")")</f>
        <v>=MIN('Compé 20160901:Compé 20161128'!V14:V14)</v>
      </c>
      <c r="AP14" s="46" t="str">
        <f>CONCATENATE("=MIN('Compé "&amp;TEXT(MIN('Dates compés'!$A$5:$A$61),"0")&amp;":Compé "&amp;TEXT(MAX('Dates compés'!$A$5:$A$61),"0")&amp;"'!"&amp;TEXT(BI14,"0")&amp;":"&amp;TEXT(BI14,"0")&amp;")")</f>
        <v>=MIN('Compé 20160901:Compé 20161128'!W14:W14)</v>
      </c>
      <c r="AQ14" s="46" t="str">
        <f>CONCATENATE("=MIN('Compé "&amp;TEXT(MIN('Dates compés'!$A$5:$A$61),"0")&amp;":Compé "&amp;TEXT(MAX('Dates compés'!$A$5:$A$61),"0")&amp;"'!"&amp;TEXT(BJ14,"0")&amp;":"&amp;TEXT(BJ14,"0")&amp;")")</f>
        <v>=MIN('Compé 20160901:Compé 20161128'!X14:X14)</v>
      </c>
      <c r="AR14" s="34">
        <f t="shared" si="6"/>
        <v>14</v>
      </c>
      <c r="AS14" s="34" t="str">
        <f t="shared" si="2"/>
        <v>G14</v>
      </c>
      <c r="AT14" s="34" t="str">
        <f t="shared" si="3"/>
        <v>H14</v>
      </c>
      <c r="AU14" s="34" t="str">
        <f t="shared" si="3"/>
        <v>I14</v>
      </c>
      <c r="AV14" s="34" t="str">
        <f t="shared" si="3"/>
        <v>J14</v>
      </c>
      <c r="AW14" s="34" t="str">
        <f t="shared" si="3"/>
        <v>K14</v>
      </c>
      <c r="AX14" s="34" t="str">
        <f t="shared" si="3"/>
        <v>L14</v>
      </c>
      <c r="AY14" s="34" t="str">
        <f t="shared" si="3"/>
        <v>M14</v>
      </c>
      <c r="AZ14" s="34" t="str">
        <f t="shared" si="3"/>
        <v>N14</v>
      </c>
      <c r="BA14" s="34" t="str">
        <f t="shared" si="3"/>
        <v>O14</v>
      </c>
      <c r="BB14" s="34" t="str">
        <f t="shared" si="3"/>
        <v>P14</v>
      </c>
      <c r="BC14" s="34" t="str">
        <f t="shared" si="3"/>
        <v>Q14</v>
      </c>
      <c r="BD14" s="34" t="str">
        <f t="shared" si="3"/>
        <v>R14</v>
      </c>
      <c r="BE14" s="34" t="str">
        <f t="shared" si="3"/>
        <v>S14</v>
      </c>
      <c r="BF14" s="34" t="str">
        <f t="shared" si="3"/>
        <v>T14</v>
      </c>
      <c r="BG14" s="34" t="str">
        <f t="shared" si="3"/>
        <v>U14</v>
      </c>
      <c r="BH14" s="34" t="str">
        <f t="shared" si="3"/>
        <v>V14</v>
      </c>
      <c r="BI14" s="34" t="str">
        <f t="shared" si="3"/>
        <v>W14</v>
      </c>
      <c r="BJ14" s="34" t="str">
        <f t="shared" si="4"/>
        <v>X14</v>
      </c>
      <c r="BK14" s="34" t="str">
        <f t="shared" si="4"/>
        <v>Y14</v>
      </c>
      <c r="BL14" s="34" t="str">
        <f t="shared" si="4"/>
        <v>Z14</v>
      </c>
      <c r="BM14" s="34" t="str">
        <f t="shared" si="4"/>
        <v>AA14</v>
      </c>
      <c r="BN14" s="34" t="str">
        <f t="shared" si="4"/>
        <v>AB14</v>
      </c>
      <c r="BO14" s="34" t="str">
        <f t="shared" si="4"/>
        <v>AC14</v>
      </c>
      <c r="BP14" s="34" t="str">
        <f t="shared" si="4"/>
        <v>AD14</v>
      </c>
      <c r="BQ14" s="34" t="str">
        <f t="shared" si="4"/>
        <v>AE14</v>
      </c>
      <c r="BR14" s="34" t="str">
        <f t="shared" si="4"/>
        <v>AF14</v>
      </c>
      <c r="BS14" s="34" t="str">
        <f t="shared" si="4"/>
        <v>AG14</v>
      </c>
      <c r="BT14" s="34" t="str">
        <f t="shared" si="4"/>
        <v>AH14</v>
      </c>
      <c r="BU14" s="34" t="str">
        <f t="shared" si="4"/>
        <v>AI14</v>
      </c>
      <c r="BV14" s="34" t="str">
        <f t="shared" si="4"/>
        <v>AJ14</v>
      </c>
      <c r="BW14" s="34" t="str">
        <f t="shared" si="4"/>
        <v>AK14</v>
      </c>
      <c r="BX14" s="34" t="str">
        <f t="shared" si="4"/>
        <v>AL14</v>
      </c>
      <c r="BY14" s="34" t="str">
        <f t="shared" si="4"/>
        <v>AM14</v>
      </c>
      <c r="BZ14" s="34" t="str">
        <f t="shared" si="5"/>
        <v>AN14</v>
      </c>
      <c r="CA14" s="34" t="str">
        <f t="shared" si="5"/>
        <v>AO14</v>
      </c>
      <c r="CB14" s="34" t="str">
        <f t="shared" si="5"/>
        <v>AP14</v>
      </c>
      <c r="CC14" s="34" t="str">
        <f t="shared" si="5"/>
        <v>AQ14</v>
      </c>
      <c r="CD14" s="34" t="str">
        <f t="shared" si="5"/>
        <v>AR14</v>
      </c>
      <c r="CE14" s="34" t="str">
        <f t="shared" si="5"/>
        <v>AS14</v>
      </c>
      <c r="CF14" s="34" t="str">
        <f t="shared" si="5"/>
        <v>AT14</v>
      </c>
      <c r="CG14" s="34" t="str">
        <f t="shared" si="5"/>
        <v>AU14</v>
      </c>
      <c r="CH14" s="34" t="str">
        <f t="shared" si="5"/>
        <v>AV14</v>
      </c>
      <c r="CI14" s="34" t="str">
        <f t="shared" si="5"/>
        <v>AW14</v>
      </c>
      <c r="CJ14" s="34" t="str">
        <f t="shared" si="5"/>
        <v>AX14</v>
      </c>
      <c r="CK14" s="34" t="str">
        <f t="shared" si="5"/>
        <v>AY14</v>
      </c>
      <c r="CL14" s="34" t="str">
        <f t="shared" si="5"/>
        <v>AZ14</v>
      </c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</row>
    <row r="15" spans="1:155" ht="15.75" thickBot="1">
      <c r="A15" s="34" t="s">
        <v>91</v>
      </c>
      <c r="B15" s="21" t="s">
        <v>47</v>
      </c>
      <c r="C15" s="3" t="s">
        <v>86</v>
      </c>
      <c r="D15" s="4">
        <v>36641</v>
      </c>
      <c r="E15" s="26">
        <f t="shared" ca="1" si="1"/>
        <v>16</v>
      </c>
      <c r="F15" s="5" t="s">
        <v>41</v>
      </c>
      <c r="G15" s="44">
        <f>Meilleur</f>
        <v>3.2986111111111107E-4</v>
      </c>
      <c r="H15" s="44">
        <f>Meilleur</f>
        <v>7.0266203703703712E-4</v>
      </c>
      <c r="I15" s="44">
        <f>Meilleur</f>
        <v>1.5660879629629629E-3</v>
      </c>
      <c r="J15" s="44">
        <f>Meilleur</f>
        <v>3.4833333333333331E-3</v>
      </c>
      <c r="K15" s="44">
        <f>Meilleur</f>
        <v>7.2447916666666659E-3</v>
      </c>
      <c r="L15" s="44">
        <f>Meilleur</f>
        <v>1.3755787037037037E-2</v>
      </c>
      <c r="M15" s="44">
        <f>Meilleur</f>
        <v>3.9675925925925924E-4</v>
      </c>
      <c r="N15" s="44">
        <f>Meilleur</f>
        <v>8.4988425925925932E-4</v>
      </c>
      <c r="O15" s="44">
        <f>Meilleur</f>
        <v>1.8214120370370372E-3</v>
      </c>
      <c r="P15" s="44">
        <f>Meilleur</f>
        <v>4.3750000000000001E-4</v>
      </c>
      <c r="Q15" s="44">
        <f>Meilleur</f>
        <v>9.7164351851851849E-4</v>
      </c>
      <c r="R15" s="44">
        <f>Meilleur</f>
        <v>2.1260416666666667E-3</v>
      </c>
      <c r="S15" s="44">
        <f>Meilleur</f>
        <v>3.9652777777777776E-4</v>
      </c>
      <c r="T15" s="44">
        <f>Meilleur</f>
        <v>9.4270833333333327E-4</v>
      </c>
      <c r="U15" s="44">
        <f>Meilleur</f>
        <v>2.2020833333333332E-3</v>
      </c>
      <c r="V15" s="44">
        <f>Meilleur</f>
        <v>9.4722222222222213E-4</v>
      </c>
      <c r="W15" s="44">
        <f>Meilleur</f>
        <v>1.8781249999999998E-3</v>
      </c>
      <c r="X15" s="44">
        <f>Meilleur</f>
        <v>4.3564814814814811E-3</v>
      </c>
      <c r="Z15" s="46" t="str">
        <f>CONCATENATE("=MIN('Compé "&amp;TEXT(MIN('Dates compés'!$A$5:$A$61),"0")&amp;":Compé "&amp;TEXT(MAX('Dates compés'!$A$5:$A$61),"0")&amp;"'!"&amp;TEXT(AS15,"0")&amp;":"&amp;TEXT(AS15,"0")&amp;")")</f>
        <v>=MIN('Compé 20160901:Compé 20161128'!G15:G15)</v>
      </c>
      <c r="AA15" s="46" t="str">
        <f>CONCATENATE("=MIN('Compé "&amp;TEXT(MIN('Dates compés'!$A$5:$A$61),"0")&amp;":Compé "&amp;TEXT(MAX('Dates compés'!$A$5:$A$61),"0")&amp;"'!"&amp;TEXT(AT15,"0")&amp;":"&amp;TEXT(AT15,"0")&amp;")")</f>
        <v>=MIN('Compé 20160901:Compé 20161128'!H15:H15)</v>
      </c>
      <c r="AB15" s="46" t="str">
        <f>CONCATENATE("=MIN('Compé "&amp;TEXT(MIN('Dates compés'!$A$5:$A$61),"0")&amp;":Compé "&amp;TEXT(MAX('Dates compés'!$A$5:$A$61),"0")&amp;"'!"&amp;TEXT(AU15,"0")&amp;":"&amp;TEXT(AU15,"0")&amp;")")</f>
        <v>=MIN('Compé 20160901:Compé 20161128'!I15:I15)</v>
      </c>
      <c r="AC15" s="46" t="str">
        <f>CONCATENATE("=MIN('Compé "&amp;TEXT(MIN('Dates compés'!$A$5:$A$61),"0")&amp;":Compé "&amp;TEXT(MAX('Dates compés'!$A$5:$A$61),"0")&amp;"'!"&amp;TEXT(AV15,"0")&amp;":"&amp;TEXT(AV15,"0")&amp;")")</f>
        <v>=MIN('Compé 20160901:Compé 20161128'!J15:J15)</v>
      </c>
      <c r="AD15" s="46" t="str">
        <f>CONCATENATE("=MIN('Compé "&amp;TEXT(MIN('Dates compés'!$A$5:$A$61),"0")&amp;":Compé "&amp;TEXT(MAX('Dates compés'!$A$5:$A$61),"0")&amp;"'!"&amp;TEXT(AW15,"0")&amp;":"&amp;TEXT(AW15,"0")&amp;")")</f>
        <v>=MIN('Compé 20160901:Compé 20161128'!K15:K15)</v>
      </c>
      <c r="AE15" s="46" t="str">
        <f>CONCATENATE("=MIN('Compé "&amp;TEXT(MIN('Dates compés'!$A$5:$A$61),"0")&amp;":Compé "&amp;TEXT(MAX('Dates compés'!$A$5:$A$61),"0")&amp;"'!"&amp;TEXT(AX15,"0")&amp;":"&amp;TEXT(AX15,"0")&amp;")")</f>
        <v>=MIN('Compé 20160901:Compé 20161128'!L15:L15)</v>
      </c>
      <c r="AF15" s="46" t="str">
        <f>CONCATENATE("=MIN('Compé "&amp;TEXT(MIN('Dates compés'!$A$5:$A$61),"0")&amp;":Compé "&amp;TEXT(MAX('Dates compés'!$A$5:$A$61),"0")&amp;"'!"&amp;TEXT(AY15,"0")&amp;":"&amp;TEXT(AY15,"0")&amp;")")</f>
        <v>=MIN('Compé 20160901:Compé 20161128'!M15:M15)</v>
      </c>
      <c r="AG15" s="46" t="str">
        <f>CONCATENATE("=MIN('Compé "&amp;TEXT(MIN('Dates compés'!$A$5:$A$61),"0")&amp;":Compé "&amp;TEXT(MAX('Dates compés'!$A$5:$A$61),"0")&amp;"'!"&amp;TEXT(AZ15,"0")&amp;":"&amp;TEXT(AZ15,"0")&amp;")")</f>
        <v>=MIN('Compé 20160901:Compé 20161128'!N15:N15)</v>
      </c>
      <c r="AH15" s="46" t="str">
        <f>CONCATENATE("=MIN('Compé "&amp;TEXT(MIN('Dates compés'!$A$5:$A$61),"0")&amp;":Compé "&amp;TEXT(MAX('Dates compés'!$A$5:$A$61),"0")&amp;"'!"&amp;TEXT(BA15,"0")&amp;":"&amp;TEXT(BA15,"0")&amp;")")</f>
        <v>=MIN('Compé 20160901:Compé 20161128'!O15:O15)</v>
      </c>
      <c r="AI15" s="46" t="str">
        <f>CONCATENATE("=MIN('Compé "&amp;TEXT(MIN('Dates compés'!$A$5:$A$61),"0")&amp;":Compé "&amp;TEXT(MAX('Dates compés'!$A$5:$A$61),"0")&amp;"'!"&amp;TEXT(BB15,"0")&amp;":"&amp;TEXT(BB15,"0")&amp;")")</f>
        <v>=MIN('Compé 20160901:Compé 20161128'!P15:P15)</v>
      </c>
      <c r="AJ15" s="46" t="str">
        <f>CONCATENATE("=MIN('Compé "&amp;TEXT(MIN('Dates compés'!$A$5:$A$61),"0")&amp;":Compé "&amp;TEXT(MAX('Dates compés'!$A$5:$A$61),"0")&amp;"'!"&amp;TEXT(BC15,"0")&amp;":"&amp;TEXT(BC15,"0")&amp;")")</f>
        <v>=MIN('Compé 20160901:Compé 20161128'!Q15:Q15)</v>
      </c>
      <c r="AK15" s="46" t="str">
        <f>CONCATENATE("=MIN('Compé "&amp;TEXT(MIN('Dates compés'!$A$5:$A$61),"0")&amp;":Compé "&amp;TEXT(MAX('Dates compés'!$A$5:$A$61),"0")&amp;"'!"&amp;TEXT(BD15,"0")&amp;":"&amp;TEXT(BD15,"0")&amp;")")</f>
        <v>=MIN('Compé 20160901:Compé 20161128'!R15:R15)</v>
      </c>
      <c r="AL15" s="46" t="str">
        <f>CONCATENATE("=MIN('Compé "&amp;TEXT(MIN('Dates compés'!$A$5:$A$61),"0")&amp;":Compé "&amp;TEXT(MAX('Dates compés'!$A$5:$A$61),"0")&amp;"'!"&amp;TEXT(BE15,"0")&amp;":"&amp;TEXT(BE15,"0")&amp;")")</f>
        <v>=MIN('Compé 20160901:Compé 20161128'!S15:S15)</v>
      </c>
      <c r="AM15" s="46" t="str">
        <f>CONCATENATE("=MIN('Compé "&amp;TEXT(MIN('Dates compés'!$A$5:$A$61),"0")&amp;":Compé "&amp;TEXT(MAX('Dates compés'!$A$5:$A$61),"0")&amp;"'!"&amp;TEXT(BF15,"0")&amp;":"&amp;TEXT(BF15,"0")&amp;")")</f>
        <v>=MIN('Compé 20160901:Compé 20161128'!T15:T15)</v>
      </c>
      <c r="AN15" s="46" t="str">
        <f>CONCATENATE("=MIN('Compé "&amp;TEXT(MIN('Dates compés'!$A$5:$A$61),"0")&amp;":Compé "&amp;TEXT(MAX('Dates compés'!$A$5:$A$61),"0")&amp;"'!"&amp;TEXT(BG15,"0")&amp;":"&amp;TEXT(BG15,"0")&amp;")")</f>
        <v>=MIN('Compé 20160901:Compé 20161128'!U15:U15)</v>
      </c>
      <c r="AO15" s="46" t="str">
        <f>CONCATENATE("=MIN('Compé "&amp;TEXT(MIN('Dates compés'!$A$5:$A$61),"0")&amp;":Compé "&amp;TEXT(MAX('Dates compés'!$A$5:$A$61),"0")&amp;"'!"&amp;TEXT(BH15,"0")&amp;":"&amp;TEXT(BH15,"0")&amp;")")</f>
        <v>=MIN('Compé 20160901:Compé 20161128'!V15:V15)</v>
      </c>
      <c r="AP15" s="46" t="str">
        <f>CONCATENATE("=MIN('Compé "&amp;TEXT(MIN('Dates compés'!$A$5:$A$61),"0")&amp;":Compé "&amp;TEXT(MAX('Dates compés'!$A$5:$A$61),"0")&amp;"'!"&amp;TEXT(BI15,"0")&amp;":"&amp;TEXT(BI15,"0")&amp;")")</f>
        <v>=MIN('Compé 20160901:Compé 20161128'!W15:W15)</v>
      </c>
      <c r="AQ15" s="46" t="str">
        <f>CONCATENATE("=MIN('Compé "&amp;TEXT(MIN('Dates compés'!$A$5:$A$61),"0")&amp;":Compé "&amp;TEXT(MAX('Dates compés'!$A$5:$A$61),"0")&amp;"'!"&amp;TEXT(BJ15,"0")&amp;":"&amp;TEXT(BJ15,"0")&amp;")")</f>
        <v>=MIN('Compé 20160901:Compé 20161128'!X15:X15)</v>
      </c>
      <c r="AR15" s="34">
        <f t="shared" si="6"/>
        <v>15</v>
      </c>
      <c r="AS15" s="34" t="str">
        <f t="shared" si="2"/>
        <v>G15</v>
      </c>
      <c r="AT15" s="34" t="str">
        <f t="shared" si="3"/>
        <v>H15</v>
      </c>
      <c r="AU15" s="34" t="str">
        <f t="shared" si="3"/>
        <v>I15</v>
      </c>
      <c r="AV15" s="34" t="str">
        <f t="shared" si="3"/>
        <v>J15</v>
      </c>
      <c r="AW15" s="34" t="str">
        <f t="shared" si="3"/>
        <v>K15</v>
      </c>
      <c r="AX15" s="34" t="str">
        <f t="shared" si="3"/>
        <v>L15</v>
      </c>
      <c r="AY15" s="34" t="str">
        <f t="shared" si="3"/>
        <v>M15</v>
      </c>
      <c r="AZ15" s="34" t="str">
        <f t="shared" si="3"/>
        <v>N15</v>
      </c>
      <c r="BA15" s="34" t="str">
        <f t="shared" si="3"/>
        <v>O15</v>
      </c>
      <c r="BB15" s="34" t="str">
        <f t="shared" si="3"/>
        <v>P15</v>
      </c>
      <c r="BC15" s="34" t="str">
        <f t="shared" si="3"/>
        <v>Q15</v>
      </c>
      <c r="BD15" s="34" t="str">
        <f t="shared" si="3"/>
        <v>R15</v>
      </c>
      <c r="BE15" s="34" t="str">
        <f t="shared" si="3"/>
        <v>S15</v>
      </c>
      <c r="BF15" s="34" t="str">
        <f t="shared" si="3"/>
        <v>T15</v>
      </c>
      <c r="BG15" s="34" t="str">
        <f t="shared" si="3"/>
        <v>U15</v>
      </c>
      <c r="BH15" s="34" t="str">
        <f t="shared" si="3"/>
        <v>V15</v>
      </c>
      <c r="BI15" s="34" t="str">
        <f t="shared" si="3"/>
        <v>W15</v>
      </c>
      <c r="BJ15" s="34" t="str">
        <f t="shared" si="4"/>
        <v>X15</v>
      </c>
      <c r="BK15" s="34" t="str">
        <f t="shared" si="4"/>
        <v>Y15</v>
      </c>
      <c r="BL15" s="34" t="str">
        <f t="shared" si="4"/>
        <v>Z15</v>
      </c>
      <c r="BM15" s="34" t="str">
        <f t="shared" si="4"/>
        <v>AA15</v>
      </c>
      <c r="BN15" s="34" t="str">
        <f t="shared" si="4"/>
        <v>AB15</v>
      </c>
      <c r="BO15" s="34" t="str">
        <f t="shared" si="4"/>
        <v>AC15</v>
      </c>
      <c r="BP15" s="34" t="str">
        <f t="shared" si="4"/>
        <v>AD15</v>
      </c>
      <c r="BQ15" s="34" t="str">
        <f t="shared" si="4"/>
        <v>AE15</v>
      </c>
      <c r="BR15" s="34" t="str">
        <f t="shared" si="4"/>
        <v>AF15</v>
      </c>
      <c r="BS15" s="34" t="str">
        <f t="shared" si="4"/>
        <v>AG15</v>
      </c>
      <c r="BT15" s="34" t="str">
        <f t="shared" si="4"/>
        <v>AH15</v>
      </c>
      <c r="BU15" s="34" t="str">
        <f t="shared" si="4"/>
        <v>AI15</v>
      </c>
      <c r="BV15" s="34" t="str">
        <f t="shared" si="4"/>
        <v>AJ15</v>
      </c>
      <c r="BW15" s="34" t="str">
        <f t="shared" si="4"/>
        <v>AK15</v>
      </c>
      <c r="BX15" s="34" t="str">
        <f t="shared" si="4"/>
        <v>AL15</v>
      </c>
      <c r="BY15" s="34" t="str">
        <f t="shared" si="4"/>
        <v>AM15</v>
      </c>
      <c r="BZ15" s="34" t="str">
        <f t="shared" si="5"/>
        <v>AN15</v>
      </c>
      <c r="CA15" s="34" t="str">
        <f t="shared" si="5"/>
        <v>AO15</v>
      </c>
      <c r="CB15" s="34" t="str">
        <f t="shared" si="5"/>
        <v>AP15</v>
      </c>
      <c r="CC15" s="34" t="str">
        <f t="shared" si="5"/>
        <v>AQ15</v>
      </c>
      <c r="CD15" s="34" t="str">
        <f t="shared" si="5"/>
        <v>AR15</v>
      </c>
      <c r="CE15" s="34" t="str">
        <f t="shared" si="5"/>
        <v>AS15</v>
      </c>
      <c r="CF15" s="34" t="str">
        <f t="shared" si="5"/>
        <v>AT15</v>
      </c>
      <c r="CG15" s="34" t="str">
        <f t="shared" si="5"/>
        <v>AU15</v>
      </c>
      <c r="CH15" s="34" t="str">
        <f t="shared" si="5"/>
        <v>AV15</v>
      </c>
      <c r="CI15" s="34" t="str">
        <f t="shared" si="5"/>
        <v>AW15</v>
      </c>
      <c r="CJ15" s="34" t="str">
        <f t="shared" si="5"/>
        <v>AX15</v>
      </c>
      <c r="CK15" s="34" t="str">
        <f t="shared" si="5"/>
        <v>AY15</v>
      </c>
      <c r="CL15" s="34" t="str">
        <f t="shared" si="5"/>
        <v>AZ15</v>
      </c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</row>
    <row r="16" spans="1:155" ht="15.75" thickBot="1">
      <c r="A16" s="34" t="s">
        <v>91</v>
      </c>
      <c r="B16" s="37" t="s">
        <v>171</v>
      </c>
      <c r="C16" s="38" t="s">
        <v>66</v>
      </c>
      <c r="D16" s="39">
        <v>38562</v>
      </c>
      <c r="E16" s="43">
        <f t="shared" ca="1" si="1"/>
        <v>11</v>
      </c>
      <c r="F16" s="40" t="s">
        <v>40</v>
      </c>
      <c r="G16" s="44">
        <f>Meilleur</f>
        <v>5.4050925925925935E-4</v>
      </c>
      <c r="H16" s="44">
        <f>Meilleur</f>
        <v>1.2914351851851852E-3</v>
      </c>
      <c r="I16" s="44">
        <f>Meilleur</f>
        <v>0</v>
      </c>
      <c r="J16" s="44">
        <f>Meilleur</f>
        <v>0</v>
      </c>
      <c r="K16" s="44">
        <f>Meilleur</f>
        <v>0</v>
      </c>
      <c r="L16" s="44">
        <f>Meilleur</f>
        <v>0</v>
      </c>
      <c r="M16" s="44">
        <f>Meilleur</f>
        <v>6.2974537037037035E-4</v>
      </c>
      <c r="N16" s="44">
        <f>Meilleur</f>
        <v>1.2991898148148149E-3</v>
      </c>
      <c r="O16" s="44">
        <f>Meilleur</f>
        <v>0</v>
      </c>
      <c r="P16" s="44">
        <f>Meilleur</f>
        <v>6.8865740740740736E-4</v>
      </c>
      <c r="Q16" s="44">
        <f>Meilleur</f>
        <v>1.5462962962962963E-3</v>
      </c>
      <c r="R16" s="44">
        <f>Meilleur</f>
        <v>0</v>
      </c>
      <c r="S16" s="44">
        <f>Meilleur</f>
        <v>0</v>
      </c>
      <c r="T16" s="44">
        <f>Meilleur</f>
        <v>0</v>
      </c>
      <c r="U16" s="44">
        <f>Meilleur</f>
        <v>0</v>
      </c>
      <c r="V16" s="44">
        <f>Meilleur</f>
        <v>1.4373842592592591E-3</v>
      </c>
      <c r="W16" s="44">
        <f>Meilleur</f>
        <v>0</v>
      </c>
      <c r="X16" s="44">
        <f>Meilleur</f>
        <v>0</v>
      </c>
      <c r="Z16" s="46" t="str">
        <f>CONCATENATE("=MIN('Compé "&amp;TEXT(MIN('Dates compés'!$A$5:$A$61),"0")&amp;":Compé "&amp;TEXT(MAX('Dates compés'!$A$5:$A$61),"0")&amp;"'!"&amp;TEXT(AS16,"0")&amp;":"&amp;TEXT(AS16,"0")&amp;")")</f>
        <v>=MIN('Compé 20160901:Compé 20161128'!G16:G16)</v>
      </c>
      <c r="AA16" s="46" t="str">
        <f>CONCATENATE("=MIN('Compé "&amp;TEXT(MIN('Dates compés'!$A$5:$A$61),"0")&amp;":Compé "&amp;TEXT(MAX('Dates compés'!$A$5:$A$61),"0")&amp;"'!"&amp;TEXT(AT16,"0")&amp;":"&amp;TEXT(AT16,"0")&amp;")")</f>
        <v>=MIN('Compé 20160901:Compé 20161128'!H16:H16)</v>
      </c>
      <c r="AB16" s="46" t="str">
        <f>CONCATENATE("=MIN('Compé "&amp;TEXT(MIN('Dates compés'!$A$5:$A$61),"0")&amp;":Compé "&amp;TEXT(MAX('Dates compés'!$A$5:$A$61),"0")&amp;"'!"&amp;TEXT(AU16,"0")&amp;":"&amp;TEXT(AU16,"0")&amp;")")</f>
        <v>=MIN('Compé 20160901:Compé 20161128'!I16:I16)</v>
      </c>
      <c r="AC16" s="46" t="str">
        <f>CONCATENATE("=MIN('Compé "&amp;TEXT(MIN('Dates compés'!$A$5:$A$61),"0")&amp;":Compé "&amp;TEXT(MAX('Dates compés'!$A$5:$A$61),"0")&amp;"'!"&amp;TEXT(AV16,"0")&amp;":"&amp;TEXT(AV16,"0")&amp;")")</f>
        <v>=MIN('Compé 20160901:Compé 20161128'!J16:J16)</v>
      </c>
      <c r="AD16" s="46" t="str">
        <f>CONCATENATE("=MIN('Compé "&amp;TEXT(MIN('Dates compés'!$A$5:$A$61),"0")&amp;":Compé "&amp;TEXT(MAX('Dates compés'!$A$5:$A$61),"0")&amp;"'!"&amp;TEXT(AW16,"0")&amp;":"&amp;TEXT(AW16,"0")&amp;")")</f>
        <v>=MIN('Compé 20160901:Compé 20161128'!K16:K16)</v>
      </c>
      <c r="AE16" s="46" t="str">
        <f>CONCATENATE("=MIN('Compé "&amp;TEXT(MIN('Dates compés'!$A$5:$A$61),"0")&amp;":Compé "&amp;TEXT(MAX('Dates compés'!$A$5:$A$61),"0")&amp;"'!"&amp;TEXT(AX16,"0")&amp;":"&amp;TEXT(AX16,"0")&amp;")")</f>
        <v>=MIN('Compé 20160901:Compé 20161128'!L16:L16)</v>
      </c>
      <c r="AF16" s="46" t="str">
        <f>CONCATENATE("=MIN('Compé "&amp;TEXT(MIN('Dates compés'!$A$5:$A$61),"0")&amp;":Compé "&amp;TEXT(MAX('Dates compés'!$A$5:$A$61),"0")&amp;"'!"&amp;TEXT(AY16,"0")&amp;":"&amp;TEXT(AY16,"0")&amp;")")</f>
        <v>=MIN('Compé 20160901:Compé 20161128'!M16:M16)</v>
      </c>
      <c r="AG16" s="46" t="str">
        <f>CONCATENATE("=MIN('Compé "&amp;TEXT(MIN('Dates compés'!$A$5:$A$61),"0")&amp;":Compé "&amp;TEXT(MAX('Dates compés'!$A$5:$A$61),"0")&amp;"'!"&amp;TEXT(AZ16,"0")&amp;":"&amp;TEXT(AZ16,"0")&amp;")")</f>
        <v>=MIN('Compé 20160901:Compé 20161128'!N16:N16)</v>
      </c>
      <c r="AH16" s="46" t="str">
        <f>CONCATENATE("=MIN('Compé "&amp;TEXT(MIN('Dates compés'!$A$5:$A$61),"0")&amp;":Compé "&amp;TEXT(MAX('Dates compés'!$A$5:$A$61),"0")&amp;"'!"&amp;TEXT(BA16,"0")&amp;":"&amp;TEXT(BA16,"0")&amp;")")</f>
        <v>=MIN('Compé 20160901:Compé 20161128'!O16:O16)</v>
      </c>
      <c r="AI16" s="46" t="str">
        <f>CONCATENATE("=MIN('Compé "&amp;TEXT(MIN('Dates compés'!$A$5:$A$61),"0")&amp;":Compé "&amp;TEXT(MAX('Dates compés'!$A$5:$A$61),"0")&amp;"'!"&amp;TEXT(BB16,"0")&amp;":"&amp;TEXT(BB16,"0")&amp;")")</f>
        <v>=MIN('Compé 20160901:Compé 20161128'!P16:P16)</v>
      </c>
      <c r="AJ16" s="46" t="str">
        <f>CONCATENATE("=MIN('Compé "&amp;TEXT(MIN('Dates compés'!$A$5:$A$61),"0")&amp;":Compé "&amp;TEXT(MAX('Dates compés'!$A$5:$A$61),"0")&amp;"'!"&amp;TEXT(BC16,"0")&amp;":"&amp;TEXT(BC16,"0")&amp;")")</f>
        <v>=MIN('Compé 20160901:Compé 20161128'!Q16:Q16)</v>
      </c>
      <c r="AK16" s="46" t="str">
        <f>CONCATENATE("=MIN('Compé "&amp;TEXT(MIN('Dates compés'!$A$5:$A$61),"0")&amp;":Compé "&amp;TEXT(MAX('Dates compés'!$A$5:$A$61),"0")&amp;"'!"&amp;TEXT(BD16,"0")&amp;":"&amp;TEXT(BD16,"0")&amp;")")</f>
        <v>=MIN('Compé 20160901:Compé 20161128'!R16:R16)</v>
      </c>
      <c r="AL16" s="46" t="str">
        <f>CONCATENATE("=MIN('Compé "&amp;TEXT(MIN('Dates compés'!$A$5:$A$61),"0")&amp;":Compé "&amp;TEXT(MAX('Dates compés'!$A$5:$A$61),"0")&amp;"'!"&amp;TEXT(BE16,"0")&amp;":"&amp;TEXT(BE16,"0")&amp;")")</f>
        <v>=MIN('Compé 20160901:Compé 20161128'!S16:S16)</v>
      </c>
      <c r="AM16" s="46" t="str">
        <f>CONCATENATE("=MIN('Compé "&amp;TEXT(MIN('Dates compés'!$A$5:$A$61),"0")&amp;":Compé "&amp;TEXT(MAX('Dates compés'!$A$5:$A$61),"0")&amp;"'!"&amp;TEXT(BF16,"0")&amp;":"&amp;TEXT(BF16,"0")&amp;")")</f>
        <v>=MIN('Compé 20160901:Compé 20161128'!T16:T16)</v>
      </c>
      <c r="AN16" s="46" t="str">
        <f>CONCATENATE("=MIN('Compé "&amp;TEXT(MIN('Dates compés'!$A$5:$A$61),"0")&amp;":Compé "&amp;TEXT(MAX('Dates compés'!$A$5:$A$61),"0")&amp;"'!"&amp;TEXT(BG16,"0")&amp;":"&amp;TEXT(BG16,"0")&amp;")")</f>
        <v>=MIN('Compé 20160901:Compé 20161128'!U16:U16)</v>
      </c>
      <c r="AO16" s="46" t="str">
        <f>CONCATENATE("=MIN('Compé "&amp;TEXT(MIN('Dates compés'!$A$5:$A$61),"0")&amp;":Compé "&amp;TEXT(MAX('Dates compés'!$A$5:$A$61),"0")&amp;"'!"&amp;TEXT(BH16,"0")&amp;":"&amp;TEXT(BH16,"0")&amp;")")</f>
        <v>=MIN('Compé 20160901:Compé 20161128'!V16:V16)</v>
      </c>
      <c r="AP16" s="46" t="str">
        <f>CONCATENATE("=MIN('Compé "&amp;TEXT(MIN('Dates compés'!$A$5:$A$61),"0")&amp;":Compé "&amp;TEXT(MAX('Dates compés'!$A$5:$A$61),"0")&amp;"'!"&amp;TEXT(BI16,"0")&amp;":"&amp;TEXT(BI16,"0")&amp;")")</f>
        <v>=MIN('Compé 20160901:Compé 20161128'!W16:W16)</v>
      </c>
      <c r="AQ16" s="46" t="str">
        <f>CONCATENATE("=MIN('Compé "&amp;TEXT(MIN('Dates compés'!$A$5:$A$61),"0")&amp;":Compé "&amp;TEXT(MAX('Dates compés'!$A$5:$A$61),"0")&amp;"'!"&amp;TEXT(BJ16,"0")&amp;":"&amp;TEXT(BJ16,"0")&amp;")")</f>
        <v>=MIN('Compé 20160901:Compé 20161128'!X16:X16)</v>
      </c>
      <c r="AR16" s="34">
        <f t="shared" si="6"/>
        <v>16</v>
      </c>
      <c r="AS16" s="34" t="str">
        <f t="shared" si="2"/>
        <v>G16</v>
      </c>
      <c r="AT16" s="34" t="str">
        <f t="shared" si="3"/>
        <v>H16</v>
      </c>
      <c r="AU16" s="34" t="str">
        <f t="shared" si="3"/>
        <v>I16</v>
      </c>
      <c r="AV16" s="34" t="str">
        <f t="shared" si="3"/>
        <v>J16</v>
      </c>
      <c r="AW16" s="34" t="str">
        <f t="shared" si="3"/>
        <v>K16</v>
      </c>
      <c r="AX16" s="34" t="str">
        <f t="shared" si="3"/>
        <v>L16</v>
      </c>
      <c r="AY16" s="34" t="str">
        <f t="shared" si="3"/>
        <v>M16</v>
      </c>
      <c r="AZ16" s="34" t="str">
        <f t="shared" si="3"/>
        <v>N16</v>
      </c>
      <c r="BA16" s="34" t="str">
        <f t="shared" si="3"/>
        <v>O16</v>
      </c>
      <c r="BB16" s="34" t="str">
        <f t="shared" si="3"/>
        <v>P16</v>
      </c>
      <c r="BC16" s="34" t="str">
        <f t="shared" si="3"/>
        <v>Q16</v>
      </c>
      <c r="BD16" s="34" t="str">
        <f t="shared" si="3"/>
        <v>R16</v>
      </c>
      <c r="BE16" s="34" t="str">
        <f t="shared" si="3"/>
        <v>S16</v>
      </c>
      <c r="BF16" s="34" t="str">
        <f t="shared" si="3"/>
        <v>T16</v>
      </c>
      <c r="BG16" s="34" t="str">
        <f t="shared" si="3"/>
        <v>U16</v>
      </c>
      <c r="BH16" s="34" t="str">
        <f t="shared" si="3"/>
        <v>V16</v>
      </c>
      <c r="BI16" s="34" t="str">
        <f t="shared" si="3"/>
        <v>W16</v>
      </c>
      <c r="BJ16" s="34" t="str">
        <f t="shared" si="4"/>
        <v>X16</v>
      </c>
      <c r="BK16" s="34" t="str">
        <f t="shared" si="4"/>
        <v>Y16</v>
      </c>
      <c r="BL16" s="34" t="str">
        <f t="shared" si="4"/>
        <v>Z16</v>
      </c>
      <c r="BM16" s="34" t="str">
        <f t="shared" si="4"/>
        <v>AA16</v>
      </c>
      <c r="BN16" s="34" t="str">
        <f t="shared" si="4"/>
        <v>AB16</v>
      </c>
      <c r="BO16" s="34" t="str">
        <f t="shared" si="4"/>
        <v>AC16</v>
      </c>
      <c r="BP16" s="34" t="str">
        <f t="shared" si="4"/>
        <v>AD16</v>
      </c>
      <c r="BQ16" s="34" t="str">
        <f t="shared" si="4"/>
        <v>AE16</v>
      </c>
      <c r="BR16" s="34" t="str">
        <f t="shared" si="4"/>
        <v>AF16</v>
      </c>
      <c r="BS16" s="34" t="str">
        <f t="shared" si="4"/>
        <v>AG16</v>
      </c>
      <c r="BT16" s="34" t="str">
        <f t="shared" si="4"/>
        <v>AH16</v>
      </c>
      <c r="BU16" s="34" t="str">
        <f t="shared" si="4"/>
        <v>AI16</v>
      </c>
      <c r="BV16" s="34" t="str">
        <f t="shared" si="4"/>
        <v>AJ16</v>
      </c>
      <c r="BW16" s="34" t="str">
        <f t="shared" si="4"/>
        <v>AK16</v>
      </c>
      <c r="BX16" s="34" t="str">
        <f t="shared" si="4"/>
        <v>AL16</v>
      </c>
      <c r="BY16" s="34" t="str">
        <f t="shared" si="4"/>
        <v>AM16</v>
      </c>
      <c r="BZ16" s="34" t="str">
        <f t="shared" si="5"/>
        <v>AN16</v>
      </c>
      <c r="CA16" s="34" t="str">
        <f t="shared" si="5"/>
        <v>AO16</v>
      </c>
      <c r="CB16" s="34" t="str">
        <f t="shared" si="5"/>
        <v>AP16</v>
      </c>
      <c r="CC16" s="34" t="str">
        <f t="shared" si="5"/>
        <v>AQ16</v>
      </c>
      <c r="CD16" s="34" t="str">
        <f t="shared" si="5"/>
        <v>AR16</v>
      </c>
      <c r="CE16" s="34" t="str">
        <f t="shared" si="5"/>
        <v>AS16</v>
      </c>
      <c r="CF16" s="34" t="str">
        <f t="shared" si="5"/>
        <v>AT16</v>
      </c>
      <c r="CG16" s="34" t="str">
        <f t="shared" si="5"/>
        <v>AU16</v>
      </c>
      <c r="CH16" s="34" t="str">
        <f t="shared" si="5"/>
        <v>AV16</v>
      </c>
      <c r="CI16" s="34" t="str">
        <f t="shared" si="5"/>
        <v>AW16</v>
      </c>
      <c r="CJ16" s="34" t="str">
        <f t="shared" si="5"/>
        <v>AX16</v>
      </c>
      <c r="CK16" s="34" t="str">
        <f t="shared" si="5"/>
        <v>AY16</v>
      </c>
      <c r="CL16" s="34" t="str">
        <f t="shared" si="5"/>
        <v>AZ16</v>
      </c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</row>
    <row r="17" spans="1:155" ht="15.75" thickBot="1">
      <c r="A17" s="34" t="s">
        <v>91</v>
      </c>
      <c r="B17" s="21" t="s">
        <v>163</v>
      </c>
      <c r="C17" s="3" t="s">
        <v>77</v>
      </c>
      <c r="D17" s="4">
        <v>37716</v>
      </c>
      <c r="E17" s="26">
        <f t="shared" ca="1" si="1"/>
        <v>13</v>
      </c>
      <c r="F17" s="5" t="s">
        <v>41</v>
      </c>
      <c r="G17" s="44">
        <f>Meilleur</f>
        <v>0</v>
      </c>
      <c r="H17" s="44">
        <f>Meilleur</f>
        <v>0</v>
      </c>
      <c r="I17" s="44">
        <f>Meilleur</f>
        <v>0</v>
      </c>
      <c r="J17" s="44">
        <f>Meilleur</f>
        <v>0</v>
      </c>
      <c r="K17" s="44">
        <f>Meilleur</f>
        <v>0</v>
      </c>
      <c r="L17" s="44">
        <f>Meilleur</f>
        <v>0</v>
      </c>
      <c r="M17" s="44">
        <f>Meilleur</f>
        <v>0</v>
      </c>
      <c r="N17" s="44">
        <f>Meilleur</f>
        <v>0</v>
      </c>
      <c r="O17" s="44">
        <f>Meilleur</f>
        <v>0</v>
      </c>
      <c r="P17" s="44">
        <f>Meilleur</f>
        <v>0</v>
      </c>
      <c r="Q17" s="44">
        <f>Meilleur</f>
        <v>0</v>
      </c>
      <c r="R17" s="44">
        <f>Meilleur</f>
        <v>0</v>
      </c>
      <c r="S17" s="44">
        <f>Meilleur</f>
        <v>0</v>
      </c>
      <c r="T17" s="44">
        <f>Meilleur</f>
        <v>0</v>
      </c>
      <c r="U17" s="44">
        <f>Meilleur</f>
        <v>0</v>
      </c>
      <c r="V17" s="44">
        <f>Meilleur</f>
        <v>0</v>
      </c>
      <c r="W17" s="44">
        <f>Meilleur</f>
        <v>0</v>
      </c>
      <c r="X17" s="44">
        <f>Meilleur</f>
        <v>0</v>
      </c>
      <c r="Z17" s="46" t="str">
        <f>CONCATENATE("=MIN('Compé "&amp;TEXT(MIN('Dates compés'!$A$5:$A$61),"0")&amp;":Compé "&amp;TEXT(MAX('Dates compés'!$A$5:$A$61),"0")&amp;"'!"&amp;TEXT(AS17,"0")&amp;":"&amp;TEXT(AS17,"0")&amp;")")</f>
        <v>=MIN('Compé 20160901:Compé 20161128'!G17:G17)</v>
      </c>
      <c r="AA17" s="46" t="str">
        <f>CONCATENATE("=MIN('Compé "&amp;TEXT(MIN('Dates compés'!$A$5:$A$61),"0")&amp;":Compé "&amp;TEXT(MAX('Dates compés'!$A$5:$A$61),"0")&amp;"'!"&amp;TEXT(AT17,"0")&amp;":"&amp;TEXT(AT17,"0")&amp;")")</f>
        <v>=MIN('Compé 20160901:Compé 20161128'!H17:H17)</v>
      </c>
      <c r="AB17" s="46" t="str">
        <f>CONCATENATE("=MIN('Compé "&amp;TEXT(MIN('Dates compés'!$A$5:$A$61),"0")&amp;":Compé "&amp;TEXT(MAX('Dates compés'!$A$5:$A$61),"0")&amp;"'!"&amp;TEXT(AU17,"0")&amp;":"&amp;TEXT(AU17,"0")&amp;")")</f>
        <v>=MIN('Compé 20160901:Compé 20161128'!I17:I17)</v>
      </c>
      <c r="AC17" s="46" t="str">
        <f>CONCATENATE("=MIN('Compé "&amp;TEXT(MIN('Dates compés'!$A$5:$A$61),"0")&amp;":Compé "&amp;TEXT(MAX('Dates compés'!$A$5:$A$61),"0")&amp;"'!"&amp;TEXT(AV17,"0")&amp;":"&amp;TEXT(AV17,"0")&amp;")")</f>
        <v>=MIN('Compé 20160901:Compé 20161128'!J17:J17)</v>
      </c>
      <c r="AD17" s="46" t="str">
        <f>CONCATENATE("=MIN('Compé "&amp;TEXT(MIN('Dates compés'!$A$5:$A$61),"0")&amp;":Compé "&amp;TEXT(MAX('Dates compés'!$A$5:$A$61),"0")&amp;"'!"&amp;TEXT(AW17,"0")&amp;":"&amp;TEXT(AW17,"0")&amp;")")</f>
        <v>=MIN('Compé 20160901:Compé 20161128'!K17:K17)</v>
      </c>
      <c r="AE17" s="46" t="str">
        <f>CONCATENATE("=MIN('Compé "&amp;TEXT(MIN('Dates compés'!$A$5:$A$61),"0")&amp;":Compé "&amp;TEXT(MAX('Dates compés'!$A$5:$A$61),"0")&amp;"'!"&amp;TEXT(AX17,"0")&amp;":"&amp;TEXT(AX17,"0")&amp;")")</f>
        <v>=MIN('Compé 20160901:Compé 20161128'!L17:L17)</v>
      </c>
      <c r="AF17" s="46" t="str">
        <f>CONCATENATE("=MIN('Compé "&amp;TEXT(MIN('Dates compés'!$A$5:$A$61),"0")&amp;":Compé "&amp;TEXT(MAX('Dates compés'!$A$5:$A$61),"0")&amp;"'!"&amp;TEXT(AY17,"0")&amp;":"&amp;TEXT(AY17,"0")&amp;")")</f>
        <v>=MIN('Compé 20160901:Compé 20161128'!M17:M17)</v>
      </c>
      <c r="AG17" s="46" t="str">
        <f>CONCATENATE("=MIN('Compé "&amp;TEXT(MIN('Dates compés'!$A$5:$A$61),"0")&amp;":Compé "&amp;TEXT(MAX('Dates compés'!$A$5:$A$61),"0")&amp;"'!"&amp;TEXT(AZ17,"0")&amp;":"&amp;TEXT(AZ17,"0")&amp;")")</f>
        <v>=MIN('Compé 20160901:Compé 20161128'!N17:N17)</v>
      </c>
      <c r="AH17" s="46" t="str">
        <f>CONCATENATE("=MIN('Compé "&amp;TEXT(MIN('Dates compés'!$A$5:$A$61),"0")&amp;":Compé "&amp;TEXT(MAX('Dates compés'!$A$5:$A$61),"0")&amp;"'!"&amp;TEXT(BA17,"0")&amp;":"&amp;TEXT(BA17,"0")&amp;")")</f>
        <v>=MIN('Compé 20160901:Compé 20161128'!O17:O17)</v>
      </c>
      <c r="AI17" s="46" t="str">
        <f>CONCATENATE("=MIN('Compé "&amp;TEXT(MIN('Dates compés'!$A$5:$A$61),"0")&amp;":Compé "&amp;TEXT(MAX('Dates compés'!$A$5:$A$61),"0")&amp;"'!"&amp;TEXT(BB17,"0")&amp;":"&amp;TEXT(BB17,"0")&amp;")")</f>
        <v>=MIN('Compé 20160901:Compé 20161128'!P17:P17)</v>
      </c>
      <c r="AJ17" s="46" t="str">
        <f>CONCATENATE("=MIN('Compé "&amp;TEXT(MIN('Dates compés'!$A$5:$A$61),"0")&amp;":Compé "&amp;TEXT(MAX('Dates compés'!$A$5:$A$61),"0")&amp;"'!"&amp;TEXT(BC17,"0")&amp;":"&amp;TEXT(BC17,"0")&amp;")")</f>
        <v>=MIN('Compé 20160901:Compé 20161128'!Q17:Q17)</v>
      </c>
      <c r="AK17" s="46" t="str">
        <f>CONCATENATE("=MIN('Compé "&amp;TEXT(MIN('Dates compés'!$A$5:$A$61),"0")&amp;":Compé "&amp;TEXT(MAX('Dates compés'!$A$5:$A$61),"0")&amp;"'!"&amp;TEXT(BD17,"0")&amp;":"&amp;TEXT(BD17,"0")&amp;")")</f>
        <v>=MIN('Compé 20160901:Compé 20161128'!R17:R17)</v>
      </c>
      <c r="AL17" s="46" t="str">
        <f>CONCATENATE("=MIN('Compé "&amp;TEXT(MIN('Dates compés'!$A$5:$A$61),"0")&amp;":Compé "&amp;TEXT(MAX('Dates compés'!$A$5:$A$61),"0")&amp;"'!"&amp;TEXT(BE17,"0")&amp;":"&amp;TEXT(BE17,"0")&amp;")")</f>
        <v>=MIN('Compé 20160901:Compé 20161128'!S17:S17)</v>
      </c>
      <c r="AM17" s="46" t="str">
        <f>CONCATENATE("=MIN('Compé "&amp;TEXT(MIN('Dates compés'!$A$5:$A$61),"0")&amp;":Compé "&amp;TEXT(MAX('Dates compés'!$A$5:$A$61),"0")&amp;"'!"&amp;TEXT(BF17,"0")&amp;":"&amp;TEXT(BF17,"0")&amp;")")</f>
        <v>=MIN('Compé 20160901:Compé 20161128'!T17:T17)</v>
      </c>
      <c r="AN17" s="46" t="str">
        <f>CONCATENATE("=MIN('Compé "&amp;TEXT(MIN('Dates compés'!$A$5:$A$61),"0")&amp;":Compé "&amp;TEXT(MAX('Dates compés'!$A$5:$A$61),"0")&amp;"'!"&amp;TEXT(BG17,"0")&amp;":"&amp;TEXT(BG17,"0")&amp;")")</f>
        <v>=MIN('Compé 20160901:Compé 20161128'!U17:U17)</v>
      </c>
      <c r="AO17" s="46" t="str">
        <f>CONCATENATE("=MIN('Compé "&amp;TEXT(MIN('Dates compés'!$A$5:$A$61),"0")&amp;":Compé "&amp;TEXT(MAX('Dates compés'!$A$5:$A$61),"0")&amp;"'!"&amp;TEXT(BH17,"0")&amp;":"&amp;TEXT(BH17,"0")&amp;")")</f>
        <v>=MIN('Compé 20160901:Compé 20161128'!V17:V17)</v>
      </c>
      <c r="AP17" s="46" t="str">
        <f>CONCATENATE("=MIN('Compé "&amp;TEXT(MIN('Dates compés'!$A$5:$A$61),"0")&amp;":Compé "&amp;TEXT(MAX('Dates compés'!$A$5:$A$61),"0")&amp;"'!"&amp;TEXT(BI17,"0")&amp;":"&amp;TEXT(BI17,"0")&amp;")")</f>
        <v>=MIN('Compé 20160901:Compé 20161128'!W17:W17)</v>
      </c>
      <c r="AQ17" s="46" t="str">
        <f>CONCATENATE("=MIN('Compé "&amp;TEXT(MIN('Dates compés'!$A$5:$A$61),"0")&amp;":Compé "&amp;TEXT(MAX('Dates compés'!$A$5:$A$61),"0")&amp;"'!"&amp;TEXT(BJ17,"0")&amp;":"&amp;TEXT(BJ17,"0")&amp;")")</f>
        <v>=MIN('Compé 20160901:Compé 20161128'!X17:X17)</v>
      </c>
      <c r="AR17" s="34">
        <f t="shared" si="6"/>
        <v>17</v>
      </c>
      <c r="AS17" s="34" t="str">
        <f t="shared" si="2"/>
        <v>G17</v>
      </c>
      <c r="AT17" s="34" t="str">
        <f t="shared" si="3"/>
        <v>H17</v>
      </c>
      <c r="AU17" s="34" t="str">
        <f t="shared" si="3"/>
        <v>I17</v>
      </c>
      <c r="AV17" s="34" t="str">
        <f t="shared" si="3"/>
        <v>J17</v>
      </c>
      <c r="AW17" s="34" t="str">
        <f t="shared" si="3"/>
        <v>K17</v>
      </c>
      <c r="AX17" s="34" t="str">
        <f t="shared" si="3"/>
        <v>L17</v>
      </c>
      <c r="AY17" s="34" t="str">
        <f t="shared" si="3"/>
        <v>M17</v>
      </c>
      <c r="AZ17" s="34" t="str">
        <f t="shared" si="3"/>
        <v>N17</v>
      </c>
      <c r="BA17" s="34" t="str">
        <f t="shared" si="3"/>
        <v>O17</v>
      </c>
      <c r="BB17" s="34" t="str">
        <f t="shared" si="3"/>
        <v>P17</v>
      </c>
      <c r="BC17" s="34" t="str">
        <f t="shared" si="3"/>
        <v>Q17</v>
      </c>
      <c r="BD17" s="34" t="str">
        <f t="shared" si="3"/>
        <v>R17</v>
      </c>
      <c r="BE17" s="34" t="str">
        <f t="shared" si="3"/>
        <v>S17</v>
      </c>
      <c r="BF17" s="34" t="str">
        <f t="shared" si="3"/>
        <v>T17</v>
      </c>
      <c r="BG17" s="34" t="str">
        <f t="shared" si="3"/>
        <v>U17</v>
      </c>
      <c r="BH17" s="34" t="str">
        <f t="shared" si="3"/>
        <v>V17</v>
      </c>
      <c r="BI17" s="34" t="str">
        <f t="shared" si="3"/>
        <v>W17</v>
      </c>
      <c r="BJ17" s="34" t="str">
        <f t="shared" si="4"/>
        <v>X17</v>
      </c>
      <c r="BK17" s="34" t="str">
        <f t="shared" si="4"/>
        <v>Y17</v>
      </c>
      <c r="BL17" s="34" t="str">
        <f t="shared" si="4"/>
        <v>Z17</v>
      </c>
      <c r="BM17" s="34" t="str">
        <f t="shared" si="4"/>
        <v>AA17</v>
      </c>
      <c r="BN17" s="34" t="str">
        <f t="shared" si="4"/>
        <v>AB17</v>
      </c>
      <c r="BO17" s="34" t="str">
        <f t="shared" si="4"/>
        <v>AC17</v>
      </c>
      <c r="BP17" s="34" t="str">
        <f t="shared" si="4"/>
        <v>AD17</v>
      </c>
      <c r="BQ17" s="34" t="str">
        <f t="shared" si="4"/>
        <v>AE17</v>
      </c>
      <c r="BR17" s="34" t="str">
        <f t="shared" si="4"/>
        <v>AF17</v>
      </c>
      <c r="BS17" s="34" t="str">
        <f t="shared" si="4"/>
        <v>AG17</v>
      </c>
      <c r="BT17" s="34" t="str">
        <f t="shared" si="4"/>
        <v>AH17</v>
      </c>
      <c r="BU17" s="34" t="str">
        <f t="shared" si="4"/>
        <v>AI17</v>
      </c>
      <c r="BV17" s="34" t="str">
        <f t="shared" si="4"/>
        <v>AJ17</v>
      </c>
      <c r="BW17" s="34" t="str">
        <f t="shared" si="4"/>
        <v>AK17</v>
      </c>
      <c r="BX17" s="34" t="str">
        <f t="shared" si="4"/>
        <v>AL17</v>
      </c>
      <c r="BY17" s="34" t="str">
        <f t="shared" ref="BY17:CL33" si="7">CONCATENATE(BY$1,$AR17)</f>
        <v>AM17</v>
      </c>
      <c r="BZ17" s="34" t="str">
        <f t="shared" si="5"/>
        <v>AN17</v>
      </c>
      <c r="CA17" s="34" t="str">
        <f t="shared" si="5"/>
        <v>AO17</v>
      </c>
      <c r="CB17" s="34" t="str">
        <f t="shared" si="5"/>
        <v>AP17</v>
      </c>
      <c r="CC17" s="34" t="str">
        <f t="shared" si="5"/>
        <v>AQ17</v>
      </c>
      <c r="CD17" s="34" t="str">
        <f t="shared" si="5"/>
        <v>AR17</v>
      </c>
      <c r="CE17" s="34" t="str">
        <f t="shared" si="5"/>
        <v>AS17</v>
      </c>
      <c r="CF17" s="34" t="str">
        <f t="shared" si="5"/>
        <v>AT17</v>
      </c>
      <c r="CG17" s="34" t="str">
        <f t="shared" si="5"/>
        <v>AU17</v>
      </c>
      <c r="CH17" s="34" t="str">
        <f t="shared" si="5"/>
        <v>AV17</v>
      </c>
      <c r="CI17" s="34" t="str">
        <f t="shared" si="5"/>
        <v>AW17</v>
      </c>
      <c r="CJ17" s="34" t="str">
        <f t="shared" si="5"/>
        <v>AX17</v>
      </c>
      <c r="CK17" s="34" t="str">
        <f t="shared" si="5"/>
        <v>AY17</v>
      </c>
      <c r="CL17" s="34" t="str">
        <f t="shared" si="5"/>
        <v>AZ17</v>
      </c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</row>
    <row r="18" spans="1:155" ht="15.75" thickBot="1">
      <c r="A18" s="34" t="s">
        <v>91</v>
      </c>
      <c r="B18" s="37" t="s">
        <v>172</v>
      </c>
      <c r="C18" s="38" t="s">
        <v>189</v>
      </c>
      <c r="D18" s="39">
        <v>37123</v>
      </c>
      <c r="E18" s="43">
        <f t="shared" ca="1" si="1"/>
        <v>15</v>
      </c>
      <c r="F18" s="40" t="s">
        <v>40</v>
      </c>
      <c r="G18" s="44">
        <f>Meilleur</f>
        <v>3.6134259259259257E-4</v>
      </c>
      <c r="H18" s="44">
        <f>Meilleur</f>
        <v>8.1030092592592601E-4</v>
      </c>
      <c r="I18" s="44">
        <f>Meilleur</f>
        <v>1.8093750000000002E-3</v>
      </c>
      <c r="J18" s="44">
        <f>Meilleur</f>
        <v>3.8208333333333328E-3</v>
      </c>
      <c r="K18" s="44">
        <f>Meilleur</f>
        <v>8.1932870370370371E-3</v>
      </c>
      <c r="L18" s="44">
        <f>Meilleur</f>
        <v>0</v>
      </c>
      <c r="M18" s="44">
        <f>Meilleur</f>
        <v>4.2824074074074075E-4</v>
      </c>
      <c r="N18" s="44">
        <f>Meilleur</f>
        <v>9.2731481481481473E-4</v>
      </c>
      <c r="O18" s="44">
        <f>Meilleur</f>
        <v>2.0012731481481483E-3</v>
      </c>
      <c r="P18" s="44">
        <f>Meilleur</f>
        <v>4.9861111111111102E-4</v>
      </c>
      <c r="Q18" s="44">
        <f>Meilleur</f>
        <v>1.1324074074074075E-3</v>
      </c>
      <c r="R18" s="44">
        <f>Meilleur</f>
        <v>2.4898148148148149E-3</v>
      </c>
      <c r="S18" s="44">
        <f>Meilleur</f>
        <v>4.5787037037037036E-4</v>
      </c>
      <c r="T18" s="44">
        <f>Meilleur</f>
        <v>1.1935185185185185E-3</v>
      </c>
      <c r="U18" s="44">
        <f>Meilleur</f>
        <v>0</v>
      </c>
      <c r="V18" s="44">
        <f>Meilleur</f>
        <v>1.1181712962962964E-3</v>
      </c>
      <c r="W18" s="44">
        <f>Meilleur</f>
        <v>2.127314814814815E-3</v>
      </c>
      <c r="X18" s="44">
        <f>Meilleur</f>
        <v>0</v>
      </c>
      <c r="Z18" s="46" t="str">
        <f>CONCATENATE("=MIN('Compé "&amp;TEXT(MIN('Dates compés'!$A$5:$A$61),"0")&amp;":Compé "&amp;TEXT(MAX('Dates compés'!$A$5:$A$61),"0")&amp;"'!"&amp;TEXT(AS18,"0")&amp;":"&amp;TEXT(AS18,"0")&amp;")")</f>
        <v>=MIN('Compé 20160901:Compé 20161128'!G18:G18)</v>
      </c>
      <c r="AA18" s="46" t="str">
        <f>CONCATENATE("=MIN('Compé "&amp;TEXT(MIN('Dates compés'!$A$5:$A$61),"0")&amp;":Compé "&amp;TEXT(MAX('Dates compés'!$A$5:$A$61),"0")&amp;"'!"&amp;TEXT(AT18,"0")&amp;":"&amp;TEXT(AT18,"0")&amp;")")</f>
        <v>=MIN('Compé 20160901:Compé 20161128'!H18:H18)</v>
      </c>
      <c r="AB18" s="46" t="str">
        <f>CONCATENATE("=MIN('Compé "&amp;TEXT(MIN('Dates compés'!$A$5:$A$61),"0")&amp;":Compé "&amp;TEXT(MAX('Dates compés'!$A$5:$A$61),"0")&amp;"'!"&amp;TEXT(AU18,"0")&amp;":"&amp;TEXT(AU18,"0")&amp;")")</f>
        <v>=MIN('Compé 20160901:Compé 20161128'!I18:I18)</v>
      </c>
      <c r="AC18" s="46" t="str">
        <f>CONCATENATE("=MIN('Compé "&amp;TEXT(MIN('Dates compés'!$A$5:$A$61),"0")&amp;":Compé "&amp;TEXT(MAX('Dates compés'!$A$5:$A$61),"0")&amp;"'!"&amp;TEXT(AV18,"0")&amp;":"&amp;TEXT(AV18,"0")&amp;")")</f>
        <v>=MIN('Compé 20160901:Compé 20161128'!J18:J18)</v>
      </c>
      <c r="AD18" s="46" t="str">
        <f>CONCATENATE("=MIN('Compé "&amp;TEXT(MIN('Dates compés'!$A$5:$A$61),"0")&amp;":Compé "&amp;TEXT(MAX('Dates compés'!$A$5:$A$61),"0")&amp;"'!"&amp;TEXT(AW18,"0")&amp;":"&amp;TEXT(AW18,"0")&amp;")")</f>
        <v>=MIN('Compé 20160901:Compé 20161128'!K18:K18)</v>
      </c>
      <c r="AE18" s="46" t="str">
        <f>CONCATENATE("=MIN('Compé "&amp;TEXT(MIN('Dates compés'!$A$5:$A$61),"0")&amp;":Compé "&amp;TEXT(MAX('Dates compés'!$A$5:$A$61),"0")&amp;"'!"&amp;TEXT(AX18,"0")&amp;":"&amp;TEXT(AX18,"0")&amp;")")</f>
        <v>=MIN('Compé 20160901:Compé 20161128'!L18:L18)</v>
      </c>
      <c r="AF18" s="46" t="str">
        <f>CONCATENATE("=MIN('Compé "&amp;TEXT(MIN('Dates compés'!$A$5:$A$61),"0")&amp;":Compé "&amp;TEXT(MAX('Dates compés'!$A$5:$A$61),"0")&amp;"'!"&amp;TEXT(AY18,"0")&amp;":"&amp;TEXT(AY18,"0")&amp;")")</f>
        <v>=MIN('Compé 20160901:Compé 20161128'!M18:M18)</v>
      </c>
      <c r="AG18" s="46" t="str">
        <f>CONCATENATE("=MIN('Compé "&amp;TEXT(MIN('Dates compés'!$A$5:$A$61),"0")&amp;":Compé "&amp;TEXT(MAX('Dates compés'!$A$5:$A$61),"0")&amp;"'!"&amp;TEXT(AZ18,"0")&amp;":"&amp;TEXT(AZ18,"0")&amp;")")</f>
        <v>=MIN('Compé 20160901:Compé 20161128'!N18:N18)</v>
      </c>
      <c r="AH18" s="46" t="str">
        <f>CONCATENATE("=MIN('Compé "&amp;TEXT(MIN('Dates compés'!$A$5:$A$61),"0")&amp;":Compé "&amp;TEXT(MAX('Dates compés'!$A$5:$A$61),"0")&amp;"'!"&amp;TEXT(BA18,"0")&amp;":"&amp;TEXT(BA18,"0")&amp;")")</f>
        <v>=MIN('Compé 20160901:Compé 20161128'!O18:O18)</v>
      </c>
      <c r="AI18" s="46" t="str">
        <f>CONCATENATE("=MIN('Compé "&amp;TEXT(MIN('Dates compés'!$A$5:$A$61),"0")&amp;":Compé "&amp;TEXT(MAX('Dates compés'!$A$5:$A$61),"0")&amp;"'!"&amp;TEXT(BB18,"0")&amp;":"&amp;TEXT(BB18,"0")&amp;")")</f>
        <v>=MIN('Compé 20160901:Compé 20161128'!P18:P18)</v>
      </c>
      <c r="AJ18" s="46" t="str">
        <f>CONCATENATE("=MIN('Compé "&amp;TEXT(MIN('Dates compés'!$A$5:$A$61),"0")&amp;":Compé "&amp;TEXT(MAX('Dates compés'!$A$5:$A$61),"0")&amp;"'!"&amp;TEXT(BC18,"0")&amp;":"&amp;TEXT(BC18,"0")&amp;")")</f>
        <v>=MIN('Compé 20160901:Compé 20161128'!Q18:Q18)</v>
      </c>
      <c r="AK18" s="46" t="str">
        <f>CONCATENATE("=MIN('Compé "&amp;TEXT(MIN('Dates compés'!$A$5:$A$61),"0")&amp;":Compé "&amp;TEXT(MAX('Dates compés'!$A$5:$A$61),"0")&amp;"'!"&amp;TEXT(BD18,"0")&amp;":"&amp;TEXT(BD18,"0")&amp;")")</f>
        <v>=MIN('Compé 20160901:Compé 20161128'!R18:R18)</v>
      </c>
      <c r="AL18" s="46" t="str">
        <f>CONCATENATE("=MIN('Compé "&amp;TEXT(MIN('Dates compés'!$A$5:$A$61),"0")&amp;":Compé "&amp;TEXT(MAX('Dates compés'!$A$5:$A$61),"0")&amp;"'!"&amp;TEXT(BE18,"0")&amp;":"&amp;TEXT(BE18,"0")&amp;")")</f>
        <v>=MIN('Compé 20160901:Compé 20161128'!S18:S18)</v>
      </c>
      <c r="AM18" s="46" t="str">
        <f>CONCATENATE("=MIN('Compé "&amp;TEXT(MIN('Dates compés'!$A$5:$A$61),"0")&amp;":Compé "&amp;TEXT(MAX('Dates compés'!$A$5:$A$61),"0")&amp;"'!"&amp;TEXT(BF18,"0")&amp;":"&amp;TEXT(BF18,"0")&amp;")")</f>
        <v>=MIN('Compé 20160901:Compé 20161128'!T18:T18)</v>
      </c>
      <c r="AN18" s="46" t="str">
        <f>CONCATENATE("=MIN('Compé "&amp;TEXT(MIN('Dates compés'!$A$5:$A$61),"0")&amp;":Compé "&amp;TEXT(MAX('Dates compés'!$A$5:$A$61),"0")&amp;"'!"&amp;TEXT(BG18,"0")&amp;":"&amp;TEXT(BG18,"0")&amp;")")</f>
        <v>=MIN('Compé 20160901:Compé 20161128'!U18:U18)</v>
      </c>
      <c r="AO18" s="46" t="str">
        <f>CONCATENATE("=MIN('Compé "&amp;TEXT(MIN('Dates compés'!$A$5:$A$61),"0")&amp;":Compé "&amp;TEXT(MAX('Dates compés'!$A$5:$A$61),"0")&amp;"'!"&amp;TEXT(BH18,"0")&amp;":"&amp;TEXT(BH18,"0")&amp;")")</f>
        <v>=MIN('Compé 20160901:Compé 20161128'!V18:V18)</v>
      </c>
      <c r="AP18" s="46" t="str">
        <f>CONCATENATE("=MIN('Compé "&amp;TEXT(MIN('Dates compés'!$A$5:$A$61),"0")&amp;":Compé "&amp;TEXT(MAX('Dates compés'!$A$5:$A$61),"0")&amp;"'!"&amp;TEXT(BI18,"0")&amp;":"&amp;TEXT(BI18,"0")&amp;")")</f>
        <v>=MIN('Compé 20160901:Compé 20161128'!W18:W18)</v>
      </c>
      <c r="AQ18" s="46" t="str">
        <f>CONCATENATE("=MIN('Compé "&amp;TEXT(MIN('Dates compés'!$A$5:$A$61),"0")&amp;":Compé "&amp;TEXT(MAX('Dates compés'!$A$5:$A$61),"0")&amp;"'!"&amp;TEXT(BJ18,"0")&amp;":"&amp;TEXT(BJ18,"0")&amp;")")</f>
        <v>=MIN('Compé 20160901:Compé 20161128'!X18:X18)</v>
      </c>
      <c r="AR18" s="34">
        <f t="shared" si="6"/>
        <v>18</v>
      </c>
      <c r="AS18" s="34" t="str">
        <f t="shared" si="2"/>
        <v>G18</v>
      </c>
      <c r="AT18" s="34" t="str">
        <f t="shared" si="3"/>
        <v>H18</v>
      </c>
      <c r="AU18" s="34" t="str">
        <f t="shared" si="3"/>
        <v>I18</v>
      </c>
      <c r="AV18" s="34" t="str">
        <f t="shared" si="3"/>
        <v>J18</v>
      </c>
      <c r="AW18" s="34" t="str">
        <f t="shared" si="3"/>
        <v>K18</v>
      </c>
      <c r="AX18" s="34" t="str">
        <f t="shared" si="3"/>
        <v>L18</v>
      </c>
      <c r="AY18" s="34" t="str">
        <f t="shared" si="3"/>
        <v>M18</v>
      </c>
      <c r="AZ18" s="34" t="str">
        <f t="shared" si="3"/>
        <v>N18</v>
      </c>
      <c r="BA18" s="34" t="str">
        <f t="shared" si="3"/>
        <v>O18</v>
      </c>
      <c r="BB18" s="34" t="str">
        <f t="shared" si="3"/>
        <v>P18</v>
      </c>
      <c r="BC18" s="34" t="str">
        <f t="shared" si="3"/>
        <v>Q18</v>
      </c>
      <c r="BD18" s="34" t="str">
        <f t="shared" si="3"/>
        <v>R18</v>
      </c>
      <c r="BE18" s="34" t="str">
        <f t="shared" si="3"/>
        <v>S18</v>
      </c>
      <c r="BF18" s="34" t="str">
        <f t="shared" si="3"/>
        <v>T18</v>
      </c>
      <c r="BG18" s="34" t="str">
        <f t="shared" si="3"/>
        <v>U18</v>
      </c>
      <c r="BH18" s="34" t="str">
        <f t="shared" ref="BH18:BW34" si="8">CONCATENATE(BH$1,$AR18)</f>
        <v>V18</v>
      </c>
      <c r="BI18" s="34" t="str">
        <f t="shared" si="8"/>
        <v>W18</v>
      </c>
      <c r="BJ18" s="34" t="str">
        <f t="shared" si="8"/>
        <v>X18</v>
      </c>
      <c r="BK18" s="34" t="str">
        <f t="shared" si="8"/>
        <v>Y18</v>
      </c>
      <c r="BL18" s="34" t="str">
        <f t="shared" si="8"/>
        <v>Z18</v>
      </c>
      <c r="BM18" s="34" t="str">
        <f t="shared" si="8"/>
        <v>AA18</v>
      </c>
      <c r="BN18" s="34" t="str">
        <f t="shared" si="8"/>
        <v>AB18</v>
      </c>
      <c r="BO18" s="34" t="str">
        <f t="shared" si="8"/>
        <v>AC18</v>
      </c>
      <c r="BP18" s="34" t="str">
        <f t="shared" si="8"/>
        <v>AD18</v>
      </c>
      <c r="BQ18" s="34" t="str">
        <f t="shared" si="8"/>
        <v>AE18</v>
      </c>
      <c r="BR18" s="34" t="str">
        <f t="shared" si="8"/>
        <v>AF18</v>
      </c>
      <c r="BS18" s="34" t="str">
        <f t="shared" si="8"/>
        <v>AG18</v>
      </c>
      <c r="BT18" s="34" t="str">
        <f t="shared" si="8"/>
        <v>AH18</v>
      </c>
      <c r="BU18" s="34" t="str">
        <f t="shared" si="8"/>
        <v>AI18</v>
      </c>
      <c r="BV18" s="34" t="str">
        <f t="shared" si="8"/>
        <v>AJ18</v>
      </c>
      <c r="BW18" s="34" t="str">
        <f t="shared" si="8"/>
        <v>AK18</v>
      </c>
      <c r="BX18" s="34" t="str">
        <f t="shared" ref="BX18:BX33" si="9">CONCATENATE(BX$1,$AR18)</f>
        <v>AL18</v>
      </c>
      <c r="BY18" s="34" t="str">
        <f t="shared" si="7"/>
        <v>AM18</v>
      </c>
      <c r="BZ18" s="34" t="str">
        <f t="shared" si="5"/>
        <v>AN18</v>
      </c>
      <c r="CA18" s="34" t="str">
        <f t="shared" si="5"/>
        <v>AO18</v>
      </c>
      <c r="CB18" s="34" t="str">
        <f t="shared" si="5"/>
        <v>AP18</v>
      </c>
      <c r="CC18" s="34" t="str">
        <f t="shared" si="5"/>
        <v>AQ18</v>
      </c>
      <c r="CD18" s="34" t="str">
        <f t="shared" si="5"/>
        <v>AR18</v>
      </c>
      <c r="CE18" s="34" t="str">
        <f t="shared" si="5"/>
        <v>AS18</v>
      </c>
      <c r="CF18" s="34" t="str">
        <f t="shared" si="5"/>
        <v>AT18</v>
      </c>
      <c r="CG18" s="34" t="str">
        <f t="shared" si="5"/>
        <v>AU18</v>
      </c>
      <c r="CH18" s="34" t="str">
        <f t="shared" si="5"/>
        <v>AV18</v>
      </c>
      <c r="CI18" s="34" t="str">
        <f t="shared" si="5"/>
        <v>AW18</v>
      </c>
      <c r="CJ18" s="34" t="str">
        <f t="shared" si="5"/>
        <v>AX18</v>
      </c>
      <c r="CK18" s="34" t="str">
        <f t="shared" si="5"/>
        <v>AY18</v>
      </c>
      <c r="CL18" s="34" t="str">
        <f t="shared" si="5"/>
        <v>AZ18</v>
      </c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</row>
    <row r="19" spans="1:155" ht="15.75" thickBot="1">
      <c r="A19" s="34" t="s">
        <v>91</v>
      </c>
      <c r="B19" s="21" t="s">
        <v>164</v>
      </c>
      <c r="C19" s="3" t="s">
        <v>67</v>
      </c>
      <c r="D19" s="4">
        <v>39762</v>
      </c>
      <c r="E19" s="26">
        <f t="shared" ca="1" si="1"/>
        <v>7</v>
      </c>
      <c r="F19" s="5" t="s">
        <v>40</v>
      </c>
      <c r="G19" s="44">
        <f>Meilleur</f>
        <v>0</v>
      </c>
      <c r="H19" s="44">
        <f>Meilleur</f>
        <v>0</v>
      </c>
      <c r="I19" s="44">
        <f>Meilleur</f>
        <v>0</v>
      </c>
      <c r="J19" s="44">
        <f>Meilleur</f>
        <v>0</v>
      </c>
      <c r="K19" s="44">
        <f>Meilleur</f>
        <v>0</v>
      </c>
      <c r="L19" s="44">
        <f>Meilleur</f>
        <v>0</v>
      </c>
      <c r="M19" s="44">
        <f>Meilleur</f>
        <v>0</v>
      </c>
      <c r="N19" s="44">
        <f>Meilleur</f>
        <v>0</v>
      </c>
      <c r="O19" s="44">
        <f>Meilleur</f>
        <v>0</v>
      </c>
      <c r="P19" s="44">
        <f>Meilleur</f>
        <v>0</v>
      </c>
      <c r="Q19" s="44">
        <f>Meilleur</f>
        <v>0</v>
      </c>
      <c r="R19" s="44">
        <f>Meilleur</f>
        <v>0</v>
      </c>
      <c r="S19" s="44">
        <f>Meilleur</f>
        <v>0</v>
      </c>
      <c r="T19" s="44">
        <f>Meilleur</f>
        <v>0</v>
      </c>
      <c r="U19" s="44">
        <f>Meilleur</f>
        <v>0</v>
      </c>
      <c r="V19" s="44">
        <f>Meilleur</f>
        <v>0</v>
      </c>
      <c r="W19" s="44">
        <f>Meilleur</f>
        <v>0</v>
      </c>
      <c r="X19" s="44">
        <f>Meilleur</f>
        <v>0</v>
      </c>
      <c r="Z19" s="46" t="str">
        <f>CONCATENATE("=MIN('Compé "&amp;TEXT(MIN('Dates compés'!$A$5:$A$61),"0")&amp;":Compé "&amp;TEXT(MAX('Dates compés'!$A$5:$A$61),"0")&amp;"'!"&amp;TEXT(AS19,"0")&amp;":"&amp;TEXT(AS19,"0")&amp;")")</f>
        <v>=MIN('Compé 20160901:Compé 20161128'!G19:G19)</v>
      </c>
      <c r="AA19" s="46" t="str">
        <f>CONCATENATE("=MIN('Compé "&amp;TEXT(MIN('Dates compés'!$A$5:$A$61),"0")&amp;":Compé "&amp;TEXT(MAX('Dates compés'!$A$5:$A$61),"0")&amp;"'!"&amp;TEXT(AT19,"0")&amp;":"&amp;TEXT(AT19,"0")&amp;")")</f>
        <v>=MIN('Compé 20160901:Compé 20161128'!H19:H19)</v>
      </c>
      <c r="AB19" s="46" t="str">
        <f>CONCATENATE("=MIN('Compé "&amp;TEXT(MIN('Dates compés'!$A$5:$A$61),"0")&amp;":Compé "&amp;TEXT(MAX('Dates compés'!$A$5:$A$61),"0")&amp;"'!"&amp;TEXT(AU19,"0")&amp;":"&amp;TEXT(AU19,"0")&amp;")")</f>
        <v>=MIN('Compé 20160901:Compé 20161128'!I19:I19)</v>
      </c>
      <c r="AC19" s="46" t="str">
        <f>CONCATENATE("=MIN('Compé "&amp;TEXT(MIN('Dates compés'!$A$5:$A$61),"0")&amp;":Compé "&amp;TEXT(MAX('Dates compés'!$A$5:$A$61),"0")&amp;"'!"&amp;TEXT(AV19,"0")&amp;":"&amp;TEXT(AV19,"0")&amp;")")</f>
        <v>=MIN('Compé 20160901:Compé 20161128'!J19:J19)</v>
      </c>
      <c r="AD19" s="46" t="str">
        <f>CONCATENATE("=MIN('Compé "&amp;TEXT(MIN('Dates compés'!$A$5:$A$61),"0")&amp;":Compé "&amp;TEXT(MAX('Dates compés'!$A$5:$A$61),"0")&amp;"'!"&amp;TEXT(AW19,"0")&amp;":"&amp;TEXT(AW19,"0")&amp;")")</f>
        <v>=MIN('Compé 20160901:Compé 20161128'!K19:K19)</v>
      </c>
      <c r="AE19" s="46" t="str">
        <f>CONCATENATE("=MIN('Compé "&amp;TEXT(MIN('Dates compés'!$A$5:$A$61),"0")&amp;":Compé "&amp;TEXT(MAX('Dates compés'!$A$5:$A$61),"0")&amp;"'!"&amp;TEXT(AX19,"0")&amp;":"&amp;TEXT(AX19,"0")&amp;")")</f>
        <v>=MIN('Compé 20160901:Compé 20161128'!L19:L19)</v>
      </c>
      <c r="AF19" s="46" t="str">
        <f>CONCATENATE("=MIN('Compé "&amp;TEXT(MIN('Dates compés'!$A$5:$A$61),"0")&amp;":Compé "&amp;TEXT(MAX('Dates compés'!$A$5:$A$61),"0")&amp;"'!"&amp;TEXT(AY19,"0")&amp;":"&amp;TEXT(AY19,"0")&amp;")")</f>
        <v>=MIN('Compé 20160901:Compé 20161128'!M19:M19)</v>
      </c>
      <c r="AG19" s="46" t="str">
        <f>CONCATENATE("=MIN('Compé "&amp;TEXT(MIN('Dates compés'!$A$5:$A$61),"0")&amp;":Compé "&amp;TEXT(MAX('Dates compés'!$A$5:$A$61),"0")&amp;"'!"&amp;TEXT(AZ19,"0")&amp;":"&amp;TEXT(AZ19,"0")&amp;")")</f>
        <v>=MIN('Compé 20160901:Compé 20161128'!N19:N19)</v>
      </c>
      <c r="AH19" s="46" t="str">
        <f>CONCATENATE("=MIN('Compé "&amp;TEXT(MIN('Dates compés'!$A$5:$A$61),"0")&amp;":Compé "&amp;TEXT(MAX('Dates compés'!$A$5:$A$61),"0")&amp;"'!"&amp;TEXT(BA19,"0")&amp;":"&amp;TEXT(BA19,"0")&amp;")")</f>
        <v>=MIN('Compé 20160901:Compé 20161128'!O19:O19)</v>
      </c>
      <c r="AI19" s="46" t="str">
        <f>CONCATENATE("=MIN('Compé "&amp;TEXT(MIN('Dates compés'!$A$5:$A$61),"0")&amp;":Compé "&amp;TEXT(MAX('Dates compés'!$A$5:$A$61),"0")&amp;"'!"&amp;TEXT(BB19,"0")&amp;":"&amp;TEXT(BB19,"0")&amp;")")</f>
        <v>=MIN('Compé 20160901:Compé 20161128'!P19:P19)</v>
      </c>
      <c r="AJ19" s="46" t="str">
        <f>CONCATENATE("=MIN('Compé "&amp;TEXT(MIN('Dates compés'!$A$5:$A$61),"0")&amp;":Compé "&amp;TEXT(MAX('Dates compés'!$A$5:$A$61),"0")&amp;"'!"&amp;TEXT(BC19,"0")&amp;":"&amp;TEXT(BC19,"0")&amp;")")</f>
        <v>=MIN('Compé 20160901:Compé 20161128'!Q19:Q19)</v>
      </c>
      <c r="AK19" s="46" t="str">
        <f>CONCATENATE("=MIN('Compé "&amp;TEXT(MIN('Dates compés'!$A$5:$A$61),"0")&amp;":Compé "&amp;TEXT(MAX('Dates compés'!$A$5:$A$61),"0")&amp;"'!"&amp;TEXT(BD19,"0")&amp;":"&amp;TEXT(BD19,"0")&amp;")")</f>
        <v>=MIN('Compé 20160901:Compé 20161128'!R19:R19)</v>
      </c>
      <c r="AL19" s="46" t="str">
        <f>CONCATENATE("=MIN('Compé "&amp;TEXT(MIN('Dates compés'!$A$5:$A$61),"0")&amp;":Compé "&amp;TEXT(MAX('Dates compés'!$A$5:$A$61),"0")&amp;"'!"&amp;TEXT(BE19,"0")&amp;":"&amp;TEXT(BE19,"0")&amp;")")</f>
        <v>=MIN('Compé 20160901:Compé 20161128'!S19:S19)</v>
      </c>
      <c r="AM19" s="46" t="str">
        <f>CONCATENATE("=MIN('Compé "&amp;TEXT(MIN('Dates compés'!$A$5:$A$61),"0")&amp;":Compé "&amp;TEXT(MAX('Dates compés'!$A$5:$A$61),"0")&amp;"'!"&amp;TEXT(BF19,"0")&amp;":"&amp;TEXT(BF19,"0")&amp;")")</f>
        <v>=MIN('Compé 20160901:Compé 20161128'!T19:T19)</v>
      </c>
      <c r="AN19" s="46" t="str">
        <f>CONCATENATE("=MIN('Compé "&amp;TEXT(MIN('Dates compés'!$A$5:$A$61),"0")&amp;":Compé "&amp;TEXT(MAX('Dates compés'!$A$5:$A$61),"0")&amp;"'!"&amp;TEXT(BG19,"0")&amp;":"&amp;TEXT(BG19,"0")&amp;")")</f>
        <v>=MIN('Compé 20160901:Compé 20161128'!U19:U19)</v>
      </c>
      <c r="AO19" s="46" t="str">
        <f>CONCATENATE("=MIN('Compé "&amp;TEXT(MIN('Dates compés'!$A$5:$A$61),"0")&amp;":Compé "&amp;TEXT(MAX('Dates compés'!$A$5:$A$61),"0")&amp;"'!"&amp;TEXT(BH19,"0")&amp;":"&amp;TEXT(BH19,"0")&amp;")")</f>
        <v>=MIN('Compé 20160901:Compé 20161128'!V19:V19)</v>
      </c>
      <c r="AP19" s="46" t="str">
        <f>CONCATENATE("=MIN('Compé "&amp;TEXT(MIN('Dates compés'!$A$5:$A$61),"0")&amp;":Compé "&amp;TEXT(MAX('Dates compés'!$A$5:$A$61),"0")&amp;"'!"&amp;TEXT(BI19,"0")&amp;":"&amp;TEXT(BI19,"0")&amp;")")</f>
        <v>=MIN('Compé 20160901:Compé 20161128'!W19:W19)</v>
      </c>
      <c r="AQ19" s="46" t="str">
        <f>CONCATENATE("=MIN('Compé "&amp;TEXT(MIN('Dates compés'!$A$5:$A$61),"0")&amp;":Compé "&amp;TEXT(MAX('Dates compés'!$A$5:$A$61),"0")&amp;"'!"&amp;TEXT(BJ19,"0")&amp;":"&amp;TEXT(BJ19,"0")&amp;")")</f>
        <v>=MIN('Compé 20160901:Compé 20161128'!X19:X19)</v>
      </c>
      <c r="AR19" s="34">
        <f t="shared" si="6"/>
        <v>19</v>
      </c>
      <c r="AS19" s="34" t="str">
        <f t="shared" si="2"/>
        <v>G19</v>
      </c>
      <c r="AT19" s="34" t="str">
        <f t="shared" si="2"/>
        <v>H19</v>
      </c>
      <c r="AU19" s="34" t="str">
        <f t="shared" si="2"/>
        <v>I19</v>
      </c>
      <c r="AV19" s="34" t="str">
        <f t="shared" si="2"/>
        <v>J19</v>
      </c>
      <c r="AW19" s="34" t="str">
        <f t="shared" si="2"/>
        <v>K19</v>
      </c>
      <c r="AX19" s="34" t="str">
        <f t="shared" si="2"/>
        <v>L19</v>
      </c>
      <c r="AY19" s="34" t="str">
        <f t="shared" si="2"/>
        <v>M19</v>
      </c>
      <c r="AZ19" s="34" t="str">
        <f t="shared" si="2"/>
        <v>N19</v>
      </c>
      <c r="BA19" s="34" t="str">
        <f t="shared" si="2"/>
        <v>O19</v>
      </c>
      <c r="BB19" s="34" t="str">
        <f t="shared" si="2"/>
        <v>P19</v>
      </c>
      <c r="BC19" s="34" t="str">
        <f t="shared" si="2"/>
        <v>Q19</v>
      </c>
      <c r="BD19" s="34" t="str">
        <f t="shared" si="2"/>
        <v>R19</v>
      </c>
      <c r="BE19" s="34" t="str">
        <f t="shared" si="2"/>
        <v>S19</v>
      </c>
      <c r="BF19" s="34" t="str">
        <f t="shared" si="2"/>
        <v>T19</v>
      </c>
      <c r="BG19" s="34" t="str">
        <f t="shared" si="2"/>
        <v>U19</v>
      </c>
      <c r="BH19" s="34" t="str">
        <f t="shared" si="2"/>
        <v>V19</v>
      </c>
      <c r="BI19" s="34" t="str">
        <f t="shared" si="8"/>
        <v>W19</v>
      </c>
      <c r="BJ19" s="34" t="str">
        <f t="shared" si="8"/>
        <v>X19</v>
      </c>
      <c r="BK19" s="34" t="str">
        <f t="shared" si="8"/>
        <v>Y19</v>
      </c>
      <c r="BL19" s="34" t="str">
        <f t="shared" si="8"/>
        <v>Z19</v>
      </c>
      <c r="BM19" s="34" t="str">
        <f t="shared" si="8"/>
        <v>AA19</v>
      </c>
      <c r="BN19" s="34" t="str">
        <f t="shared" si="8"/>
        <v>AB19</v>
      </c>
      <c r="BO19" s="34" t="str">
        <f t="shared" si="8"/>
        <v>AC19</v>
      </c>
      <c r="BP19" s="34" t="str">
        <f t="shared" si="8"/>
        <v>AD19</v>
      </c>
      <c r="BQ19" s="34" t="str">
        <f t="shared" si="8"/>
        <v>AE19</v>
      </c>
      <c r="BR19" s="34" t="str">
        <f t="shared" si="8"/>
        <v>AF19</v>
      </c>
      <c r="BS19" s="34" t="str">
        <f t="shared" si="8"/>
        <v>AG19</v>
      </c>
      <c r="BT19" s="34" t="str">
        <f t="shared" si="8"/>
        <v>AH19</v>
      </c>
      <c r="BU19" s="34" t="str">
        <f t="shared" si="8"/>
        <v>AI19</v>
      </c>
      <c r="BV19" s="34" t="str">
        <f t="shared" si="8"/>
        <v>AJ19</v>
      </c>
      <c r="BW19" s="34" t="str">
        <f t="shared" si="8"/>
        <v>AK19</v>
      </c>
      <c r="BX19" s="34" t="str">
        <f t="shared" si="9"/>
        <v>AL19</v>
      </c>
      <c r="BY19" s="34" t="str">
        <f t="shared" si="7"/>
        <v>AM19</v>
      </c>
      <c r="BZ19" s="34" t="str">
        <f t="shared" si="7"/>
        <v>AN19</v>
      </c>
      <c r="CA19" s="34" t="str">
        <f t="shared" si="7"/>
        <v>AO19</v>
      </c>
      <c r="CB19" s="34" t="str">
        <f t="shared" si="7"/>
        <v>AP19</v>
      </c>
      <c r="CC19" s="34" t="str">
        <f t="shared" si="7"/>
        <v>AQ19</v>
      </c>
      <c r="CD19" s="34" t="str">
        <f t="shared" si="7"/>
        <v>AR19</v>
      </c>
      <c r="CE19" s="34" t="str">
        <f t="shared" si="7"/>
        <v>AS19</v>
      </c>
      <c r="CF19" s="34" t="str">
        <f t="shared" si="7"/>
        <v>AT19</v>
      </c>
      <c r="CG19" s="34" t="str">
        <f t="shared" si="7"/>
        <v>AU19</v>
      </c>
      <c r="CH19" s="34" t="str">
        <f t="shared" si="7"/>
        <v>AV19</v>
      </c>
      <c r="CI19" s="34" t="str">
        <f t="shared" si="7"/>
        <v>AW19</v>
      </c>
      <c r="CJ19" s="34" t="str">
        <f t="shared" si="7"/>
        <v>AX19</v>
      </c>
      <c r="CK19" s="34" t="str">
        <f t="shared" si="7"/>
        <v>AY19</v>
      </c>
      <c r="CL19" s="34" t="str">
        <f t="shared" si="7"/>
        <v>AZ19</v>
      </c>
      <c r="CM19" s="34"/>
      <c r="CN19" s="34"/>
      <c r="CO19" s="34"/>
      <c r="CP19" s="34"/>
      <c r="CQ19" s="34"/>
      <c r="CR19" s="34"/>
      <c r="CS19" s="34"/>
      <c r="CT19" s="34"/>
      <c r="CU19" s="34"/>
      <c r="CV19" s="34"/>
      <c r="CW19" s="34"/>
      <c r="CX19" s="34"/>
      <c r="CY19" s="34"/>
      <c r="CZ19" s="34"/>
      <c r="DA19" s="34"/>
      <c r="DB19" s="34"/>
      <c r="DC19" s="34"/>
      <c r="DD19" s="34"/>
      <c r="DE19" s="34"/>
      <c r="DF19" s="34"/>
      <c r="DG19" s="34"/>
      <c r="DH19" s="34"/>
      <c r="DI19" s="34"/>
      <c r="DJ19" s="34"/>
      <c r="DK19" s="34"/>
      <c r="DL19" s="34"/>
      <c r="DM19" s="34"/>
      <c r="DN19" s="34"/>
      <c r="DO19" s="34"/>
      <c r="DP19" s="34"/>
      <c r="DQ19" s="34"/>
      <c r="DR19" s="34"/>
      <c r="DS19" s="34"/>
      <c r="DT19" s="34"/>
      <c r="DU19" s="34"/>
      <c r="DV19" s="34"/>
      <c r="DW19" s="34"/>
      <c r="DX19" s="34"/>
      <c r="DY19" s="34"/>
      <c r="DZ19" s="34"/>
      <c r="EA19" s="34"/>
      <c r="EB19" s="34"/>
      <c r="EC19" s="34"/>
      <c r="ED19" s="34"/>
      <c r="EE19" s="34"/>
      <c r="EF19" s="34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4"/>
      <c r="ER19" s="34"/>
      <c r="ES19" s="34"/>
      <c r="ET19" s="34"/>
      <c r="EU19" s="34"/>
      <c r="EV19" s="34"/>
      <c r="EW19" s="34"/>
      <c r="EX19" s="34"/>
      <c r="EY19" s="34"/>
    </row>
    <row r="20" spans="1:155" ht="15.75" thickBot="1">
      <c r="A20" s="34" t="s">
        <v>91</v>
      </c>
      <c r="B20" s="37" t="s">
        <v>165</v>
      </c>
      <c r="C20" s="38" t="s">
        <v>87</v>
      </c>
      <c r="D20" s="39">
        <v>37945</v>
      </c>
      <c r="E20" s="43">
        <f t="shared" ca="1" si="1"/>
        <v>12</v>
      </c>
      <c r="F20" s="40" t="s">
        <v>40</v>
      </c>
      <c r="G20" s="44">
        <f>Meilleur</f>
        <v>3.8472222222222228E-4</v>
      </c>
      <c r="H20" s="44">
        <f>Meilleur</f>
        <v>8.3842592592592595E-4</v>
      </c>
      <c r="I20" s="44">
        <f>Meilleur</f>
        <v>1.829050925925926E-3</v>
      </c>
      <c r="J20" s="44">
        <f>Meilleur</f>
        <v>4.0005787037037032E-3</v>
      </c>
      <c r="K20" s="44">
        <f>Meilleur</f>
        <v>8.8820601851851855E-3</v>
      </c>
      <c r="L20" s="44">
        <f>Meilleur</f>
        <v>0</v>
      </c>
      <c r="M20" s="44">
        <f>Meilleur</f>
        <v>4.1898148148148155E-4</v>
      </c>
      <c r="N20" s="44">
        <f>Meilleur</f>
        <v>9.0289351851851858E-4</v>
      </c>
      <c r="O20" s="44">
        <f>Meilleur</f>
        <v>1.9980324074074071E-3</v>
      </c>
      <c r="P20" s="44">
        <f>Meilleur</f>
        <v>5.4942129629629633E-4</v>
      </c>
      <c r="Q20" s="44">
        <f>Meilleur</f>
        <v>1.2123842592592592E-3</v>
      </c>
      <c r="R20" s="44">
        <f>Meilleur</f>
        <v>2.5785879629629626E-3</v>
      </c>
      <c r="S20" s="44">
        <f>Meilleur</f>
        <v>4.3206018518518512E-4</v>
      </c>
      <c r="T20" s="44">
        <f>Meilleur</f>
        <v>1.0138888888888888E-3</v>
      </c>
      <c r="U20" s="44">
        <f>Meilleur</f>
        <v>2.6753472222222226E-3</v>
      </c>
      <c r="V20" s="44">
        <f>Meilleur</f>
        <v>1.3305555555555555E-3</v>
      </c>
      <c r="W20" s="44">
        <f>Meilleur</f>
        <v>2.0618055555555554E-3</v>
      </c>
      <c r="X20" s="44">
        <f>Meilleur</f>
        <v>0</v>
      </c>
      <c r="Z20" s="46" t="str">
        <f>CONCATENATE("=MIN('Compé "&amp;TEXT(MIN('Dates compés'!$A$5:$A$61),"0")&amp;":Compé "&amp;TEXT(MAX('Dates compés'!$A$5:$A$61),"0")&amp;"'!"&amp;TEXT(AS20,"0")&amp;":"&amp;TEXT(AS20,"0")&amp;")")</f>
        <v>=MIN('Compé 20160901:Compé 20161128'!G20:G20)</v>
      </c>
      <c r="AA20" s="46" t="str">
        <f>CONCATENATE("=MIN('Compé "&amp;TEXT(MIN('Dates compés'!$A$5:$A$61),"0")&amp;":Compé "&amp;TEXT(MAX('Dates compés'!$A$5:$A$61),"0")&amp;"'!"&amp;TEXT(AT20,"0")&amp;":"&amp;TEXT(AT20,"0")&amp;")")</f>
        <v>=MIN('Compé 20160901:Compé 20161128'!H20:H20)</v>
      </c>
      <c r="AB20" s="46" t="str">
        <f>CONCATENATE("=MIN('Compé "&amp;TEXT(MIN('Dates compés'!$A$5:$A$61),"0")&amp;":Compé "&amp;TEXT(MAX('Dates compés'!$A$5:$A$61),"0")&amp;"'!"&amp;TEXT(AU20,"0")&amp;":"&amp;TEXT(AU20,"0")&amp;")")</f>
        <v>=MIN('Compé 20160901:Compé 20161128'!I20:I20)</v>
      </c>
      <c r="AC20" s="46" t="str">
        <f>CONCATENATE("=MIN('Compé "&amp;TEXT(MIN('Dates compés'!$A$5:$A$61),"0")&amp;":Compé "&amp;TEXT(MAX('Dates compés'!$A$5:$A$61),"0")&amp;"'!"&amp;TEXT(AV20,"0")&amp;":"&amp;TEXT(AV20,"0")&amp;")")</f>
        <v>=MIN('Compé 20160901:Compé 20161128'!J20:J20)</v>
      </c>
      <c r="AD20" s="46" t="str">
        <f>CONCATENATE("=MIN('Compé "&amp;TEXT(MIN('Dates compés'!$A$5:$A$61),"0")&amp;":Compé "&amp;TEXT(MAX('Dates compés'!$A$5:$A$61),"0")&amp;"'!"&amp;TEXT(AW20,"0")&amp;":"&amp;TEXT(AW20,"0")&amp;")")</f>
        <v>=MIN('Compé 20160901:Compé 20161128'!K20:K20)</v>
      </c>
      <c r="AE20" s="46" t="str">
        <f>CONCATENATE("=MIN('Compé "&amp;TEXT(MIN('Dates compés'!$A$5:$A$61),"0")&amp;":Compé "&amp;TEXT(MAX('Dates compés'!$A$5:$A$61),"0")&amp;"'!"&amp;TEXT(AX20,"0")&amp;":"&amp;TEXT(AX20,"0")&amp;")")</f>
        <v>=MIN('Compé 20160901:Compé 20161128'!L20:L20)</v>
      </c>
      <c r="AF20" s="46" t="str">
        <f>CONCATENATE("=MIN('Compé "&amp;TEXT(MIN('Dates compés'!$A$5:$A$61),"0")&amp;":Compé "&amp;TEXT(MAX('Dates compés'!$A$5:$A$61),"0")&amp;"'!"&amp;TEXT(AY20,"0")&amp;":"&amp;TEXT(AY20,"0")&amp;")")</f>
        <v>=MIN('Compé 20160901:Compé 20161128'!M20:M20)</v>
      </c>
      <c r="AG20" s="46" t="str">
        <f>CONCATENATE("=MIN('Compé "&amp;TEXT(MIN('Dates compés'!$A$5:$A$61),"0")&amp;":Compé "&amp;TEXT(MAX('Dates compés'!$A$5:$A$61),"0")&amp;"'!"&amp;TEXT(AZ20,"0")&amp;":"&amp;TEXT(AZ20,"0")&amp;")")</f>
        <v>=MIN('Compé 20160901:Compé 20161128'!N20:N20)</v>
      </c>
      <c r="AH20" s="46" t="str">
        <f>CONCATENATE("=MIN('Compé "&amp;TEXT(MIN('Dates compés'!$A$5:$A$61),"0")&amp;":Compé "&amp;TEXT(MAX('Dates compés'!$A$5:$A$61),"0")&amp;"'!"&amp;TEXT(BA20,"0")&amp;":"&amp;TEXT(BA20,"0")&amp;")")</f>
        <v>=MIN('Compé 20160901:Compé 20161128'!O20:O20)</v>
      </c>
      <c r="AI20" s="46" t="str">
        <f>CONCATENATE("=MIN('Compé "&amp;TEXT(MIN('Dates compés'!$A$5:$A$61),"0")&amp;":Compé "&amp;TEXT(MAX('Dates compés'!$A$5:$A$61),"0")&amp;"'!"&amp;TEXT(BB20,"0")&amp;":"&amp;TEXT(BB20,"0")&amp;")")</f>
        <v>=MIN('Compé 20160901:Compé 20161128'!P20:P20)</v>
      </c>
      <c r="AJ20" s="46" t="str">
        <f>CONCATENATE("=MIN('Compé "&amp;TEXT(MIN('Dates compés'!$A$5:$A$61),"0")&amp;":Compé "&amp;TEXT(MAX('Dates compés'!$A$5:$A$61),"0")&amp;"'!"&amp;TEXT(BC20,"0")&amp;":"&amp;TEXT(BC20,"0")&amp;")")</f>
        <v>=MIN('Compé 20160901:Compé 20161128'!Q20:Q20)</v>
      </c>
      <c r="AK20" s="46" t="str">
        <f>CONCATENATE("=MIN('Compé "&amp;TEXT(MIN('Dates compés'!$A$5:$A$61),"0")&amp;":Compé "&amp;TEXT(MAX('Dates compés'!$A$5:$A$61),"0")&amp;"'!"&amp;TEXT(BD20,"0")&amp;":"&amp;TEXT(BD20,"0")&amp;")")</f>
        <v>=MIN('Compé 20160901:Compé 20161128'!R20:R20)</v>
      </c>
      <c r="AL20" s="46" t="str">
        <f>CONCATENATE("=MIN('Compé "&amp;TEXT(MIN('Dates compés'!$A$5:$A$61),"0")&amp;":Compé "&amp;TEXT(MAX('Dates compés'!$A$5:$A$61),"0")&amp;"'!"&amp;TEXT(BE20,"0")&amp;":"&amp;TEXT(BE20,"0")&amp;")")</f>
        <v>=MIN('Compé 20160901:Compé 20161128'!S20:S20)</v>
      </c>
      <c r="AM20" s="46" t="str">
        <f>CONCATENATE("=MIN('Compé "&amp;TEXT(MIN('Dates compés'!$A$5:$A$61),"0")&amp;":Compé "&amp;TEXT(MAX('Dates compés'!$A$5:$A$61),"0")&amp;"'!"&amp;TEXT(BF20,"0")&amp;":"&amp;TEXT(BF20,"0")&amp;")")</f>
        <v>=MIN('Compé 20160901:Compé 20161128'!T20:T20)</v>
      </c>
      <c r="AN20" s="46" t="str">
        <f>CONCATENATE("=MIN('Compé "&amp;TEXT(MIN('Dates compés'!$A$5:$A$61),"0")&amp;":Compé "&amp;TEXT(MAX('Dates compés'!$A$5:$A$61),"0")&amp;"'!"&amp;TEXT(BG20,"0")&amp;":"&amp;TEXT(BG20,"0")&amp;")")</f>
        <v>=MIN('Compé 20160901:Compé 20161128'!U20:U20)</v>
      </c>
      <c r="AO20" s="46" t="str">
        <f>CONCATENATE("=MIN('Compé "&amp;TEXT(MIN('Dates compés'!$A$5:$A$61),"0")&amp;":Compé "&amp;TEXT(MAX('Dates compés'!$A$5:$A$61),"0")&amp;"'!"&amp;TEXT(BH20,"0")&amp;":"&amp;TEXT(BH20,"0")&amp;")")</f>
        <v>=MIN('Compé 20160901:Compé 20161128'!V20:V20)</v>
      </c>
      <c r="AP20" s="46" t="str">
        <f>CONCATENATE("=MIN('Compé "&amp;TEXT(MIN('Dates compés'!$A$5:$A$61),"0")&amp;":Compé "&amp;TEXT(MAX('Dates compés'!$A$5:$A$61),"0")&amp;"'!"&amp;TEXT(BI20,"0")&amp;":"&amp;TEXT(BI20,"0")&amp;")")</f>
        <v>=MIN('Compé 20160901:Compé 20161128'!W20:W20)</v>
      </c>
      <c r="AQ20" s="46" t="str">
        <f>CONCATENATE("=MIN('Compé "&amp;TEXT(MIN('Dates compés'!$A$5:$A$61),"0")&amp;":Compé "&amp;TEXT(MAX('Dates compés'!$A$5:$A$61),"0")&amp;"'!"&amp;TEXT(BJ20,"0")&amp;":"&amp;TEXT(BJ20,"0")&amp;")")</f>
        <v>=MIN('Compé 20160901:Compé 20161128'!X20:X20)</v>
      </c>
      <c r="AR20" s="34">
        <f t="shared" si="6"/>
        <v>20</v>
      </c>
      <c r="AS20" s="34" t="str">
        <f t="shared" ref="AS20:BH35" si="10">CONCATENATE(AS$1,$AR20)</f>
        <v>G20</v>
      </c>
      <c r="AT20" s="34" t="str">
        <f t="shared" si="10"/>
        <v>H20</v>
      </c>
      <c r="AU20" s="34" t="str">
        <f t="shared" si="10"/>
        <v>I20</v>
      </c>
      <c r="AV20" s="34" t="str">
        <f t="shared" si="10"/>
        <v>J20</v>
      </c>
      <c r="AW20" s="34" t="str">
        <f t="shared" si="10"/>
        <v>K20</v>
      </c>
      <c r="AX20" s="34" t="str">
        <f t="shared" si="10"/>
        <v>L20</v>
      </c>
      <c r="AY20" s="34" t="str">
        <f t="shared" si="10"/>
        <v>M20</v>
      </c>
      <c r="AZ20" s="34" t="str">
        <f t="shared" si="10"/>
        <v>N20</v>
      </c>
      <c r="BA20" s="34" t="str">
        <f t="shared" si="10"/>
        <v>O20</v>
      </c>
      <c r="BB20" s="34" t="str">
        <f t="shared" si="10"/>
        <v>P20</v>
      </c>
      <c r="BC20" s="34" t="str">
        <f t="shared" si="10"/>
        <v>Q20</v>
      </c>
      <c r="BD20" s="34" t="str">
        <f t="shared" si="10"/>
        <v>R20</v>
      </c>
      <c r="BE20" s="34" t="str">
        <f t="shared" si="10"/>
        <v>S20</v>
      </c>
      <c r="BF20" s="34" t="str">
        <f t="shared" si="10"/>
        <v>T20</v>
      </c>
      <c r="BG20" s="34" t="str">
        <f t="shared" si="10"/>
        <v>U20</v>
      </c>
      <c r="BH20" s="34" t="str">
        <f t="shared" si="10"/>
        <v>V20</v>
      </c>
      <c r="BI20" s="34" t="str">
        <f t="shared" si="8"/>
        <v>W20</v>
      </c>
      <c r="BJ20" s="34" t="str">
        <f t="shared" si="8"/>
        <v>X20</v>
      </c>
      <c r="BK20" s="34" t="str">
        <f t="shared" si="8"/>
        <v>Y20</v>
      </c>
      <c r="BL20" s="34" t="str">
        <f t="shared" si="8"/>
        <v>Z20</v>
      </c>
      <c r="BM20" s="34" t="str">
        <f t="shared" si="8"/>
        <v>AA20</v>
      </c>
      <c r="BN20" s="34" t="str">
        <f t="shared" si="8"/>
        <v>AB20</v>
      </c>
      <c r="BO20" s="34" t="str">
        <f t="shared" si="8"/>
        <v>AC20</v>
      </c>
      <c r="BP20" s="34" t="str">
        <f t="shared" si="8"/>
        <v>AD20</v>
      </c>
      <c r="BQ20" s="34" t="str">
        <f t="shared" si="8"/>
        <v>AE20</v>
      </c>
      <c r="BR20" s="34" t="str">
        <f t="shared" si="8"/>
        <v>AF20</v>
      </c>
      <c r="BS20" s="34" t="str">
        <f t="shared" si="8"/>
        <v>AG20</v>
      </c>
      <c r="BT20" s="34" t="str">
        <f t="shared" si="8"/>
        <v>AH20</v>
      </c>
      <c r="BU20" s="34" t="str">
        <f t="shared" si="8"/>
        <v>AI20</v>
      </c>
      <c r="BV20" s="34" t="str">
        <f t="shared" si="8"/>
        <v>AJ20</v>
      </c>
      <c r="BW20" s="34" t="str">
        <f t="shared" si="8"/>
        <v>AK20</v>
      </c>
      <c r="BX20" s="34" t="str">
        <f t="shared" si="9"/>
        <v>AL20</v>
      </c>
      <c r="BY20" s="34" t="str">
        <f t="shared" si="7"/>
        <v>AM20</v>
      </c>
      <c r="BZ20" s="34" t="str">
        <f t="shared" si="7"/>
        <v>AN20</v>
      </c>
      <c r="CA20" s="34" t="str">
        <f t="shared" si="7"/>
        <v>AO20</v>
      </c>
      <c r="CB20" s="34" t="str">
        <f t="shared" si="7"/>
        <v>AP20</v>
      </c>
      <c r="CC20" s="34" t="str">
        <f t="shared" si="7"/>
        <v>AQ20</v>
      </c>
      <c r="CD20" s="34" t="str">
        <f t="shared" si="7"/>
        <v>AR20</v>
      </c>
      <c r="CE20" s="34" t="str">
        <f t="shared" si="7"/>
        <v>AS20</v>
      </c>
      <c r="CF20" s="34" t="str">
        <f t="shared" si="7"/>
        <v>AT20</v>
      </c>
      <c r="CG20" s="34" t="str">
        <f t="shared" si="7"/>
        <v>AU20</v>
      </c>
      <c r="CH20" s="34" t="str">
        <f t="shared" si="7"/>
        <v>AV20</v>
      </c>
      <c r="CI20" s="34" t="str">
        <f t="shared" si="7"/>
        <v>AW20</v>
      </c>
      <c r="CJ20" s="34" t="str">
        <f t="shared" si="7"/>
        <v>AX20</v>
      </c>
      <c r="CK20" s="34" t="str">
        <f t="shared" si="7"/>
        <v>AY20</v>
      </c>
      <c r="CL20" s="34" t="str">
        <f t="shared" si="7"/>
        <v>AZ20</v>
      </c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</row>
    <row r="21" spans="1:155" ht="15.75" thickBot="1">
      <c r="A21" s="34" t="s">
        <v>91</v>
      </c>
      <c r="B21" s="21" t="s">
        <v>166</v>
      </c>
      <c r="C21" s="3" t="s">
        <v>68</v>
      </c>
      <c r="D21" s="4">
        <v>38872</v>
      </c>
      <c r="E21" s="26">
        <f t="shared" ca="1" si="1"/>
        <v>10</v>
      </c>
      <c r="F21" s="5" t="s">
        <v>40</v>
      </c>
      <c r="G21" s="44">
        <f>Meilleur</f>
        <v>0</v>
      </c>
      <c r="H21" s="44">
        <f>Meilleur</f>
        <v>0</v>
      </c>
      <c r="I21" s="44">
        <f>Meilleur</f>
        <v>0</v>
      </c>
      <c r="J21" s="44">
        <f>Meilleur</f>
        <v>0</v>
      </c>
      <c r="K21" s="44">
        <f>Meilleur</f>
        <v>0</v>
      </c>
      <c r="L21" s="44">
        <f>Meilleur</f>
        <v>0</v>
      </c>
      <c r="M21" s="44">
        <f>Meilleur</f>
        <v>0</v>
      </c>
      <c r="N21" s="44">
        <f>Meilleur</f>
        <v>0</v>
      </c>
      <c r="O21" s="44">
        <f>Meilleur</f>
        <v>0</v>
      </c>
      <c r="P21" s="44">
        <f>Meilleur</f>
        <v>0</v>
      </c>
      <c r="Q21" s="44">
        <f>Meilleur</f>
        <v>0</v>
      </c>
      <c r="R21" s="44">
        <f>Meilleur</f>
        <v>0</v>
      </c>
      <c r="S21" s="44">
        <f>Meilleur</f>
        <v>0</v>
      </c>
      <c r="T21" s="44">
        <f>Meilleur</f>
        <v>0</v>
      </c>
      <c r="U21" s="44">
        <f>Meilleur</f>
        <v>0</v>
      </c>
      <c r="V21" s="44">
        <f>Meilleur</f>
        <v>0</v>
      </c>
      <c r="W21" s="44">
        <f>Meilleur</f>
        <v>0</v>
      </c>
      <c r="X21" s="44">
        <f>Meilleur</f>
        <v>0</v>
      </c>
      <c r="Z21" s="46" t="str">
        <f>CONCATENATE("=MIN('Compé "&amp;TEXT(MIN('Dates compés'!$A$5:$A$61),"0")&amp;":Compé "&amp;TEXT(MAX('Dates compés'!$A$5:$A$61),"0")&amp;"'!"&amp;TEXT(AS21,"0")&amp;":"&amp;TEXT(AS21,"0")&amp;")")</f>
        <v>=MIN('Compé 20160901:Compé 20161128'!G21:G21)</v>
      </c>
      <c r="AA21" s="46" t="str">
        <f>CONCATENATE("=MIN('Compé "&amp;TEXT(MIN('Dates compés'!$A$5:$A$61),"0")&amp;":Compé "&amp;TEXT(MAX('Dates compés'!$A$5:$A$61),"0")&amp;"'!"&amp;TEXT(AT21,"0")&amp;":"&amp;TEXT(AT21,"0")&amp;")")</f>
        <v>=MIN('Compé 20160901:Compé 20161128'!H21:H21)</v>
      </c>
      <c r="AB21" s="46" t="str">
        <f>CONCATENATE("=MIN('Compé "&amp;TEXT(MIN('Dates compés'!$A$5:$A$61),"0")&amp;":Compé "&amp;TEXT(MAX('Dates compés'!$A$5:$A$61),"0")&amp;"'!"&amp;TEXT(AU21,"0")&amp;":"&amp;TEXT(AU21,"0")&amp;")")</f>
        <v>=MIN('Compé 20160901:Compé 20161128'!I21:I21)</v>
      </c>
      <c r="AC21" s="46" t="str">
        <f>CONCATENATE("=MIN('Compé "&amp;TEXT(MIN('Dates compés'!$A$5:$A$61),"0")&amp;":Compé "&amp;TEXT(MAX('Dates compés'!$A$5:$A$61),"0")&amp;"'!"&amp;TEXT(AV21,"0")&amp;":"&amp;TEXT(AV21,"0")&amp;")")</f>
        <v>=MIN('Compé 20160901:Compé 20161128'!J21:J21)</v>
      </c>
      <c r="AD21" s="46" t="str">
        <f>CONCATENATE("=MIN('Compé "&amp;TEXT(MIN('Dates compés'!$A$5:$A$61),"0")&amp;":Compé "&amp;TEXT(MAX('Dates compés'!$A$5:$A$61),"0")&amp;"'!"&amp;TEXT(AW21,"0")&amp;":"&amp;TEXT(AW21,"0")&amp;")")</f>
        <v>=MIN('Compé 20160901:Compé 20161128'!K21:K21)</v>
      </c>
      <c r="AE21" s="46" t="str">
        <f>CONCATENATE("=MIN('Compé "&amp;TEXT(MIN('Dates compés'!$A$5:$A$61),"0")&amp;":Compé "&amp;TEXT(MAX('Dates compés'!$A$5:$A$61),"0")&amp;"'!"&amp;TEXT(AX21,"0")&amp;":"&amp;TEXT(AX21,"0")&amp;")")</f>
        <v>=MIN('Compé 20160901:Compé 20161128'!L21:L21)</v>
      </c>
      <c r="AF21" s="46" t="str">
        <f>CONCATENATE("=MIN('Compé "&amp;TEXT(MIN('Dates compés'!$A$5:$A$61),"0")&amp;":Compé "&amp;TEXT(MAX('Dates compés'!$A$5:$A$61),"0")&amp;"'!"&amp;TEXT(AY21,"0")&amp;":"&amp;TEXT(AY21,"0")&amp;")")</f>
        <v>=MIN('Compé 20160901:Compé 20161128'!M21:M21)</v>
      </c>
      <c r="AG21" s="46" t="str">
        <f>CONCATENATE("=MIN('Compé "&amp;TEXT(MIN('Dates compés'!$A$5:$A$61),"0")&amp;":Compé "&amp;TEXT(MAX('Dates compés'!$A$5:$A$61),"0")&amp;"'!"&amp;TEXT(AZ21,"0")&amp;":"&amp;TEXT(AZ21,"0")&amp;")")</f>
        <v>=MIN('Compé 20160901:Compé 20161128'!N21:N21)</v>
      </c>
      <c r="AH21" s="46" t="str">
        <f>CONCATENATE("=MIN('Compé "&amp;TEXT(MIN('Dates compés'!$A$5:$A$61),"0")&amp;":Compé "&amp;TEXT(MAX('Dates compés'!$A$5:$A$61),"0")&amp;"'!"&amp;TEXT(BA21,"0")&amp;":"&amp;TEXT(BA21,"0")&amp;")")</f>
        <v>=MIN('Compé 20160901:Compé 20161128'!O21:O21)</v>
      </c>
      <c r="AI21" s="46" t="str">
        <f>CONCATENATE("=MIN('Compé "&amp;TEXT(MIN('Dates compés'!$A$5:$A$61),"0")&amp;":Compé "&amp;TEXT(MAX('Dates compés'!$A$5:$A$61),"0")&amp;"'!"&amp;TEXT(BB21,"0")&amp;":"&amp;TEXT(BB21,"0")&amp;")")</f>
        <v>=MIN('Compé 20160901:Compé 20161128'!P21:P21)</v>
      </c>
      <c r="AJ21" s="46" t="str">
        <f>CONCATENATE("=MIN('Compé "&amp;TEXT(MIN('Dates compés'!$A$5:$A$61),"0")&amp;":Compé "&amp;TEXT(MAX('Dates compés'!$A$5:$A$61),"0")&amp;"'!"&amp;TEXT(BC21,"0")&amp;":"&amp;TEXT(BC21,"0")&amp;")")</f>
        <v>=MIN('Compé 20160901:Compé 20161128'!Q21:Q21)</v>
      </c>
      <c r="AK21" s="46" t="str">
        <f>CONCATENATE("=MIN('Compé "&amp;TEXT(MIN('Dates compés'!$A$5:$A$61),"0")&amp;":Compé "&amp;TEXT(MAX('Dates compés'!$A$5:$A$61),"0")&amp;"'!"&amp;TEXT(BD21,"0")&amp;":"&amp;TEXT(BD21,"0")&amp;")")</f>
        <v>=MIN('Compé 20160901:Compé 20161128'!R21:R21)</v>
      </c>
      <c r="AL21" s="46" t="str">
        <f>CONCATENATE("=MIN('Compé "&amp;TEXT(MIN('Dates compés'!$A$5:$A$61),"0")&amp;":Compé "&amp;TEXT(MAX('Dates compés'!$A$5:$A$61),"0")&amp;"'!"&amp;TEXT(BE21,"0")&amp;":"&amp;TEXT(BE21,"0")&amp;")")</f>
        <v>=MIN('Compé 20160901:Compé 20161128'!S21:S21)</v>
      </c>
      <c r="AM21" s="46" t="str">
        <f>CONCATENATE("=MIN('Compé "&amp;TEXT(MIN('Dates compés'!$A$5:$A$61),"0")&amp;":Compé "&amp;TEXT(MAX('Dates compés'!$A$5:$A$61),"0")&amp;"'!"&amp;TEXT(BF21,"0")&amp;":"&amp;TEXT(BF21,"0")&amp;")")</f>
        <v>=MIN('Compé 20160901:Compé 20161128'!T21:T21)</v>
      </c>
      <c r="AN21" s="46" t="str">
        <f>CONCATENATE("=MIN('Compé "&amp;TEXT(MIN('Dates compés'!$A$5:$A$61),"0")&amp;":Compé "&amp;TEXT(MAX('Dates compés'!$A$5:$A$61),"0")&amp;"'!"&amp;TEXT(BG21,"0")&amp;":"&amp;TEXT(BG21,"0")&amp;")")</f>
        <v>=MIN('Compé 20160901:Compé 20161128'!U21:U21)</v>
      </c>
      <c r="AO21" s="46" t="str">
        <f>CONCATENATE("=MIN('Compé "&amp;TEXT(MIN('Dates compés'!$A$5:$A$61),"0")&amp;":Compé "&amp;TEXT(MAX('Dates compés'!$A$5:$A$61),"0")&amp;"'!"&amp;TEXT(BH21,"0")&amp;":"&amp;TEXT(BH21,"0")&amp;")")</f>
        <v>=MIN('Compé 20160901:Compé 20161128'!V21:V21)</v>
      </c>
      <c r="AP21" s="46" t="str">
        <f>CONCATENATE("=MIN('Compé "&amp;TEXT(MIN('Dates compés'!$A$5:$A$61),"0")&amp;":Compé "&amp;TEXT(MAX('Dates compés'!$A$5:$A$61),"0")&amp;"'!"&amp;TEXT(BI21,"0")&amp;":"&amp;TEXT(BI21,"0")&amp;")")</f>
        <v>=MIN('Compé 20160901:Compé 20161128'!W21:W21)</v>
      </c>
      <c r="AQ21" s="46" t="str">
        <f>CONCATENATE("=MIN('Compé "&amp;TEXT(MIN('Dates compés'!$A$5:$A$61),"0")&amp;":Compé "&amp;TEXT(MAX('Dates compés'!$A$5:$A$61),"0")&amp;"'!"&amp;TEXT(BJ21,"0")&amp;":"&amp;TEXT(BJ21,"0")&amp;")")</f>
        <v>=MIN('Compé 20160901:Compé 20161128'!X21:X21)</v>
      </c>
      <c r="AR21" s="34">
        <f t="shared" si="6"/>
        <v>21</v>
      </c>
      <c r="AS21" s="34" t="str">
        <f t="shared" si="10"/>
        <v>G21</v>
      </c>
      <c r="AT21" s="34" t="str">
        <f t="shared" si="10"/>
        <v>H21</v>
      </c>
      <c r="AU21" s="34" t="str">
        <f t="shared" si="10"/>
        <v>I21</v>
      </c>
      <c r="AV21" s="34" t="str">
        <f t="shared" si="10"/>
        <v>J21</v>
      </c>
      <c r="AW21" s="34" t="str">
        <f t="shared" si="10"/>
        <v>K21</v>
      </c>
      <c r="AX21" s="34" t="str">
        <f t="shared" si="10"/>
        <v>L21</v>
      </c>
      <c r="AY21" s="34" t="str">
        <f t="shared" si="10"/>
        <v>M21</v>
      </c>
      <c r="AZ21" s="34" t="str">
        <f t="shared" si="10"/>
        <v>N21</v>
      </c>
      <c r="BA21" s="34" t="str">
        <f t="shared" si="10"/>
        <v>O21</v>
      </c>
      <c r="BB21" s="34" t="str">
        <f t="shared" si="10"/>
        <v>P21</v>
      </c>
      <c r="BC21" s="34" t="str">
        <f t="shared" si="10"/>
        <v>Q21</v>
      </c>
      <c r="BD21" s="34" t="str">
        <f t="shared" si="10"/>
        <v>R21</v>
      </c>
      <c r="BE21" s="34" t="str">
        <f t="shared" si="10"/>
        <v>S21</v>
      </c>
      <c r="BF21" s="34" t="str">
        <f t="shared" si="10"/>
        <v>T21</v>
      </c>
      <c r="BG21" s="34" t="str">
        <f t="shared" si="10"/>
        <v>U21</v>
      </c>
      <c r="BH21" s="34" t="str">
        <f t="shared" si="10"/>
        <v>V21</v>
      </c>
      <c r="BI21" s="34" t="str">
        <f t="shared" si="8"/>
        <v>W21</v>
      </c>
      <c r="BJ21" s="34" t="str">
        <f t="shared" si="8"/>
        <v>X21</v>
      </c>
      <c r="BK21" s="34" t="str">
        <f t="shared" si="8"/>
        <v>Y21</v>
      </c>
      <c r="BL21" s="34" t="str">
        <f t="shared" si="8"/>
        <v>Z21</v>
      </c>
      <c r="BM21" s="34" t="str">
        <f t="shared" si="8"/>
        <v>AA21</v>
      </c>
      <c r="BN21" s="34" t="str">
        <f t="shared" si="8"/>
        <v>AB21</v>
      </c>
      <c r="BO21" s="34" t="str">
        <f t="shared" si="8"/>
        <v>AC21</v>
      </c>
      <c r="BP21" s="34" t="str">
        <f t="shared" si="8"/>
        <v>AD21</v>
      </c>
      <c r="BQ21" s="34" t="str">
        <f t="shared" si="8"/>
        <v>AE21</v>
      </c>
      <c r="BR21" s="34" t="str">
        <f t="shared" si="8"/>
        <v>AF21</v>
      </c>
      <c r="BS21" s="34" t="str">
        <f t="shared" si="8"/>
        <v>AG21</v>
      </c>
      <c r="BT21" s="34" t="str">
        <f t="shared" si="8"/>
        <v>AH21</v>
      </c>
      <c r="BU21" s="34" t="str">
        <f t="shared" si="8"/>
        <v>AI21</v>
      </c>
      <c r="BV21" s="34" t="str">
        <f t="shared" si="8"/>
        <v>AJ21</v>
      </c>
      <c r="BW21" s="34" t="str">
        <f t="shared" si="8"/>
        <v>AK21</v>
      </c>
      <c r="BX21" s="34" t="str">
        <f t="shared" si="9"/>
        <v>AL21</v>
      </c>
      <c r="BY21" s="34" t="str">
        <f t="shared" si="7"/>
        <v>AM21</v>
      </c>
      <c r="BZ21" s="34" t="str">
        <f t="shared" si="7"/>
        <v>AN21</v>
      </c>
      <c r="CA21" s="34" t="str">
        <f t="shared" si="7"/>
        <v>AO21</v>
      </c>
      <c r="CB21" s="34" t="str">
        <f t="shared" si="7"/>
        <v>AP21</v>
      </c>
      <c r="CC21" s="34" t="str">
        <f t="shared" si="7"/>
        <v>AQ21</v>
      </c>
      <c r="CD21" s="34" t="str">
        <f t="shared" si="7"/>
        <v>AR21</v>
      </c>
      <c r="CE21" s="34" t="str">
        <f t="shared" si="7"/>
        <v>AS21</v>
      </c>
      <c r="CF21" s="34" t="str">
        <f t="shared" si="7"/>
        <v>AT21</v>
      </c>
      <c r="CG21" s="34" t="str">
        <f t="shared" si="7"/>
        <v>AU21</v>
      </c>
      <c r="CH21" s="34" t="str">
        <f t="shared" si="7"/>
        <v>AV21</v>
      </c>
      <c r="CI21" s="34" t="str">
        <f t="shared" si="7"/>
        <v>AW21</v>
      </c>
      <c r="CJ21" s="34" t="str">
        <f t="shared" si="7"/>
        <v>AX21</v>
      </c>
      <c r="CK21" s="34" t="str">
        <f t="shared" si="7"/>
        <v>AY21</v>
      </c>
      <c r="CL21" s="34" t="str">
        <f t="shared" si="7"/>
        <v>AZ21</v>
      </c>
      <c r="CM21" s="34"/>
      <c r="CN21" s="34"/>
      <c r="CO21" s="34"/>
      <c r="CP21" s="34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4"/>
      <c r="DB21" s="34"/>
      <c r="DC21" s="34"/>
      <c r="DD21" s="34"/>
      <c r="DE21" s="34"/>
      <c r="DF21" s="34"/>
      <c r="DG21" s="34"/>
      <c r="DH21" s="34"/>
      <c r="DI21" s="34"/>
      <c r="DJ21" s="34"/>
      <c r="DK21" s="34"/>
      <c r="DL21" s="34"/>
      <c r="DM21" s="34"/>
      <c r="DN21" s="34"/>
      <c r="DO21" s="34"/>
      <c r="DP21" s="34"/>
      <c r="DQ21" s="34"/>
      <c r="DR21" s="34"/>
      <c r="DS21" s="34"/>
      <c r="DT21" s="34"/>
      <c r="DU21" s="34"/>
      <c r="DV21" s="34"/>
      <c r="DW21" s="34"/>
      <c r="DX21" s="34"/>
      <c r="DY21" s="34"/>
      <c r="DZ21" s="34"/>
      <c r="EA21" s="34"/>
      <c r="EB21" s="34"/>
      <c r="EC21" s="34"/>
      <c r="ED21" s="34"/>
      <c r="EE21" s="34"/>
      <c r="EF21" s="34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4"/>
      <c r="ER21" s="34"/>
      <c r="ES21" s="34"/>
      <c r="ET21" s="34"/>
      <c r="EU21" s="34"/>
      <c r="EV21" s="34"/>
      <c r="EW21" s="34"/>
      <c r="EX21" s="34"/>
      <c r="EY21" s="34"/>
    </row>
    <row r="22" spans="1:155" ht="15.75" thickBot="1">
      <c r="A22" s="34" t="s">
        <v>91</v>
      </c>
      <c r="B22" s="37" t="s">
        <v>173</v>
      </c>
      <c r="C22" s="38" t="s">
        <v>69</v>
      </c>
      <c r="D22" s="39">
        <v>39598</v>
      </c>
      <c r="E22" s="43">
        <f t="shared" ca="1" si="1"/>
        <v>8</v>
      </c>
      <c r="F22" s="40" t="s">
        <v>41</v>
      </c>
      <c r="G22" s="44">
        <f>Meilleur</f>
        <v>0</v>
      </c>
      <c r="H22" s="44">
        <f>Meilleur</f>
        <v>0</v>
      </c>
      <c r="I22" s="44">
        <f>Meilleur</f>
        <v>0</v>
      </c>
      <c r="J22" s="44">
        <f>Meilleur</f>
        <v>0</v>
      </c>
      <c r="K22" s="44">
        <f>Meilleur</f>
        <v>0</v>
      </c>
      <c r="L22" s="44">
        <f>Meilleur</f>
        <v>0</v>
      </c>
      <c r="M22" s="44">
        <f>Meilleur</f>
        <v>0</v>
      </c>
      <c r="N22" s="44">
        <f>Meilleur</f>
        <v>0</v>
      </c>
      <c r="O22" s="44">
        <f>Meilleur</f>
        <v>0</v>
      </c>
      <c r="P22" s="44">
        <f>Meilleur</f>
        <v>0</v>
      </c>
      <c r="Q22" s="44">
        <f>Meilleur</f>
        <v>0</v>
      </c>
      <c r="R22" s="44">
        <f>Meilleur</f>
        <v>0</v>
      </c>
      <c r="S22" s="44">
        <f>Meilleur</f>
        <v>0</v>
      </c>
      <c r="T22" s="44">
        <f>Meilleur</f>
        <v>0</v>
      </c>
      <c r="U22" s="44">
        <f>Meilleur</f>
        <v>0</v>
      </c>
      <c r="V22" s="44">
        <f>Meilleur</f>
        <v>0</v>
      </c>
      <c r="W22" s="44">
        <f>Meilleur</f>
        <v>0</v>
      </c>
      <c r="X22" s="44">
        <f>Meilleur</f>
        <v>0</v>
      </c>
      <c r="Z22" s="46" t="str">
        <f>CONCATENATE("=MIN('Compé "&amp;TEXT(MIN('Dates compés'!$A$5:$A$61),"0")&amp;":Compé "&amp;TEXT(MAX('Dates compés'!$A$5:$A$61),"0")&amp;"'!"&amp;TEXT(AS22,"0")&amp;":"&amp;TEXT(AS22,"0")&amp;")")</f>
        <v>=MIN('Compé 20160901:Compé 20161128'!G22:G22)</v>
      </c>
      <c r="AA22" s="46" t="str">
        <f>CONCATENATE("=MIN('Compé "&amp;TEXT(MIN('Dates compés'!$A$5:$A$61),"0")&amp;":Compé "&amp;TEXT(MAX('Dates compés'!$A$5:$A$61),"0")&amp;"'!"&amp;TEXT(AT22,"0")&amp;":"&amp;TEXT(AT22,"0")&amp;")")</f>
        <v>=MIN('Compé 20160901:Compé 20161128'!H22:H22)</v>
      </c>
      <c r="AB22" s="46" t="str">
        <f>CONCATENATE("=MIN('Compé "&amp;TEXT(MIN('Dates compés'!$A$5:$A$61),"0")&amp;":Compé "&amp;TEXT(MAX('Dates compés'!$A$5:$A$61),"0")&amp;"'!"&amp;TEXT(AU22,"0")&amp;":"&amp;TEXT(AU22,"0")&amp;")")</f>
        <v>=MIN('Compé 20160901:Compé 20161128'!I22:I22)</v>
      </c>
      <c r="AC22" s="46" t="str">
        <f>CONCATENATE("=MIN('Compé "&amp;TEXT(MIN('Dates compés'!$A$5:$A$61),"0")&amp;":Compé "&amp;TEXT(MAX('Dates compés'!$A$5:$A$61),"0")&amp;"'!"&amp;TEXT(AV22,"0")&amp;":"&amp;TEXT(AV22,"0")&amp;")")</f>
        <v>=MIN('Compé 20160901:Compé 20161128'!J22:J22)</v>
      </c>
      <c r="AD22" s="46" t="str">
        <f>CONCATENATE("=MIN('Compé "&amp;TEXT(MIN('Dates compés'!$A$5:$A$61),"0")&amp;":Compé "&amp;TEXT(MAX('Dates compés'!$A$5:$A$61),"0")&amp;"'!"&amp;TEXT(AW22,"0")&amp;":"&amp;TEXT(AW22,"0")&amp;")")</f>
        <v>=MIN('Compé 20160901:Compé 20161128'!K22:K22)</v>
      </c>
      <c r="AE22" s="46" t="str">
        <f>CONCATENATE("=MIN('Compé "&amp;TEXT(MIN('Dates compés'!$A$5:$A$61),"0")&amp;":Compé "&amp;TEXT(MAX('Dates compés'!$A$5:$A$61),"0")&amp;"'!"&amp;TEXT(AX22,"0")&amp;":"&amp;TEXT(AX22,"0")&amp;")")</f>
        <v>=MIN('Compé 20160901:Compé 20161128'!L22:L22)</v>
      </c>
      <c r="AF22" s="46" t="str">
        <f>CONCATENATE("=MIN('Compé "&amp;TEXT(MIN('Dates compés'!$A$5:$A$61),"0")&amp;":Compé "&amp;TEXT(MAX('Dates compés'!$A$5:$A$61),"0")&amp;"'!"&amp;TEXT(AY22,"0")&amp;":"&amp;TEXT(AY22,"0")&amp;")")</f>
        <v>=MIN('Compé 20160901:Compé 20161128'!M22:M22)</v>
      </c>
      <c r="AG22" s="46" t="str">
        <f>CONCATENATE("=MIN('Compé "&amp;TEXT(MIN('Dates compés'!$A$5:$A$61),"0")&amp;":Compé "&amp;TEXT(MAX('Dates compés'!$A$5:$A$61),"0")&amp;"'!"&amp;TEXT(AZ22,"0")&amp;":"&amp;TEXT(AZ22,"0")&amp;")")</f>
        <v>=MIN('Compé 20160901:Compé 20161128'!N22:N22)</v>
      </c>
      <c r="AH22" s="46" t="str">
        <f>CONCATENATE("=MIN('Compé "&amp;TEXT(MIN('Dates compés'!$A$5:$A$61),"0")&amp;":Compé "&amp;TEXT(MAX('Dates compés'!$A$5:$A$61),"0")&amp;"'!"&amp;TEXT(BA22,"0")&amp;":"&amp;TEXT(BA22,"0")&amp;")")</f>
        <v>=MIN('Compé 20160901:Compé 20161128'!O22:O22)</v>
      </c>
      <c r="AI22" s="46" t="str">
        <f>CONCATENATE("=MIN('Compé "&amp;TEXT(MIN('Dates compés'!$A$5:$A$61),"0")&amp;":Compé "&amp;TEXT(MAX('Dates compés'!$A$5:$A$61),"0")&amp;"'!"&amp;TEXT(BB22,"0")&amp;":"&amp;TEXT(BB22,"0")&amp;")")</f>
        <v>=MIN('Compé 20160901:Compé 20161128'!P22:P22)</v>
      </c>
      <c r="AJ22" s="46" t="str">
        <f>CONCATENATE("=MIN('Compé "&amp;TEXT(MIN('Dates compés'!$A$5:$A$61),"0")&amp;":Compé "&amp;TEXT(MAX('Dates compés'!$A$5:$A$61),"0")&amp;"'!"&amp;TEXT(BC22,"0")&amp;":"&amp;TEXT(BC22,"0")&amp;")")</f>
        <v>=MIN('Compé 20160901:Compé 20161128'!Q22:Q22)</v>
      </c>
      <c r="AK22" s="46" t="str">
        <f>CONCATENATE("=MIN('Compé "&amp;TEXT(MIN('Dates compés'!$A$5:$A$61),"0")&amp;":Compé "&amp;TEXT(MAX('Dates compés'!$A$5:$A$61),"0")&amp;"'!"&amp;TEXT(BD22,"0")&amp;":"&amp;TEXT(BD22,"0")&amp;")")</f>
        <v>=MIN('Compé 20160901:Compé 20161128'!R22:R22)</v>
      </c>
      <c r="AL22" s="46" t="str">
        <f>CONCATENATE("=MIN('Compé "&amp;TEXT(MIN('Dates compés'!$A$5:$A$61),"0")&amp;":Compé "&amp;TEXT(MAX('Dates compés'!$A$5:$A$61),"0")&amp;"'!"&amp;TEXT(BE22,"0")&amp;":"&amp;TEXT(BE22,"0")&amp;")")</f>
        <v>=MIN('Compé 20160901:Compé 20161128'!S22:S22)</v>
      </c>
      <c r="AM22" s="46" t="str">
        <f>CONCATENATE("=MIN('Compé "&amp;TEXT(MIN('Dates compés'!$A$5:$A$61),"0")&amp;":Compé "&amp;TEXT(MAX('Dates compés'!$A$5:$A$61),"0")&amp;"'!"&amp;TEXT(BF22,"0")&amp;":"&amp;TEXT(BF22,"0")&amp;")")</f>
        <v>=MIN('Compé 20160901:Compé 20161128'!T22:T22)</v>
      </c>
      <c r="AN22" s="46" t="str">
        <f>CONCATENATE("=MIN('Compé "&amp;TEXT(MIN('Dates compés'!$A$5:$A$61),"0")&amp;":Compé "&amp;TEXT(MAX('Dates compés'!$A$5:$A$61),"0")&amp;"'!"&amp;TEXT(BG22,"0")&amp;":"&amp;TEXT(BG22,"0")&amp;")")</f>
        <v>=MIN('Compé 20160901:Compé 20161128'!U22:U22)</v>
      </c>
      <c r="AO22" s="46" t="str">
        <f>CONCATENATE("=MIN('Compé "&amp;TEXT(MIN('Dates compés'!$A$5:$A$61),"0")&amp;":Compé "&amp;TEXT(MAX('Dates compés'!$A$5:$A$61),"0")&amp;"'!"&amp;TEXT(BH22,"0")&amp;":"&amp;TEXT(BH22,"0")&amp;")")</f>
        <v>=MIN('Compé 20160901:Compé 20161128'!V22:V22)</v>
      </c>
      <c r="AP22" s="46" t="str">
        <f>CONCATENATE("=MIN('Compé "&amp;TEXT(MIN('Dates compés'!$A$5:$A$61),"0")&amp;":Compé "&amp;TEXT(MAX('Dates compés'!$A$5:$A$61),"0")&amp;"'!"&amp;TEXT(BI22,"0")&amp;":"&amp;TEXT(BI22,"0")&amp;")")</f>
        <v>=MIN('Compé 20160901:Compé 20161128'!W22:W22)</v>
      </c>
      <c r="AQ22" s="46" t="str">
        <f>CONCATENATE("=MIN('Compé "&amp;TEXT(MIN('Dates compés'!$A$5:$A$61),"0")&amp;":Compé "&amp;TEXT(MAX('Dates compés'!$A$5:$A$61),"0")&amp;"'!"&amp;TEXT(BJ22,"0")&amp;":"&amp;TEXT(BJ22,"0")&amp;")")</f>
        <v>=MIN('Compé 20160901:Compé 20161128'!X22:X22)</v>
      </c>
      <c r="AR22" s="34">
        <f t="shared" si="6"/>
        <v>22</v>
      </c>
      <c r="AS22" s="34" t="str">
        <f t="shared" si="10"/>
        <v>G22</v>
      </c>
      <c r="AT22" s="34" t="str">
        <f t="shared" si="10"/>
        <v>H22</v>
      </c>
      <c r="AU22" s="34" t="str">
        <f t="shared" si="10"/>
        <v>I22</v>
      </c>
      <c r="AV22" s="34" t="str">
        <f t="shared" si="10"/>
        <v>J22</v>
      </c>
      <c r="AW22" s="34" t="str">
        <f t="shared" si="10"/>
        <v>K22</v>
      </c>
      <c r="AX22" s="34" t="str">
        <f t="shared" si="10"/>
        <v>L22</v>
      </c>
      <c r="AY22" s="34" t="str">
        <f t="shared" si="10"/>
        <v>M22</v>
      </c>
      <c r="AZ22" s="34" t="str">
        <f t="shared" si="10"/>
        <v>N22</v>
      </c>
      <c r="BA22" s="34" t="str">
        <f t="shared" si="10"/>
        <v>O22</v>
      </c>
      <c r="BB22" s="34" t="str">
        <f t="shared" si="10"/>
        <v>P22</v>
      </c>
      <c r="BC22" s="34" t="str">
        <f t="shared" si="10"/>
        <v>Q22</v>
      </c>
      <c r="BD22" s="34" t="str">
        <f t="shared" si="10"/>
        <v>R22</v>
      </c>
      <c r="BE22" s="34" t="str">
        <f t="shared" si="10"/>
        <v>S22</v>
      </c>
      <c r="BF22" s="34" t="str">
        <f t="shared" si="10"/>
        <v>T22</v>
      </c>
      <c r="BG22" s="34" t="str">
        <f t="shared" si="10"/>
        <v>U22</v>
      </c>
      <c r="BH22" s="34" t="str">
        <f t="shared" si="10"/>
        <v>V22</v>
      </c>
      <c r="BI22" s="34" t="str">
        <f t="shared" si="8"/>
        <v>W22</v>
      </c>
      <c r="BJ22" s="34" t="str">
        <f t="shared" si="8"/>
        <v>X22</v>
      </c>
      <c r="BK22" s="34" t="str">
        <f t="shared" si="8"/>
        <v>Y22</v>
      </c>
      <c r="BL22" s="34" t="str">
        <f t="shared" si="8"/>
        <v>Z22</v>
      </c>
      <c r="BM22" s="34" t="str">
        <f t="shared" si="8"/>
        <v>AA22</v>
      </c>
      <c r="BN22" s="34" t="str">
        <f t="shared" si="8"/>
        <v>AB22</v>
      </c>
      <c r="BO22" s="34" t="str">
        <f t="shared" si="8"/>
        <v>AC22</v>
      </c>
      <c r="BP22" s="34" t="str">
        <f t="shared" si="8"/>
        <v>AD22</v>
      </c>
      <c r="BQ22" s="34" t="str">
        <f t="shared" si="8"/>
        <v>AE22</v>
      </c>
      <c r="BR22" s="34" t="str">
        <f t="shared" si="8"/>
        <v>AF22</v>
      </c>
      <c r="BS22" s="34" t="str">
        <f t="shared" si="8"/>
        <v>AG22</v>
      </c>
      <c r="BT22" s="34" t="str">
        <f t="shared" si="8"/>
        <v>AH22</v>
      </c>
      <c r="BU22" s="34" t="str">
        <f t="shared" si="8"/>
        <v>AI22</v>
      </c>
      <c r="BV22" s="34" t="str">
        <f t="shared" si="8"/>
        <v>AJ22</v>
      </c>
      <c r="BW22" s="34" t="str">
        <f t="shared" si="8"/>
        <v>AK22</v>
      </c>
      <c r="BX22" s="34" t="str">
        <f t="shared" si="9"/>
        <v>AL22</v>
      </c>
      <c r="BY22" s="34" t="str">
        <f t="shared" si="7"/>
        <v>AM22</v>
      </c>
      <c r="BZ22" s="34" t="str">
        <f t="shared" si="7"/>
        <v>AN22</v>
      </c>
      <c r="CA22" s="34" t="str">
        <f t="shared" si="7"/>
        <v>AO22</v>
      </c>
      <c r="CB22" s="34" t="str">
        <f t="shared" si="7"/>
        <v>AP22</v>
      </c>
      <c r="CC22" s="34" t="str">
        <f t="shared" si="7"/>
        <v>AQ22</v>
      </c>
      <c r="CD22" s="34" t="str">
        <f t="shared" si="7"/>
        <v>AR22</v>
      </c>
      <c r="CE22" s="34" t="str">
        <f t="shared" si="7"/>
        <v>AS22</v>
      </c>
      <c r="CF22" s="34" t="str">
        <f t="shared" si="7"/>
        <v>AT22</v>
      </c>
      <c r="CG22" s="34" t="str">
        <f t="shared" si="7"/>
        <v>AU22</v>
      </c>
      <c r="CH22" s="34" t="str">
        <f t="shared" si="7"/>
        <v>AV22</v>
      </c>
      <c r="CI22" s="34" t="str">
        <f t="shared" si="7"/>
        <v>AW22</v>
      </c>
      <c r="CJ22" s="34" t="str">
        <f t="shared" si="7"/>
        <v>AX22</v>
      </c>
      <c r="CK22" s="34" t="str">
        <f t="shared" si="7"/>
        <v>AY22</v>
      </c>
      <c r="CL22" s="34" t="str">
        <f t="shared" si="7"/>
        <v>AZ22</v>
      </c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</row>
    <row r="23" spans="1:155" ht="15.75" thickBot="1">
      <c r="A23" s="34" t="s">
        <v>91</v>
      </c>
      <c r="B23" s="21" t="s">
        <v>174</v>
      </c>
      <c r="C23" s="3" t="s">
        <v>78</v>
      </c>
      <c r="D23" s="4">
        <v>38701</v>
      </c>
      <c r="E23" s="26">
        <f t="shared" ca="1" si="1"/>
        <v>10</v>
      </c>
      <c r="F23" s="5" t="s">
        <v>40</v>
      </c>
      <c r="G23" s="44">
        <f>Meilleur</f>
        <v>4.8553240740740745E-4</v>
      </c>
      <c r="H23" s="44">
        <f>Meilleur</f>
        <v>1.1027777777777778E-3</v>
      </c>
      <c r="I23" s="44">
        <f>Meilleur</f>
        <v>2.5886574074074071E-3</v>
      </c>
      <c r="J23" s="44">
        <f>Meilleur</f>
        <v>0</v>
      </c>
      <c r="K23" s="44">
        <f>Meilleur</f>
        <v>0</v>
      </c>
      <c r="L23" s="44">
        <f>Meilleur</f>
        <v>0</v>
      </c>
      <c r="M23" s="44">
        <f>Meilleur</f>
        <v>5.6689814814814808E-4</v>
      </c>
      <c r="N23" s="44">
        <f>Meilleur</f>
        <v>1.2840277777777778E-3</v>
      </c>
      <c r="O23" s="44">
        <f>Meilleur</f>
        <v>0</v>
      </c>
      <c r="P23" s="44">
        <f>Meilleur</f>
        <v>6.2118055555555559E-4</v>
      </c>
      <c r="Q23" s="44">
        <f>Meilleur</f>
        <v>1.3769675925925926E-3</v>
      </c>
      <c r="R23" s="44">
        <f>Meilleur</f>
        <v>2.9721064814814814E-3</v>
      </c>
      <c r="S23" s="44">
        <f>Meilleur</f>
        <v>6.3113425925925934E-4</v>
      </c>
      <c r="T23" s="44">
        <f>Meilleur</f>
        <v>0</v>
      </c>
      <c r="U23" s="44">
        <f>Meilleur</f>
        <v>0</v>
      </c>
      <c r="V23" s="44">
        <f>Meilleur</f>
        <v>1.2642361111111112E-3</v>
      </c>
      <c r="W23" s="44">
        <f>Meilleur</f>
        <v>0</v>
      </c>
      <c r="X23" s="44">
        <f>Meilleur</f>
        <v>0</v>
      </c>
      <c r="Z23" s="46" t="str">
        <f>CONCATENATE("=MIN('Compé "&amp;TEXT(MIN('Dates compés'!$A$5:$A$61),"0")&amp;":Compé "&amp;TEXT(MAX('Dates compés'!$A$5:$A$61),"0")&amp;"'!"&amp;TEXT(AS23,"0")&amp;":"&amp;TEXT(AS23,"0")&amp;")")</f>
        <v>=MIN('Compé 20160901:Compé 20161128'!G23:G23)</v>
      </c>
      <c r="AA23" s="46" t="str">
        <f>CONCATENATE("=MIN('Compé "&amp;TEXT(MIN('Dates compés'!$A$5:$A$61),"0")&amp;":Compé "&amp;TEXT(MAX('Dates compés'!$A$5:$A$61),"0")&amp;"'!"&amp;TEXT(AT23,"0")&amp;":"&amp;TEXT(AT23,"0")&amp;")")</f>
        <v>=MIN('Compé 20160901:Compé 20161128'!H23:H23)</v>
      </c>
      <c r="AB23" s="46" t="str">
        <f>CONCATENATE("=MIN('Compé "&amp;TEXT(MIN('Dates compés'!$A$5:$A$61),"0")&amp;":Compé "&amp;TEXT(MAX('Dates compés'!$A$5:$A$61),"0")&amp;"'!"&amp;TEXT(AU23,"0")&amp;":"&amp;TEXT(AU23,"0")&amp;")")</f>
        <v>=MIN('Compé 20160901:Compé 20161128'!I23:I23)</v>
      </c>
      <c r="AC23" s="46" t="str">
        <f>CONCATENATE("=MIN('Compé "&amp;TEXT(MIN('Dates compés'!$A$5:$A$61),"0")&amp;":Compé "&amp;TEXT(MAX('Dates compés'!$A$5:$A$61),"0")&amp;"'!"&amp;TEXT(AV23,"0")&amp;":"&amp;TEXT(AV23,"0")&amp;")")</f>
        <v>=MIN('Compé 20160901:Compé 20161128'!J23:J23)</v>
      </c>
      <c r="AD23" s="46" t="str">
        <f>CONCATENATE("=MIN('Compé "&amp;TEXT(MIN('Dates compés'!$A$5:$A$61),"0")&amp;":Compé "&amp;TEXT(MAX('Dates compés'!$A$5:$A$61),"0")&amp;"'!"&amp;TEXT(AW23,"0")&amp;":"&amp;TEXT(AW23,"0")&amp;")")</f>
        <v>=MIN('Compé 20160901:Compé 20161128'!K23:K23)</v>
      </c>
      <c r="AE23" s="46" t="str">
        <f>CONCATENATE("=MIN('Compé "&amp;TEXT(MIN('Dates compés'!$A$5:$A$61),"0")&amp;":Compé "&amp;TEXT(MAX('Dates compés'!$A$5:$A$61),"0")&amp;"'!"&amp;TEXT(AX23,"0")&amp;":"&amp;TEXT(AX23,"0")&amp;")")</f>
        <v>=MIN('Compé 20160901:Compé 20161128'!L23:L23)</v>
      </c>
      <c r="AF23" s="46" t="str">
        <f>CONCATENATE("=MIN('Compé "&amp;TEXT(MIN('Dates compés'!$A$5:$A$61),"0")&amp;":Compé "&amp;TEXT(MAX('Dates compés'!$A$5:$A$61),"0")&amp;"'!"&amp;TEXT(AY23,"0")&amp;":"&amp;TEXT(AY23,"0")&amp;")")</f>
        <v>=MIN('Compé 20160901:Compé 20161128'!M23:M23)</v>
      </c>
      <c r="AG23" s="46" t="str">
        <f>CONCATENATE("=MIN('Compé "&amp;TEXT(MIN('Dates compés'!$A$5:$A$61),"0")&amp;":Compé "&amp;TEXT(MAX('Dates compés'!$A$5:$A$61),"0")&amp;"'!"&amp;TEXT(AZ23,"0")&amp;":"&amp;TEXT(AZ23,"0")&amp;")")</f>
        <v>=MIN('Compé 20160901:Compé 20161128'!N23:N23)</v>
      </c>
      <c r="AH23" s="46" t="str">
        <f>CONCATENATE("=MIN('Compé "&amp;TEXT(MIN('Dates compés'!$A$5:$A$61),"0")&amp;":Compé "&amp;TEXT(MAX('Dates compés'!$A$5:$A$61),"0")&amp;"'!"&amp;TEXT(BA23,"0")&amp;":"&amp;TEXT(BA23,"0")&amp;")")</f>
        <v>=MIN('Compé 20160901:Compé 20161128'!O23:O23)</v>
      </c>
      <c r="AI23" s="46" t="str">
        <f>CONCATENATE("=MIN('Compé "&amp;TEXT(MIN('Dates compés'!$A$5:$A$61),"0")&amp;":Compé "&amp;TEXT(MAX('Dates compés'!$A$5:$A$61),"0")&amp;"'!"&amp;TEXT(BB23,"0")&amp;":"&amp;TEXT(BB23,"0")&amp;")")</f>
        <v>=MIN('Compé 20160901:Compé 20161128'!P23:P23)</v>
      </c>
      <c r="AJ23" s="46" t="str">
        <f>CONCATENATE("=MIN('Compé "&amp;TEXT(MIN('Dates compés'!$A$5:$A$61),"0")&amp;":Compé "&amp;TEXT(MAX('Dates compés'!$A$5:$A$61),"0")&amp;"'!"&amp;TEXT(BC23,"0")&amp;":"&amp;TEXT(BC23,"0")&amp;")")</f>
        <v>=MIN('Compé 20160901:Compé 20161128'!Q23:Q23)</v>
      </c>
      <c r="AK23" s="46" t="str">
        <f>CONCATENATE("=MIN('Compé "&amp;TEXT(MIN('Dates compés'!$A$5:$A$61),"0")&amp;":Compé "&amp;TEXT(MAX('Dates compés'!$A$5:$A$61),"0")&amp;"'!"&amp;TEXT(BD23,"0")&amp;":"&amp;TEXT(BD23,"0")&amp;")")</f>
        <v>=MIN('Compé 20160901:Compé 20161128'!R23:R23)</v>
      </c>
      <c r="AL23" s="46" t="str">
        <f>CONCATENATE("=MIN('Compé "&amp;TEXT(MIN('Dates compés'!$A$5:$A$61),"0")&amp;":Compé "&amp;TEXT(MAX('Dates compés'!$A$5:$A$61),"0")&amp;"'!"&amp;TEXT(BE23,"0")&amp;":"&amp;TEXT(BE23,"0")&amp;")")</f>
        <v>=MIN('Compé 20160901:Compé 20161128'!S23:S23)</v>
      </c>
      <c r="AM23" s="46" t="str">
        <f>CONCATENATE("=MIN('Compé "&amp;TEXT(MIN('Dates compés'!$A$5:$A$61),"0")&amp;":Compé "&amp;TEXT(MAX('Dates compés'!$A$5:$A$61),"0")&amp;"'!"&amp;TEXT(BF23,"0")&amp;":"&amp;TEXT(BF23,"0")&amp;")")</f>
        <v>=MIN('Compé 20160901:Compé 20161128'!T23:T23)</v>
      </c>
      <c r="AN23" s="46" t="str">
        <f>CONCATENATE("=MIN('Compé "&amp;TEXT(MIN('Dates compés'!$A$5:$A$61),"0")&amp;":Compé "&amp;TEXT(MAX('Dates compés'!$A$5:$A$61),"0")&amp;"'!"&amp;TEXT(BG23,"0")&amp;":"&amp;TEXT(BG23,"0")&amp;")")</f>
        <v>=MIN('Compé 20160901:Compé 20161128'!U23:U23)</v>
      </c>
      <c r="AO23" s="46" t="str">
        <f>CONCATENATE("=MIN('Compé "&amp;TEXT(MIN('Dates compés'!$A$5:$A$61),"0")&amp;":Compé "&amp;TEXT(MAX('Dates compés'!$A$5:$A$61),"0")&amp;"'!"&amp;TEXT(BH23,"0")&amp;":"&amp;TEXT(BH23,"0")&amp;")")</f>
        <v>=MIN('Compé 20160901:Compé 20161128'!V23:V23)</v>
      </c>
      <c r="AP23" s="46" t="str">
        <f>CONCATENATE("=MIN('Compé "&amp;TEXT(MIN('Dates compés'!$A$5:$A$61),"0")&amp;":Compé "&amp;TEXT(MAX('Dates compés'!$A$5:$A$61),"0")&amp;"'!"&amp;TEXT(BI23,"0")&amp;":"&amp;TEXT(BI23,"0")&amp;")")</f>
        <v>=MIN('Compé 20160901:Compé 20161128'!W23:W23)</v>
      </c>
      <c r="AQ23" s="46" t="str">
        <f>CONCATENATE("=MIN('Compé "&amp;TEXT(MIN('Dates compés'!$A$5:$A$61),"0")&amp;":Compé "&amp;TEXT(MAX('Dates compés'!$A$5:$A$61),"0")&amp;"'!"&amp;TEXT(BJ23,"0")&amp;":"&amp;TEXT(BJ23,"0")&amp;")")</f>
        <v>=MIN('Compé 20160901:Compé 20161128'!X23:X23)</v>
      </c>
      <c r="AR23" s="34">
        <f t="shared" si="6"/>
        <v>23</v>
      </c>
      <c r="AS23" s="34" t="str">
        <f t="shared" si="10"/>
        <v>G23</v>
      </c>
      <c r="AT23" s="34" t="str">
        <f t="shared" si="10"/>
        <v>H23</v>
      </c>
      <c r="AU23" s="34" t="str">
        <f t="shared" si="10"/>
        <v>I23</v>
      </c>
      <c r="AV23" s="34" t="str">
        <f t="shared" si="10"/>
        <v>J23</v>
      </c>
      <c r="AW23" s="34" t="str">
        <f t="shared" si="10"/>
        <v>K23</v>
      </c>
      <c r="AX23" s="34" t="str">
        <f t="shared" si="10"/>
        <v>L23</v>
      </c>
      <c r="AY23" s="34" t="str">
        <f t="shared" si="10"/>
        <v>M23</v>
      </c>
      <c r="AZ23" s="34" t="str">
        <f t="shared" si="10"/>
        <v>N23</v>
      </c>
      <c r="BA23" s="34" t="str">
        <f t="shared" si="10"/>
        <v>O23</v>
      </c>
      <c r="BB23" s="34" t="str">
        <f t="shared" si="10"/>
        <v>P23</v>
      </c>
      <c r="BC23" s="34" t="str">
        <f t="shared" si="10"/>
        <v>Q23</v>
      </c>
      <c r="BD23" s="34" t="str">
        <f t="shared" si="10"/>
        <v>R23</v>
      </c>
      <c r="BE23" s="34" t="str">
        <f t="shared" si="10"/>
        <v>S23</v>
      </c>
      <c r="BF23" s="34" t="str">
        <f t="shared" si="10"/>
        <v>T23</v>
      </c>
      <c r="BG23" s="34" t="str">
        <f t="shared" si="10"/>
        <v>U23</v>
      </c>
      <c r="BH23" s="34" t="str">
        <f t="shared" si="10"/>
        <v>V23</v>
      </c>
      <c r="BI23" s="34" t="str">
        <f t="shared" si="8"/>
        <v>W23</v>
      </c>
      <c r="BJ23" s="34" t="str">
        <f t="shared" si="8"/>
        <v>X23</v>
      </c>
      <c r="BK23" s="34" t="str">
        <f t="shared" si="8"/>
        <v>Y23</v>
      </c>
      <c r="BL23" s="34" t="str">
        <f t="shared" si="8"/>
        <v>Z23</v>
      </c>
      <c r="BM23" s="34" t="str">
        <f t="shared" si="8"/>
        <v>AA23</v>
      </c>
      <c r="BN23" s="34" t="str">
        <f t="shared" si="8"/>
        <v>AB23</v>
      </c>
      <c r="BO23" s="34" t="str">
        <f t="shared" si="8"/>
        <v>AC23</v>
      </c>
      <c r="BP23" s="34" t="str">
        <f t="shared" si="8"/>
        <v>AD23</v>
      </c>
      <c r="BQ23" s="34" t="str">
        <f t="shared" si="8"/>
        <v>AE23</v>
      </c>
      <c r="BR23" s="34" t="str">
        <f t="shared" si="8"/>
        <v>AF23</v>
      </c>
      <c r="BS23" s="34" t="str">
        <f t="shared" si="8"/>
        <v>AG23</v>
      </c>
      <c r="BT23" s="34" t="str">
        <f t="shared" si="8"/>
        <v>AH23</v>
      </c>
      <c r="BU23" s="34" t="str">
        <f t="shared" si="8"/>
        <v>AI23</v>
      </c>
      <c r="BV23" s="34" t="str">
        <f t="shared" si="8"/>
        <v>AJ23</v>
      </c>
      <c r="BW23" s="34" t="str">
        <f t="shared" si="8"/>
        <v>AK23</v>
      </c>
      <c r="BX23" s="34" t="str">
        <f t="shared" si="9"/>
        <v>AL23</v>
      </c>
      <c r="BY23" s="34" t="str">
        <f t="shared" si="7"/>
        <v>AM23</v>
      </c>
      <c r="BZ23" s="34" t="str">
        <f t="shared" si="7"/>
        <v>AN23</v>
      </c>
      <c r="CA23" s="34" t="str">
        <f t="shared" si="7"/>
        <v>AO23</v>
      </c>
      <c r="CB23" s="34" t="str">
        <f t="shared" si="7"/>
        <v>AP23</v>
      </c>
      <c r="CC23" s="34" t="str">
        <f t="shared" si="7"/>
        <v>AQ23</v>
      </c>
      <c r="CD23" s="34" t="str">
        <f t="shared" si="7"/>
        <v>AR23</v>
      </c>
      <c r="CE23" s="34" t="str">
        <f t="shared" si="7"/>
        <v>AS23</v>
      </c>
      <c r="CF23" s="34" t="str">
        <f t="shared" si="7"/>
        <v>AT23</v>
      </c>
      <c r="CG23" s="34" t="str">
        <f t="shared" si="7"/>
        <v>AU23</v>
      </c>
      <c r="CH23" s="34" t="str">
        <f t="shared" si="7"/>
        <v>AV23</v>
      </c>
      <c r="CI23" s="34" t="str">
        <f t="shared" si="7"/>
        <v>AW23</v>
      </c>
      <c r="CJ23" s="34" t="str">
        <f t="shared" si="7"/>
        <v>AX23</v>
      </c>
      <c r="CK23" s="34" t="str">
        <f t="shared" si="7"/>
        <v>AY23</v>
      </c>
      <c r="CL23" s="34" t="str">
        <f t="shared" si="7"/>
        <v>AZ23</v>
      </c>
      <c r="CM23" s="34"/>
      <c r="CN23" s="34"/>
      <c r="CO23" s="34"/>
      <c r="CP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C23" s="34"/>
      <c r="DD23" s="34"/>
      <c r="DE23" s="34"/>
      <c r="DF23" s="34"/>
      <c r="DG23" s="34"/>
      <c r="DH23" s="34"/>
      <c r="DI23" s="34"/>
      <c r="DJ23" s="34"/>
      <c r="DK23" s="34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4"/>
      <c r="DW23" s="34"/>
      <c r="DX23" s="34"/>
      <c r="DY23" s="34"/>
      <c r="DZ23" s="34"/>
      <c r="EA23" s="34"/>
      <c r="EB23" s="34"/>
      <c r="EC23" s="34"/>
      <c r="ED23" s="34"/>
      <c r="EE23" s="34"/>
      <c r="EF23" s="34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4"/>
      <c r="ER23" s="34"/>
      <c r="ES23" s="34"/>
      <c r="ET23" s="34"/>
      <c r="EU23" s="34"/>
      <c r="EV23" s="34"/>
      <c r="EW23" s="34"/>
      <c r="EX23" s="34"/>
      <c r="EY23" s="34"/>
    </row>
    <row r="24" spans="1:155" ht="15.75" thickBot="1">
      <c r="A24" s="34" t="s">
        <v>91</v>
      </c>
      <c r="B24" s="37" t="s">
        <v>167</v>
      </c>
      <c r="C24" s="38" t="s">
        <v>70</v>
      </c>
      <c r="D24" s="39">
        <v>39309</v>
      </c>
      <c r="E24" s="43">
        <f t="shared" ca="1" si="1"/>
        <v>9</v>
      </c>
      <c r="F24" s="40" t="s">
        <v>40</v>
      </c>
      <c r="G24" s="44">
        <f>Meilleur</f>
        <v>0</v>
      </c>
      <c r="H24" s="44">
        <f>Meilleur</f>
        <v>0</v>
      </c>
      <c r="I24" s="44">
        <f>Meilleur</f>
        <v>0</v>
      </c>
      <c r="J24" s="44">
        <f>Meilleur</f>
        <v>0</v>
      </c>
      <c r="K24" s="44">
        <f>Meilleur</f>
        <v>0</v>
      </c>
      <c r="L24" s="44">
        <f>Meilleur</f>
        <v>0</v>
      </c>
      <c r="M24" s="44">
        <f>Meilleur</f>
        <v>0</v>
      </c>
      <c r="N24" s="44">
        <f>Meilleur</f>
        <v>0</v>
      </c>
      <c r="O24" s="44">
        <f>Meilleur</f>
        <v>0</v>
      </c>
      <c r="P24" s="44">
        <f>Meilleur</f>
        <v>0</v>
      </c>
      <c r="Q24" s="44">
        <f>Meilleur</f>
        <v>0</v>
      </c>
      <c r="R24" s="44">
        <f>Meilleur</f>
        <v>0</v>
      </c>
      <c r="S24" s="44">
        <f>Meilleur</f>
        <v>0</v>
      </c>
      <c r="T24" s="44">
        <f>Meilleur</f>
        <v>0</v>
      </c>
      <c r="U24" s="44">
        <f>Meilleur</f>
        <v>0</v>
      </c>
      <c r="V24" s="44">
        <f>Meilleur</f>
        <v>0</v>
      </c>
      <c r="W24" s="44">
        <f>Meilleur</f>
        <v>0</v>
      </c>
      <c r="X24" s="44">
        <f>Meilleur</f>
        <v>0</v>
      </c>
      <c r="Z24" s="46" t="str">
        <f>CONCATENATE("=MIN('Compé "&amp;TEXT(MIN('Dates compés'!$A$5:$A$61),"0")&amp;":Compé "&amp;TEXT(MAX('Dates compés'!$A$5:$A$61),"0")&amp;"'!"&amp;TEXT(AS24,"0")&amp;":"&amp;TEXT(AS24,"0")&amp;")")</f>
        <v>=MIN('Compé 20160901:Compé 20161128'!G24:G24)</v>
      </c>
      <c r="AA24" s="46" t="str">
        <f>CONCATENATE("=MIN('Compé "&amp;TEXT(MIN('Dates compés'!$A$5:$A$61),"0")&amp;":Compé "&amp;TEXT(MAX('Dates compés'!$A$5:$A$61),"0")&amp;"'!"&amp;TEXT(AT24,"0")&amp;":"&amp;TEXT(AT24,"0")&amp;")")</f>
        <v>=MIN('Compé 20160901:Compé 20161128'!H24:H24)</v>
      </c>
      <c r="AB24" s="46" t="str">
        <f>CONCATENATE("=MIN('Compé "&amp;TEXT(MIN('Dates compés'!$A$5:$A$61),"0")&amp;":Compé "&amp;TEXT(MAX('Dates compés'!$A$5:$A$61),"0")&amp;"'!"&amp;TEXT(AU24,"0")&amp;":"&amp;TEXT(AU24,"0")&amp;")")</f>
        <v>=MIN('Compé 20160901:Compé 20161128'!I24:I24)</v>
      </c>
      <c r="AC24" s="46" t="str">
        <f>CONCATENATE("=MIN('Compé "&amp;TEXT(MIN('Dates compés'!$A$5:$A$61),"0")&amp;":Compé "&amp;TEXT(MAX('Dates compés'!$A$5:$A$61),"0")&amp;"'!"&amp;TEXT(AV24,"0")&amp;":"&amp;TEXT(AV24,"0")&amp;")")</f>
        <v>=MIN('Compé 20160901:Compé 20161128'!J24:J24)</v>
      </c>
      <c r="AD24" s="46" t="str">
        <f>CONCATENATE("=MIN('Compé "&amp;TEXT(MIN('Dates compés'!$A$5:$A$61),"0")&amp;":Compé "&amp;TEXT(MAX('Dates compés'!$A$5:$A$61),"0")&amp;"'!"&amp;TEXT(AW24,"0")&amp;":"&amp;TEXT(AW24,"0")&amp;")")</f>
        <v>=MIN('Compé 20160901:Compé 20161128'!K24:K24)</v>
      </c>
      <c r="AE24" s="46" t="str">
        <f>CONCATENATE("=MIN('Compé "&amp;TEXT(MIN('Dates compés'!$A$5:$A$61),"0")&amp;":Compé "&amp;TEXT(MAX('Dates compés'!$A$5:$A$61),"0")&amp;"'!"&amp;TEXT(AX24,"0")&amp;":"&amp;TEXT(AX24,"0")&amp;")")</f>
        <v>=MIN('Compé 20160901:Compé 20161128'!L24:L24)</v>
      </c>
      <c r="AF24" s="46" t="str">
        <f>CONCATENATE("=MIN('Compé "&amp;TEXT(MIN('Dates compés'!$A$5:$A$61),"0")&amp;":Compé "&amp;TEXT(MAX('Dates compés'!$A$5:$A$61),"0")&amp;"'!"&amp;TEXT(AY24,"0")&amp;":"&amp;TEXT(AY24,"0")&amp;")")</f>
        <v>=MIN('Compé 20160901:Compé 20161128'!M24:M24)</v>
      </c>
      <c r="AG24" s="46" t="str">
        <f>CONCATENATE("=MIN('Compé "&amp;TEXT(MIN('Dates compés'!$A$5:$A$61),"0")&amp;":Compé "&amp;TEXT(MAX('Dates compés'!$A$5:$A$61),"0")&amp;"'!"&amp;TEXT(AZ24,"0")&amp;":"&amp;TEXT(AZ24,"0")&amp;")")</f>
        <v>=MIN('Compé 20160901:Compé 20161128'!N24:N24)</v>
      </c>
      <c r="AH24" s="46" t="str">
        <f>CONCATENATE("=MIN('Compé "&amp;TEXT(MIN('Dates compés'!$A$5:$A$61),"0")&amp;":Compé "&amp;TEXT(MAX('Dates compés'!$A$5:$A$61),"0")&amp;"'!"&amp;TEXT(BA24,"0")&amp;":"&amp;TEXT(BA24,"0")&amp;")")</f>
        <v>=MIN('Compé 20160901:Compé 20161128'!O24:O24)</v>
      </c>
      <c r="AI24" s="46" t="str">
        <f>CONCATENATE("=MIN('Compé "&amp;TEXT(MIN('Dates compés'!$A$5:$A$61),"0")&amp;":Compé "&amp;TEXT(MAX('Dates compés'!$A$5:$A$61),"0")&amp;"'!"&amp;TEXT(BB24,"0")&amp;":"&amp;TEXT(BB24,"0")&amp;")")</f>
        <v>=MIN('Compé 20160901:Compé 20161128'!P24:P24)</v>
      </c>
      <c r="AJ24" s="46" t="str">
        <f>CONCATENATE("=MIN('Compé "&amp;TEXT(MIN('Dates compés'!$A$5:$A$61),"0")&amp;":Compé "&amp;TEXT(MAX('Dates compés'!$A$5:$A$61),"0")&amp;"'!"&amp;TEXT(BC24,"0")&amp;":"&amp;TEXT(BC24,"0")&amp;")")</f>
        <v>=MIN('Compé 20160901:Compé 20161128'!Q24:Q24)</v>
      </c>
      <c r="AK24" s="46" t="str">
        <f>CONCATENATE("=MIN('Compé "&amp;TEXT(MIN('Dates compés'!$A$5:$A$61),"0")&amp;":Compé "&amp;TEXT(MAX('Dates compés'!$A$5:$A$61),"0")&amp;"'!"&amp;TEXT(BD24,"0")&amp;":"&amp;TEXT(BD24,"0")&amp;")")</f>
        <v>=MIN('Compé 20160901:Compé 20161128'!R24:R24)</v>
      </c>
      <c r="AL24" s="46" t="str">
        <f>CONCATENATE("=MIN('Compé "&amp;TEXT(MIN('Dates compés'!$A$5:$A$61),"0")&amp;":Compé "&amp;TEXT(MAX('Dates compés'!$A$5:$A$61),"0")&amp;"'!"&amp;TEXT(BE24,"0")&amp;":"&amp;TEXT(BE24,"0")&amp;")")</f>
        <v>=MIN('Compé 20160901:Compé 20161128'!S24:S24)</v>
      </c>
      <c r="AM24" s="46" t="str">
        <f>CONCATENATE("=MIN('Compé "&amp;TEXT(MIN('Dates compés'!$A$5:$A$61),"0")&amp;":Compé "&amp;TEXT(MAX('Dates compés'!$A$5:$A$61),"0")&amp;"'!"&amp;TEXT(BF24,"0")&amp;":"&amp;TEXT(BF24,"0")&amp;")")</f>
        <v>=MIN('Compé 20160901:Compé 20161128'!T24:T24)</v>
      </c>
      <c r="AN24" s="46" t="str">
        <f>CONCATENATE("=MIN('Compé "&amp;TEXT(MIN('Dates compés'!$A$5:$A$61),"0")&amp;":Compé "&amp;TEXT(MAX('Dates compés'!$A$5:$A$61),"0")&amp;"'!"&amp;TEXT(BG24,"0")&amp;":"&amp;TEXT(BG24,"0")&amp;")")</f>
        <v>=MIN('Compé 20160901:Compé 20161128'!U24:U24)</v>
      </c>
      <c r="AO24" s="46" t="str">
        <f>CONCATENATE("=MIN('Compé "&amp;TEXT(MIN('Dates compés'!$A$5:$A$61),"0")&amp;":Compé "&amp;TEXT(MAX('Dates compés'!$A$5:$A$61),"0")&amp;"'!"&amp;TEXT(BH24,"0")&amp;":"&amp;TEXT(BH24,"0")&amp;")")</f>
        <v>=MIN('Compé 20160901:Compé 20161128'!V24:V24)</v>
      </c>
      <c r="AP24" s="46" t="str">
        <f>CONCATENATE("=MIN('Compé "&amp;TEXT(MIN('Dates compés'!$A$5:$A$61),"0")&amp;":Compé "&amp;TEXT(MAX('Dates compés'!$A$5:$A$61),"0")&amp;"'!"&amp;TEXT(BI24,"0")&amp;":"&amp;TEXT(BI24,"0")&amp;")")</f>
        <v>=MIN('Compé 20160901:Compé 20161128'!W24:W24)</v>
      </c>
      <c r="AQ24" s="46" t="str">
        <f>CONCATENATE("=MIN('Compé "&amp;TEXT(MIN('Dates compés'!$A$5:$A$61),"0")&amp;":Compé "&amp;TEXT(MAX('Dates compés'!$A$5:$A$61),"0")&amp;"'!"&amp;TEXT(BJ24,"0")&amp;":"&amp;TEXT(BJ24,"0")&amp;")")</f>
        <v>=MIN('Compé 20160901:Compé 20161128'!X24:X24)</v>
      </c>
      <c r="AR24" s="34">
        <f t="shared" si="6"/>
        <v>24</v>
      </c>
      <c r="AS24" s="34" t="str">
        <f t="shared" si="10"/>
        <v>G24</v>
      </c>
      <c r="AT24" s="34" t="str">
        <f t="shared" si="10"/>
        <v>H24</v>
      </c>
      <c r="AU24" s="34" t="str">
        <f t="shared" si="10"/>
        <v>I24</v>
      </c>
      <c r="AV24" s="34" t="str">
        <f t="shared" si="10"/>
        <v>J24</v>
      </c>
      <c r="AW24" s="34" t="str">
        <f t="shared" si="10"/>
        <v>K24</v>
      </c>
      <c r="AX24" s="34" t="str">
        <f t="shared" si="10"/>
        <v>L24</v>
      </c>
      <c r="AY24" s="34" t="str">
        <f t="shared" si="10"/>
        <v>M24</v>
      </c>
      <c r="AZ24" s="34" t="str">
        <f t="shared" si="10"/>
        <v>N24</v>
      </c>
      <c r="BA24" s="34" t="str">
        <f t="shared" si="10"/>
        <v>O24</v>
      </c>
      <c r="BB24" s="34" t="str">
        <f t="shared" si="10"/>
        <v>P24</v>
      </c>
      <c r="BC24" s="34" t="str">
        <f t="shared" si="10"/>
        <v>Q24</v>
      </c>
      <c r="BD24" s="34" t="str">
        <f t="shared" si="10"/>
        <v>R24</v>
      </c>
      <c r="BE24" s="34" t="str">
        <f t="shared" si="10"/>
        <v>S24</v>
      </c>
      <c r="BF24" s="34" t="str">
        <f t="shared" si="10"/>
        <v>T24</v>
      </c>
      <c r="BG24" s="34" t="str">
        <f t="shared" si="10"/>
        <v>U24</v>
      </c>
      <c r="BH24" s="34" t="str">
        <f t="shared" si="10"/>
        <v>V24</v>
      </c>
      <c r="BI24" s="34" t="str">
        <f t="shared" si="8"/>
        <v>W24</v>
      </c>
      <c r="BJ24" s="34" t="str">
        <f t="shared" si="8"/>
        <v>X24</v>
      </c>
      <c r="BK24" s="34" t="str">
        <f t="shared" si="8"/>
        <v>Y24</v>
      </c>
      <c r="BL24" s="34" t="str">
        <f t="shared" si="8"/>
        <v>Z24</v>
      </c>
      <c r="BM24" s="34" t="str">
        <f t="shared" si="8"/>
        <v>AA24</v>
      </c>
      <c r="BN24" s="34" t="str">
        <f t="shared" si="8"/>
        <v>AB24</v>
      </c>
      <c r="BO24" s="34" t="str">
        <f t="shared" si="8"/>
        <v>AC24</v>
      </c>
      <c r="BP24" s="34" t="str">
        <f t="shared" si="8"/>
        <v>AD24</v>
      </c>
      <c r="BQ24" s="34" t="str">
        <f t="shared" si="8"/>
        <v>AE24</v>
      </c>
      <c r="BR24" s="34" t="str">
        <f t="shared" si="8"/>
        <v>AF24</v>
      </c>
      <c r="BS24" s="34" t="str">
        <f t="shared" si="8"/>
        <v>AG24</v>
      </c>
      <c r="BT24" s="34" t="str">
        <f t="shared" si="8"/>
        <v>AH24</v>
      </c>
      <c r="BU24" s="34" t="str">
        <f t="shared" si="8"/>
        <v>AI24</v>
      </c>
      <c r="BV24" s="34" t="str">
        <f t="shared" si="8"/>
        <v>AJ24</v>
      </c>
      <c r="BW24" s="34" t="str">
        <f t="shared" si="8"/>
        <v>AK24</v>
      </c>
      <c r="BX24" s="34" t="str">
        <f t="shared" si="9"/>
        <v>AL24</v>
      </c>
      <c r="BY24" s="34" t="str">
        <f t="shared" si="7"/>
        <v>AM24</v>
      </c>
      <c r="BZ24" s="34" t="str">
        <f t="shared" si="7"/>
        <v>AN24</v>
      </c>
      <c r="CA24" s="34" t="str">
        <f t="shared" si="7"/>
        <v>AO24</v>
      </c>
      <c r="CB24" s="34" t="str">
        <f t="shared" si="7"/>
        <v>AP24</v>
      </c>
      <c r="CC24" s="34" t="str">
        <f t="shared" si="7"/>
        <v>AQ24</v>
      </c>
      <c r="CD24" s="34" t="str">
        <f t="shared" si="7"/>
        <v>AR24</v>
      </c>
      <c r="CE24" s="34" t="str">
        <f t="shared" si="7"/>
        <v>AS24</v>
      </c>
      <c r="CF24" s="34" t="str">
        <f t="shared" si="7"/>
        <v>AT24</v>
      </c>
      <c r="CG24" s="34" t="str">
        <f t="shared" si="7"/>
        <v>AU24</v>
      </c>
      <c r="CH24" s="34" t="str">
        <f t="shared" si="7"/>
        <v>AV24</v>
      </c>
      <c r="CI24" s="34" t="str">
        <f t="shared" si="7"/>
        <v>AW24</v>
      </c>
      <c r="CJ24" s="34" t="str">
        <f t="shared" si="7"/>
        <v>AX24</v>
      </c>
      <c r="CK24" s="34" t="str">
        <f t="shared" si="7"/>
        <v>AY24</v>
      </c>
      <c r="CL24" s="34" t="str">
        <f t="shared" si="7"/>
        <v>AZ24</v>
      </c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</row>
    <row r="25" spans="1:155" ht="15.75" thickBot="1">
      <c r="A25" s="34" t="s">
        <v>91</v>
      </c>
      <c r="B25" s="21" t="s">
        <v>168</v>
      </c>
      <c r="C25" s="3" t="s">
        <v>79</v>
      </c>
      <c r="D25" s="4">
        <v>37266</v>
      </c>
      <c r="E25" s="26">
        <f t="shared" ca="1" si="1"/>
        <v>14</v>
      </c>
      <c r="F25" s="5" t="s">
        <v>40</v>
      </c>
      <c r="G25" s="44">
        <f>Meilleur</f>
        <v>4.5023148148148152E-4</v>
      </c>
      <c r="H25" s="44">
        <f>Meilleur</f>
        <v>1.0028935185185184E-3</v>
      </c>
      <c r="I25" s="44">
        <f>Meilleur</f>
        <v>2.2708333333333335E-3</v>
      </c>
      <c r="J25" s="44">
        <f>Meilleur</f>
        <v>4.7687499999999996E-3</v>
      </c>
      <c r="K25" s="44">
        <f>Meilleur</f>
        <v>0</v>
      </c>
      <c r="L25" s="44">
        <f>Meilleur</f>
        <v>0</v>
      </c>
      <c r="M25" s="44">
        <f>Meilleur</f>
        <v>0</v>
      </c>
      <c r="N25" s="44">
        <f>Meilleur</f>
        <v>1.1300925925925925E-3</v>
      </c>
      <c r="O25" s="44">
        <f>Meilleur</f>
        <v>0</v>
      </c>
      <c r="P25" s="44">
        <f>Meilleur</f>
        <v>5.3773148148148148E-4</v>
      </c>
      <c r="Q25" s="44">
        <f>Meilleur</f>
        <v>1.2143518518518521E-3</v>
      </c>
      <c r="R25" s="44">
        <f>Meilleur</f>
        <v>2.5453703703703701E-3</v>
      </c>
      <c r="S25" s="44">
        <f>Meilleur</f>
        <v>0</v>
      </c>
      <c r="T25" s="44">
        <f>Meilleur</f>
        <v>0</v>
      </c>
      <c r="U25" s="44">
        <f>Meilleur</f>
        <v>0</v>
      </c>
      <c r="V25" s="44">
        <f>Meilleur</f>
        <v>1.4894675925925926E-3</v>
      </c>
      <c r="W25" s="44">
        <f>Meilleur</f>
        <v>2.4533564814814817E-3</v>
      </c>
      <c r="X25" s="44">
        <f>Meilleur</f>
        <v>0</v>
      </c>
      <c r="Z25" s="46" t="str">
        <f>CONCATENATE("=MIN('Compé "&amp;TEXT(MIN('Dates compés'!$A$5:$A$61),"0")&amp;":Compé "&amp;TEXT(MAX('Dates compés'!$A$5:$A$61),"0")&amp;"'!"&amp;TEXT(AS25,"0")&amp;":"&amp;TEXT(AS25,"0")&amp;")")</f>
        <v>=MIN('Compé 20160901:Compé 20161128'!G25:G25)</v>
      </c>
      <c r="AA25" s="46" t="str">
        <f>CONCATENATE("=MIN('Compé "&amp;TEXT(MIN('Dates compés'!$A$5:$A$61),"0")&amp;":Compé "&amp;TEXT(MAX('Dates compés'!$A$5:$A$61),"0")&amp;"'!"&amp;TEXT(AT25,"0")&amp;":"&amp;TEXT(AT25,"0")&amp;")")</f>
        <v>=MIN('Compé 20160901:Compé 20161128'!H25:H25)</v>
      </c>
      <c r="AB25" s="46" t="str">
        <f>CONCATENATE("=MIN('Compé "&amp;TEXT(MIN('Dates compés'!$A$5:$A$61),"0")&amp;":Compé "&amp;TEXT(MAX('Dates compés'!$A$5:$A$61),"0")&amp;"'!"&amp;TEXT(AU25,"0")&amp;":"&amp;TEXT(AU25,"0")&amp;")")</f>
        <v>=MIN('Compé 20160901:Compé 20161128'!I25:I25)</v>
      </c>
      <c r="AC25" s="46" t="str">
        <f>CONCATENATE("=MIN('Compé "&amp;TEXT(MIN('Dates compés'!$A$5:$A$61),"0")&amp;":Compé "&amp;TEXT(MAX('Dates compés'!$A$5:$A$61),"0")&amp;"'!"&amp;TEXT(AV25,"0")&amp;":"&amp;TEXT(AV25,"0")&amp;")")</f>
        <v>=MIN('Compé 20160901:Compé 20161128'!J25:J25)</v>
      </c>
      <c r="AD25" s="46" t="str">
        <f>CONCATENATE("=MIN('Compé "&amp;TEXT(MIN('Dates compés'!$A$5:$A$61),"0")&amp;":Compé "&amp;TEXT(MAX('Dates compés'!$A$5:$A$61),"0")&amp;"'!"&amp;TEXT(AW25,"0")&amp;":"&amp;TEXT(AW25,"0")&amp;")")</f>
        <v>=MIN('Compé 20160901:Compé 20161128'!K25:K25)</v>
      </c>
      <c r="AE25" s="46" t="str">
        <f>CONCATENATE("=MIN('Compé "&amp;TEXT(MIN('Dates compés'!$A$5:$A$61),"0")&amp;":Compé "&amp;TEXT(MAX('Dates compés'!$A$5:$A$61),"0")&amp;"'!"&amp;TEXT(AX25,"0")&amp;":"&amp;TEXT(AX25,"0")&amp;")")</f>
        <v>=MIN('Compé 20160901:Compé 20161128'!L25:L25)</v>
      </c>
      <c r="AF25" s="46" t="str">
        <f>CONCATENATE("=MIN('Compé "&amp;TEXT(MIN('Dates compés'!$A$5:$A$61),"0")&amp;":Compé "&amp;TEXT(MAX('Dates compés'!$A$5:$A$61),"0")&amp;"'!"&amp;TEXT(AY25,"0")&amp;":"&amp;TEXT(AY25,"0")&amp;")")</f>
        <v>=MIN('Compé 20160901:Compé 20161128'!M25:M25)</v>
      </c>
      <c r="AG25" s="46" t="str">
        <f>CONCATENATE("=MIN('Compé "&amp;TEXT(MIN('Dates compés'!$A$5:$A$61),"0")&amp;":Compé "&amp;TEXT(MAX('Dates compés'!$A$5:$A$61),"0")&amp;"'!"&amp;TEXT(AZ25,"0")&amp;":"&amp;TEXT(AZ25,"0")&amp;")")</f>
        <v>=MIN('Compé 20160901:Compé 20161128'!N25:N25)</v>
      </c>
      <c r="AH25" s="46" t="str">
        <f>CONCATENATE("=MIN('Compé "&amp;TEXT(MIN('Dates compés'!$A$5:$A$61),"0")&amp;":Compé "&amp;TEXT(MAX('Dates compés'!$A$5:$A$61),"0")&amp;"'!"&amp;TEXT(BA25,"0")&amp;":"&amp;TEXT(BA25,"0")&amp;")")</f>
        <v>=MIN('Compé 20160901:Compé 20161128'!O25:O25)</v>
      </c>
      <c r="AI25" s="46" t="str">
        <f>CONCATENATE("=MIN('Compé "&amp;TEXT(MIN('Dates compés'!$A$5:$A$61),"0")&amp;":Compé "&amp;TEXT(MAX('Dates compés'!$A$5:$A$61),"0")&amp;"'!"&amp;TEXT(BB25,"0")&amp;":"&amp;TEXT(BB25,"0")&amp;")")</f>
        <v>=MIN('Compé 20160901:Compé 20161128'!P25:P25)</v>
      </c>
      <c r="AJ25" s="46" t="str">
        <f>CONCATENATE("=MIN('Compé "&amp;TEXT(MIN('Dates compés'!$A$5:$A$61),"0")&amp;":Compé "&amp;TEXT(MAX('Dates compés'!$A$5:$A$61),"0")&amp;"'!"&amp;TEXT(BC25,"0")&amp;":"&amp;TEXT(BC25,"0")&amp;")")</f>
        <v>=MIN('Compé 20160901:Compé 20161128'!Q25:Q25)</v>
      </c>
      <c r="AK25" s="46" t="str">
        <f>CONCATENATE("=MIN('Compé "&amp;TEXT(MIN('Dates compés'!$A$5:$A$61),"0")&amp;":Compé "&amp;TEXT(MAX('Dates compés'!$A$5:$A$61),"0")&amp;"'!"&amp;TEXT(BD25,"0")&amp;":"&amp;TEXT(BD25,"0")&amp;")")</f>
        <v>=MIN('Compé 20160901:Compé 20161128'!R25:R25)</v>
      </c>
      <c r="AL25" s="46" t="str">
        <f>CONCATENATE("=MIN('Compé "&amp;TEXT(MIN('Dates compés'!$A$5:$A$61),"0")&amp;":Compé "&amp;TEXT(MAX('Dates compés'!$A$5:$A$61),"0")&amp;"'!"&amp;TEXT(BE25,"0")&amp;":"&amp;TEXT(BE25,"0")&amp;")")</f>
        <v>=MIN('Compé 20160901:Compé 20161128'!S25:S25)</v>
      </c>
      <c r="AM25" s="46" t="str">
        <f>CONCATENATE("=MIN('Compé "&amp;TEXT(MIN('Dates compés'!$A$5:$A$61),"0")&amp;":Compé "&amp;TEXT(MAX('Dates compés'!$A$5:$A$61),"0")&amp;"'!"&amp;TEXT(BF25,"0")&amp;":"&amp;TEXT(BF25,"0")&amp;")")</f>
        <v>=MIN('Compé 20160901:Compé 20161128'!T25:T25)</v>
      </c>
      <c r="AN25" s="46" t="str">
        <f>CONCATENATE("=MIN('Compé "&amp;TEXT(MIN('Dates compés'!$A$5:$A$61),"0")&amp;":Compé "&amp;TEXT(MAX('Dates compés'!$A$5:$A$61),"0")&amp;"'!"&amp;TEXT(BG25,"0")&amp;":"&amp;TEXT(BG25,"0")&amp;")")</f>
        <v>=MIN('Compé 20160901:Compé 20161128'!U25:U25)</v>
      </c>
      <c r="AO25" s="46" t="str">
        <f>CONCATENATE("=MIN('Compé "&amp;TEXT(MIN('Dates compés'!$A$5:$A$61),"0")&amp;":Compé "&amp;TEXT(MAX('Dates compés'!$A$5:$A$61),"0")&amp;"'!"&amp;TEXT(BH25,"0")&amp;":"&amp;TEXT(BH25,"0")&amp;")")</f>
        <v>=MIN('Compé 20160901:Compé 20161128'!V25:V25)</v>
      </c>
      <c r="AP25" s="46" t="str">
        <f>CONCATENATE("=MIN('Compé "&amp;TEXT(MIN('Dates compés'!$A$5:$A$61),"0")&amp;":Compé "&amp;TEXT(MAX('Dates compés'!$A$5:$A$61),"0")&amp;"'!"&amp;TEXT(BI25,"0")&amp;":"&amp;TEXT(BI25,"0")&amp;")")</f>
        <v>=MIN('Compé 20160901:Compé 20161128'!W25:W25)</v>
      </c>
      <c r="AQ25" s="46" t="str">
        <f>CONCATENATE("=MIN('Compé "&amp;TEXT(MIN('Dates compés'!$A$5:$A$61),"0")&amp;":Compé "&amp;TEXT(MAX('Dates compés'!$A$5:$A$61),"0")&amp;"'!"&amp;TEXT(BJ25,"0")&amp;":"&amp;TEXT(BJ25,"0")&amp;")")</f>
        <v>=MIN('Compé 20160901:Compé 20161128'!X25:X25)</v>
      </c>
      <c r="AR25" s="34">
        <f t="shared" si="6"/>
        <v>25</v>
      </c>
      <c r="AS25" s="34" t="str">
        <f t="shared" si="10"/>
        <v>G25</v>
      </c>
      <c r="AT25" s="34" t="str">
        <f t="shared" si="10"/>
        <v>H25</v>
      </c>
      <c r="AU25" s="34" t="str">
        <f t="shared" si="10"/>
        <v>I25</v>
      </c>
      <c r="AV25" s="34" t="str">
        <f t="shared" si="10"/>
        <v>J25</v>
      </c>
      <c r="AW25" s="34" t="str">
        <f t="shared" si="10"/>
        <v>K25</v>
      </c>
      <c r="AX25" s="34" t="str">
        <f t="shared" si="10"/>
        <v>L25</v>
      </c>
      <c r="AY25" s="34" t="str">
        <f t="shared" si="10"/>
        <v>M25</v>
      </c>
      <c r="AZ25" s="34" t="str">
        <f t="shared" si="10"/>
        <v>N25</v>
      </c>
      <c r="BA25" s="34" t="str">
        <f t="shared" si="10"/>
        <v>O25</v>
      </c>
      <c r="BB25" s="34" t="str">
        <f t="shared" si="10"/>
        <v>P25</v>
      </c>
      <c r="BC25" s="34" t="str">
        <f t="shared" si="10"/>
        <v>Q25</v>
      </c>
      <c r="BD25" s="34" t="str">
        <f t="shared" si="10"/>
        <v>R25</v>
      </c>
      <c r="BE25" s="34" t="str">
        <f t="shared" si="10"/>
        <v>S25</v>
      </c>
      <c r="BF25" s="34" t="str">
        <f t="shared" si="10"/>
        <v>T25</v>
      </c>
      <c r="BG25" s="34" t="str">
        <f t="shared" si="10"/>
        <v>U25</v>
      </c>
      <c r="BH25" s="34" t="str">
        <f t="shared" si="10"/>
        <v>V25</v>
      </c>
      <c r="BI25" s="34" t="str">
        <f t="shared" si="8"/>
        <v>W25</v>
      </c>
      <c r="BJ25" s="34" t="str">
        <f t="shared" si="8"/>
        <v>X25</v>
      </c>
      <c r="BK25" s="34" t="str">
        <f t="shared" si="8"/>
        <v>Y25</v>
      </c>
      <c r="BL25" s="34" t="str">
        <f t="shared" si="8"/>
        <v>Z25</v>
      </c>
      <c r="BM25" s="34" t="str">
        <f t="shared" si="8"/>
        <v>AA25</v>
      </c>
      <c r="BN25" s="34" t="str">
        <f t="shared" si="8"/>
        <v>AB25</v>
      </c>
      <c r="BO25" s="34" t="str">
        <f t="shared" si="8"/>
        <v>AC25</v>
      </c>
      <c r="BP25" s="34" t="str">
        <f t="shared" si="8"/>
        <v>AD25</v>
      </c>
      <c r="BQ25" s="34" t="str">
        <f t="shared" si="8"/>
        <v>AE25</v>
      </c>
      <c r="BR25" s="34" t="str">
        <f t="shared" si="8"/>
        <v>AF25</v>
      </c>
      <c r="BS25" s="34" t="str">
        <f t="shared" si="8"/>
        <v>AG25</v>
      </c>
      <c r="BT25" s="34" t="str">
        <f t="shared" si="8"/>
        <v>AH25</v>
      </c>
      <c r="BU25" s="34" t="str">
        <f t="shared" si="8"/>
        <v>AI25</v>
      </c>
      <c r="BV25" s="34" t="str">
        <f t="shared" si="8"/>
        <v>AJ25</v>
      </c>
      <c r="BW25" s="34" t="str">
        <f t="shared" si="8"/>
        <v>AK25</v>
      </c>
      <c r="BX25" s="34" t="str">
        <f t="shared" si="9"/>
        <v>AL25</v>
      </c>
      <c r="BY25" s="34" t="str">
        <f t="shared" si="7"/>
        <v>AM25</v>
      </c>
      <c r="BZ25" s="34" t="str">
        <f t="shared" si="7"/>
        <v>AN25</v>
      </c>
      <c r="CA25" s="34" t="str">
        <f t="shared" si="7"/>
        <v>AO25</v>
      </c>
      <c r="CB25" s="34" t="str">
        <f t="shared" si="7"/>
        <v>AP25</v>
      </c>
      <c r="CC25" s="34" t="str">
        <f t="shared" si="7"/>
        <v>AQ25</v>
      </c>
      <c r="CD25" s="34" t="str">
        <f t="shared" si="7"/>
        <v>AR25</v>
      </c>
      <c r="CE25" s="34" t="str">
        <f t="shared" si="7"/>
        <v>AS25</v>
      </c>
      <c r="CF25" s="34" t="str">
        <f t="shared" si="7"/>
        <v>AT25</v>
      </c>
      <c r="CG25" s="34" t="str">
        <f t="shared" si="7"/>
        <v>AU25</v>
      </c>
      <c r="CH25" s="34" t="str">
        <f t="shared" si="7"/>
        <v>AV25</v>
      </c>
      <c r="CI25" s="34" t="str">
        <f t="shared" si="7"/>
        <v>AW25</v>
      </c>
      <c r="CJ25" s="34" t="str">
        <f t="shared" si="7"/>
        <v>AX25</v>
      </c>
      <c r="CK25" s="34" t="str">
        <f t="shared" si="7"/>
        <v>AY25</v>
      </c>
      <c r="CL25" s="34" t="str">
        <f t="shared" si="7"/>
        <v>AZ25</v>
      </c>
      <c r="CM25" s="34"/>
      <c r="CN25" s="34"/>
      <c r="CO25" s="34"/>
      <c r="CP25" s="34"/>
      <c r="CQ25" s="34"/>
      <c r="CR25" s="34"/>
      <c r="CS25" s="34"/>
      <c r="CT25" s="34"/>
      <c r="CU25" s="34"/>
      <c r="CV25" s="34"/>
      <c r="CW25" s="34"/>
      <c r="CX25" s="34"/>
      <c r="CY25" s="34"/>
      <c r="CZ25" s="34"/>
      <c r="DA25" s="34"/>
      <c r="DB25" s="34"/>
      <c r="DC25" s="34"/>
      <c r="DD25" s="34"/>
      <c r="DE25" s="34"/>
      <c r="DF25" s="34"/>
      <c r="DG25" s="34"/>
      <c r="DH25" s="34"/>
      <c r="DI25" s="34"/>
      <c r="DJ25" s="34"/>
      <c r="DK25" s="34"/>
      <c r="DL25" s="34"/>
      <c r="DM25" s="34"/>
      <c r="DN25" s="34"/>
      <c r="DO25" s="34"/>
      <c r="DP25" s="34"/>
      <c r="DQ25" s="34"/>
      <c r="DR25" s="34"/>
      <c r="DS25" s="34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4"/>
      <c r="EI25" s="34"/>
      <c r="EJ25" s="34"/>
      <c r="EK25" s="34"/>
      <c r="EL25" s="34"/>
      <c r="EM25" s="34"/>
      <c r="EN25" s="34"/>
      <c r="EO25" s="34"/>
      <c r="EP25" s="34"/>
      <c r="EQ25" s="34"/>
      <c r="ER25" s="34"/>
      <c r="ES25" s="34"/>
      <c r="ET25" s="34"/>
      <c r="EU25" s="34"/>
      <c r="EV25" s="34"/>
      <c r="EW25" s="34"/>
      <c r="EX25" s="34"/>
      <c r="EY25" s="34"/>
    </row>
    <row r="26" spans="1:155" ht="15.75" thickBot="1">
      <c r="A26" s="34" t="s">
        <v>91</v>
      </c>
      <c r="B26" s="37" t="s">
        <v>175</v>
      </c>
      <c r="C26" s="38" t="s">
        <v>80</v>
      </c>
      <c r="D26" s="39">
        <v>38460</v>
      </c>
      <c r="E26" s="43">
        <f t="shared" ca="1" si="1"/>
        <v>11</v>
      </c>
      <c r="F26" s="40" t="s">
        <v>41</v>
      </c>
      <c r="G26" s="44">
        <f>Meilleur</f>
        <v>4.6296296296296293E-4</v>
      </c>
      <c r="H26" s="44">
        <f>Meilleur</f>
        <v>1.1210648148148148E-3</v>
      </c>
      <c r="I26" s="44">
        <f>Meilleur</f>
        <v>2.5449074074074076E-3</v>
      </c>
      <c r="J26" s="44">
        <f>Meilleur</f>
        <v>5.5777777777777779E-3</v>
      </c>
      <c r="K26" s="44">
        <f>Meilleur</f>
        <v>0</v>
      </c>
      <c r="L26" s="44">
        <f>Meilleur</f>
        <v>0</v>
      </c>
      <c r="M26" s="44">
        <f>Meilleur</f>
        <v>5.5659722222222232E-4</v>
      </c>
      <c r="N26" s="44">
        <f>Meilleur</f>
        <v>1.1842592592592592E-3</v>
      </c>
      <c r="O26" s="44">
        <f>Meilleur</f>
        <v>2.7280092592592594E-3</v>
      </c>
      <c r="P26" s="44">
        <f>Meilleur</f>
        <v>5.9479166666666675E-4</v>
      </c>
      <c r="Q26" s="44">
        <f>Meilleur</f>
        <v>1.3077546296296294E-3</v>
      </c>
      <c r="R26" s="44">
        <f>Meilleur</f>
        <v>2.8437499999999995E-3</v>
      </c>
      <c r="S26" s="44">
        <f>Meilleur</f>
        <v>6.2442129629629631E-4</v>
      </c>
      <c r="T26" s="44">
        <f>Meilleur</f>
        <v>0</v>
      </c>
      <c r="U26" s="44">
        <f>Meilleur</f>
        <v>0</v>
      </c>
      <c r="V26" s="44">
        <f>Meilleur</f>
        <v>1.1787037037037037E-3</v>
      </c>
      <c r="W26" s="44">
        <f>Meilleur</f>
        <v>2.6883101851851855E-3</v>
      </c>
      <c r="X26" s="44">
        <f>Meilleur</f>
        <v>0</v>
      </c>
      <c r="Z26" s="46" t="str">
        <f>CONCATENATE("=MIN('Compé "&amp;TEXT(MIN('Dates compés'!$A$5:$A$61),"0")&amp;":Compé "&amp;TEXT(MAX('Dates compés'!$A$5:$A$61),"0")&amp;"'!"&amp;TEXT(AS26,"0")&amp;":"&amp;TEXT(AS26,"0")&amp;")")</f>
        <v>=MIN('Compé 20160901:Compé 20161128'!G26:G26)</v>
      </c>
      <c r="AA26" s="46" t="str">
        <f>CONCATENATE("=MIN('Compé "&amp;TEXT(MIN('Dates compés'!$A$5:$A$61),"0")&amp;":Compé "&amp;TEXT(MAX('Dates compés'!$A$5:$A$61),"0")&amp;"'!"&amp;TEXT(AT26,"0")&amp;":"&amp;TEXT(AT26,"0")&amp;")")</f>
        <v>=MIN('Compé 20160901:Compé 20161128'!H26:H26)</v>
      </c>
      <c r="AB26" s="46" t="str">
        <f>CONCATENATE("=MIN('Compé "&amp;TEXT(MIN('Dates compés'!$A$5:$A$61),"0")&amp;":Compé "&amp;TEXT(MAX('Dates compés'!$A$5:$A$61),"0")&amp;"'!"&amp;TEXT(AU26,"0")&amp;":"&amp;TEXT(AU26,"0")&amp;")")</f>
        <v>=MIN('Compé 20160901:Compé 20161128'!I26:I26)</v>
      </c>
      <c r="AC26" s="46" t="str">
        <f>CONCATENATE("=MIN('Compé "&amp;TEXT(MIN('Dates compés'!$A$5:$A$61),"0")&amp;":Compé "&amp;TEXT(MAX('Dates compés'!$A$5:$A$61),"0")&amp;"'!"&amp;TEXT(AV26,"0")&amp;":"&amp;TEXT(AV26,"0")&amp;")")</f>
        <v>=MIN('Compé 20160901:Compé 20161128'!J26:J26)</v>
      </c>
      <c r="AD26" s="46" t="str">
        <f>CONCATENATE("=MIN('Compé "&amp;TEXT(MIN('Dates compés'!$A$5:$A$61),"0")&amp;":Compé "&amp;TEXT(MAX('Dates compés'!$A$5:$A$61),"0")&amp;"'!"&amp;TEXT(AW26,"0")&amp;":"&amp;TEXT(AW26,"0")&amp;")")</f>
        <v>=MIN('Compé 20160901:Compé 20161128'!K26:K26)</v>
      </c>
      <c r="AE26" s="46" t="str">
        <f>CONCATENATE("=MIN('Compé "&amp;TEXT(MIN('Dates compés'!$A$5:$A$61),"0")&amp;":Compé "&amp;TEXT(MAX('Dates compés'!$A$5:$A$61),"0")&amp;"'!"&amp;TEXT(AX26,"0")&amp;":"&amp;TEXT(AX26,"0")&amp;")")</f>
        <v>=MIN('Compé 20160901:Compé 20161128'!L26:L26)</v>
      </c>
      <c r="AF26" s="46" t="str">
        <f>CONCATENATE("=MIN('Compé "&amp;TEXT(MIN('Dates compés'!$A$5:$A$61),"0")&amp;":Compé "&amp;TEXT(MAX('Dates compés'!$A$5:$A$61),"0")&amp;"'!"&amp;TEXT(AY26,"0")&amp;":"&amp;TEXT(AY26,"0")&amp;")")</f>
        <v>=MIN('Compé 20160901:Compé 20161128'!M26:M26)</v>
      </c>
      <c r="AG26" s="46" t="str">
        <f>CONCATENATE("=MIN('Compé "&amp;TEXT(MIN('Dates compés'!$A$5:$A$61),"0")&amp;":Compé "&amp;TEXT(MAX('Dates compés'!$A$5:$A$61),"0")&amp;"'!"&amp;TEXT(AZ26,"0")&amp;":"&amp;TEXT(AZ26,"0")&amp;")")</f>
        <v>=MIN('Compé 20160901:Compé 20161128'!N26:N26)</v>
      </c>
      <c r="AH26" s="46" t="str">
        <f>CONCATENATE("=MIN('Compé "&amp;TEXT(MIN('Dates compés'!$A$5:$A$61),"0")&amp;":Compé "&amp;TEXT(MAX('Dates compés'!$A$5:$A$61),"0")&amp;"'!"&amp;TEXT(BA26,"0")&amp;":"&amp;TEXT(BA26,"0")&amp;")")</f>
        <v>=MIN('Compé 20160901:Compé 20161128'!O26:O26)</v>
      </c>
      <c r="AI26" s="46" t="str">
        <f>CONCATENATE("=MIN('Compé "&amp;TEXT(MIN('Dates compés'!$A$5:$A$61),"0")&amp;":Compé "&amp;TEXT(MAX('Dates compés'!$A$5:$A$61),"0")&amp;"'!"&amp;TEXT(BB26,"0")&amp;":"&amp;TEXT(BB26,"0")&amp;")")</f>
        <v>=MIN('Compé 20160901:Compé 20161128'!P26:P26)</v>
      </c>
      <c r="AJ26" s="46" t="str">
        <f>CONCATENATE("=MIN('Compé "&amp;TEXT(MIN('Dates compés'!$A$5:$A$61),"0")&amp;":Compé "&amp;TEXT(MAX('Dates compés'!$A$5:$A$61),"0")&amp;"'!"&amp;TEXT(BC26,"0")&amp;":"&amp;TEXT(BC26,"0")&amp;")")</f>
        <v>=MIN('Compé 20160901:Compé 20161128'!Q26:Q26)</v>
      </c>
      <c r="AK26" s="46" t="str">
        <f>CONCATENATE("=MIN('Compé "&amp;TEXT(MIN('Dates compés'!$A$5:$A$61),"0")&amp;":Compé "&amp;TEXT(MAX('Dates compés'!$A$5:$A$61),"0")&amp;"'!"&amp;TEXT(BD26,"0")&amp;":"&amp;TEXT(BD26,"0")&amp;")")</f>
        <v>=MIN('Compé 20160901:Compé 20161128'!R26:R26)</v>
      </c>
      <c r="AL26" s="46" t="str">
        <f>CONCATENATE("=MIN('Compé "&amp;TEXT(MIN('Dates compés'!$A$5:$A$61),"0")&amp;":Compé "&amp;TEXT(MAX('Dates compés'!$A$5:$A$61),"0")&amp;"'!"&amp;TEXT(BE26,"0")&amp;":"&amp;TEXT(BE26,"0")&amp;")")</f>
        <v>=MIN('Compé 20160901:Compé 20161128'!S26:S26)</v>
      </c>
      <c r="AM26" s="46" t="str">
        <f>CONCATENATE("=MIN('Compé "&amp;TEXT(MIN('Dates compés'!$A$5:$A$61),"0")&amp;":Compé "&amp;TEXT(MAX('Dates compés'!$A$5:$A$61),"0")&amp;"'!"&amp;TEXT(BF26,"0")&amp;":"&amp;TEXT(BF26,"0")&amp;")")</f>
        <v>=MIN('Compé 20160901:Compé 20161128'!T26:T26)</v>
      </c>
      <c r="AN26" s="46" t="str">
        <f>CONCATENATE("=MIN('Compé "&amp;TEXT(MIN('Dates compés'!$A$5:$A$61),"0")&amp;":Compé "&amp;TEXT(MAX('Dates compés'!$A$5:$A$61),"0")&amp;"'!"&amp;TEXT(BG26,"0")&amp;":"&amp;TEXT(BG26,"0")&amp;")")</f>
        <v>=MIN('Compé 20160901:Compé 20161128'!U26:U26)</v>
      </c>
      <c r="AO26" s="46" t="str">
        <f>CONCATENATE("=MIN('Compé "&amp;TEXT(MIN('Dates compés'!$A$5:$A$61),"0")&amp;":Compé "&amp;TEXT(MAX('Dates compés'!$A$5:$A$61),"0")&amp;"'!"&amp;TEXT(BH26,"0")&amp;":"&amp;TEXT(BH26,"0")&amp;")")</f>
        <v>=MIN('Compé 20160901:Compé 20161128'!V26:V26)</v>
      </c>
      <c r="AP26" s="46" t="str">
        <f>CONCATENATE("=MIN('Compé "&amp;TEXT(MIN('Dates compés'!$A$5:$A$61),"0")&amp;":Compé "&amp;TEXT(MAX('Dates compés'!$A$5:$A$61),"0")&amp;"'!"&amp;TEXT(BI26,"0")&amp;":"&amp;TEXT(BI26,"0")&amp;")")</f>
        <v>=MIN('Compé 20160901:Compé 20161128'!W26:W26)</v>
      </c>
      <c r="AQ26" s="46" t="str">
        <f>CONCATENATE("=MIN('Compé "&amp;TEXT(MIN('Dates compés'!$A$5:$A$61),"0")&amp;":Compé "&amp;TEXT(MAX('Dates compés'!$A$5:$A$61),"0")&amp;"'!"&amp;TEXT(BJ26,"0")&amp;":"&amp;TEXT(BJ26,"0")&amp;")")</f>
        <v>=MIN('Compé 20160901:Compé 20161128'!X26:X26)</v>
      </c>
      <c r="AR26" s="34">
        <f t="shared" si="6"/>
        <v>26</v>
      </c>
      <c r="AS26" s="34" t="str">
        <f t="shared" si="10"/>
        <v>G26</v>
      </c>
      <c r="AT26" s="34" t="str">
        <f t="shared" si="10"/>
        <v>H26</v>
      </c>
      <c r="AU26" s="34" t="str">
        <f t="shared" si="10"/>
        <v>I26</v>
      </c>
      <c r="AV26" s="34" t="str">
        <f t="shared" si="10"/>
        <v>J26</v>
      </c>
      <c r="AW26" s="34" t="str">
        <f t="shared" si="10"/>
        <v>K26</v>
      </c>
      <c r="AX26" s="34" t="str">
        <f t="shared" si="10"/>
        <v>L26</v>
      </c>
      <c r="AY26" s="34" t="str">
        <f t="shared" si="10"/>
        <v>M26</v>
      </c>
      <c r="AZ26" s="34" t="str">
        <f t="shared" si="10"/>
        <v>N26</v>
      </c>
      <c r="BA26" s="34" t="str">
        <f t="shared" si="10"/>
        <v>O26</v>
      </c>
      <c r="BB26" s="34" t="str">
        <f t="shared" si="10"/>
        <v>P26</v>
      </c>
      <c r="BC26" s="34" t="str">
        <f t="shared" si="10"/>
        <v>Q26</v>
      </c>
      <c r="BD26" s="34" t="str">
        <f t="shared" si="10"/>
        <v>R26</v>
      </c>
      <c r="BE26" s="34" t="str">
        <f t="shared" si="10"/>
        <v>S26</v>
      </c>
      <c r="BF26" s="34" t="str">
        <f t="shared" si="10"/>
        <v>T26</v>
      </c>
      <c r="BG26" s="34" t="str">
        <f t="shared" si="10"/>
        <v>U26</v>
      </c>
      <c r="BH26" s="34" t="str">
        <f t="shared" si="10"/>
        <v>V26</v>
      </c>
      <c r="BI26" s="34" t="str">
        <f t="shared" si="8"/>
        <v>W26</v>
      </c>
      <c r="BJ26" s="34" t="str">
        <f t="shared" si="8"/>
        <v>X26</v>
      </c>
      <c r="BK26" s="34" t="str">
        <f t="shared" si="8"/>
        <v>Y26</v>
      </c>
      <c r="BL26" s="34" t="str">
        <f t="shared" si="8"/>
        <v>Z26</v>
      </c>
      <c r="BM26" s="34" t="str">
        <f t="shared" si="8"/>
        <v>AA26</v>
      </c>
      <c r="BN26" s="34" t="str">
        <f t="shared" si="8"/>
        <v>AB26</v>
      </c>
      <c r="BO26" s="34" t="str">
        <f t="shared" si="8"/>
        <v>AC26</v>
      </c>
      <c r="BP26" s="34" t="str">
        <f t="shared" si="8"/>
        <v>AD26</v>
      </c>
      <c r="BQ26" s="34" t="str">
        <f t="shared" si="8"/>
        <v>AE26</v>
      </c>
      <c r="BR26" s="34" t="str">
        <f t="shared" si="8"/>
        <v>AF26</v>
      </c>
      <c r="BS26" s="34" t="str">
        <f t="shared" si="8"/>
        <v>AG26</v>
      </c>
      <c r="BT26" s="34" t="str">
        <f t="shared" si="8"/>
        <v>AH26</v>
      </c>
      <c r="BU26" s="34" t="str">
        <f t="shared" si="8"/>
        <v>AI26</v>
      </c>
      <c r="BV26" s="34" t="str">
        <f t="shared" si="8"/>
        <v>AJ26</v>
      </c>
      <c r="BW26" s="34" t="str">
        <f t="shared" si="8"/>
        <v>AK26</v>
      </c>
      <c r="BX26" s="34" t="str">
        <f t="shared" si="9"/>
        <v>AL26</v>
      </c>
      <c r="BY26" s="34" t="str">
        <f t="shared" si="7"/>
        <v>AM26</v>
      </c>
      <c r="BZ26" s="34" t="str">
        <f t="shared" si="7"/>
        <v>AN26</v>
      </c>
      <c r="CA26" s="34" t="str">
        <f t="shared" si="7"/>
        <v>AO26</v>
      </c>
      <c r="CB26" s="34" t="str">
        <f t="shared" si="7"/>
        <v>AP26</v>
      </c>
      <c r="CC26" s="34" t="str">
        <f t="shared" si="7"/>
        <v>AQ26</v>
      </c>
      <c r="CD26" s="34" t="str">
        <f t="shared" si="7"/>
        <v>AR26</v>
      </c>
      <c r="CE26" s="34" t="str">
        <f t="shared" si="7"/>
        <v>AS26</v>
      </c>
      <c r="CF26" s="34" t="str">
        <f t="shared" si="7"/>
        <v>AT26</v>
      </c>
      <c r="CG26" s="34" t="str">
        <f t="shared" si="7"/>
        <v>AU26</v>
      </c>
      <c r="CH26" s="34" t="str">
        <f t="shared" si="7"/>
        <v>AV26</v>
      </c>
      <c r="CI26" s="34" t="str">
        <f t="shared" si="7"/>
        <v>AW26</v>
      </c>
      <c r="CJ26" s="34" t="str">
        <f t="shared" si="7"/>
        <v>AX26</v>
      </c>
      <c r="CK26" s="34" t="str">
        <f t="shared" si="7"/>
        <v>AY26</v>
      </c>
      <c r="CL26" s="34" t="str">
        <f t="shared" si="7"/>
        <v>AZ26</v>
      </c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34"/>
      <c r="CZ26" s="34"/>
      <c r="DA26" s="34"/>
      <c r="DB26" s="34"/>
      <c r="DC26" s="34"/>
      <c r="DD26" s="34"/>
      <c r="DE26" s="34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</row>
    <row r="27" spans="1:155" ht="15.75" thickBot="1">
      <c r="A27" s="34" t="s">
        <v>91</v>
      </c>
      <c r="B27" s="21" t="s">
        <v>10</v>
      </c>
      <c r="C27" s="3" t="s">
        <v>121</v>
      </c>
      <c r="D27" s="4">
        <v>31048</v>
      </c>
      <c r="E27" s="26">
        <f t="shared" ca="1" si="1"/>
        <v>31</v>
      </c>
      <c r="F27" s="5" t="s">
        <v>41</v>
      </c>
      <c r="G27" s="44">
        <f>Meilleur</f>
        <v>3.4722222222222224E-4</v>
      </c>
      <c r="H27" s="44">
        <f>Meilleur</f>
        <v>0</v>
      </c>
      <c r="I27" s="44">
        <f>Meilleur</f>
        <v>0</v>
      </c>
      <c r="J27" s="44">
        <f>Meilleur</f>
        <v>0</v>
      </c>
      <c r="K27" s="44">
        <f>Meilleur</f>
        <v>0</v>
      </c>
      <c r="L27" s="44">
        <f>Meilleur</f>
        <v>0</v>
      </c>
      <c r="M27" s="44">
        <f>Meilleur</f>
        <v>4.6365740740740748E-4</v>
      </c>
      <c r="N27" s="44">
        <f>Meilleur</f>
        <v>0</v>
      </c>
      <c r="O27" s="44">
        <f>Meilleur</f>
        <v>0</v>
      </c>
      <c r="P27" s="44">
        <f>Meilleur</f>
        <v>0</v>
      </c>
      <c r="Q27" s="44">
        <f>Meilleur</f>
        <v>1.1118055555555556E-3</v>
      </c>
      <c r="R27" s="44">
        <f>Meilleur</f>
        <v>0</v>
      </c>
      <c r="S27" s="44">
        <f>Meilleur</f>
        <v>4.0000000000000002E-4</v>
      </c>
      <c r="T27" s="44">
        <f>Meilleur</f>
        <v>1.0274305555555555E-3</v>
      </c>
      <c r="U27" s="44">
        <f>Meilleur</f>
        <v>0</v>
      </c>
      <c r="V27" s="44">
        <f>Meilleur</f>
        <v>9.638888888888888E-4</v>
      </c>
      <c r="W27" s="44">
        <f>Meilleur</f>
        <v>0</v>
      </c>
      <c r="X27" s="44">
        <f>Meilleur</f>
        <v>0</v>
      </c>
      <c r="Z27" s="46" t="str">
        <f>CONCATENATE("=MIN('Compé "&amp;TEXT(MIN('Dates compés'!$A$5:$A$61),"0")&amp;":Compé "&amp;TEXT(MAX('Dates compés'!$A$5:$A$61),"0")&amp;"'!"&amp;TEXT(AS27,"0")&amp;":"&amp;TEXT(AS27,"0")&amp;")")</f>
        <v>=MIN('Compé 20160901:Compé 20161128'!G27:G27)</v>
      </c>
      <c r="AA27" s="46" t="str">
        <f>CONCATENATE("=MIN('Compé "&amp;TEXT(MIN('Dates compés'!$A$5:$A$61),"0")&amp;":Compé "&amp;TEXT(MAX('Dates compés'!$A$5:$A$61),"0")&amp;"'!"&amp;TEXT(AT27,"0")&amp;":"&amp;TEXT(AT27,"0")&amp;")")</f>
        <v>=MIN('Compé 20160901:Compé 20161128'!H27:H27)</v>
      </c>
      <c r="AB27" s="46" t="str">
        <f>CONCATENATE("=MIN('Compé "&amp;TEXT(MIN('Dates compés'!$A$5:$A$61),"0")&amp;":Compé "&amp;TEXT(MAX('Dates compés'!$A$5:$A$61),"0")&amp;"'!"&amp;TEXT(AU27,"0")&amp;":"&amp;TEXT(AU27,"0")&amp;")")</f>
        <v>=MIN('Compé 20160901:Compé 20161128'!I27:I27)</v>
      </c>
      <c r="AC27" s="46" t="str">
        <f>CONCATENATE("=MIN('Compé "&amp;TEXT(MIN('Dates compés'!$A$5:$A$61),"0")&amp;":Compé "&amp;TEXT(MAX('Dates compés'!$A$5:$A$61),"0")&amp;"'!"&amp;TEXT(AV27,"0")&amp;":"&amp;TEXT(AV27,"0")&amp;")")</f>
        <v>=MIN('Compé 20160901:Compé 20161128'!J27:J27)</v>
      </c>
      <c r="AD27" s="46" t="str">
        <f>CONCATENATE("=MIN('Compé "&amp;TEXT(MIN('Dates compés'!$A$5:$A$61),"0")&amp;":Compé "&amp;TEXT(MAX('Dates compés'!$A$5:$A$61),"0")&amp;"'!"&amp;TEXT(AW27,"0")&amp;":"&amp;TEXT(AW27,"0")&amp;")")</f>
        <v>=MIN('Compé 20160901:Compé 20161128'!K27:K27)</v>
      </c>
      <c r="AE27" s="46" t="str">
        <f>CONCATENATE("=MIN('Compé "&amp;TEXT(MIN('Dates compés'!$A$5:$A$61),"0")&amp;":Compé "&amp;TEXT(MAX('Dates compés'!$A$5:$A$61),"0")&amp;"'!"&amp;TEXT(AX27,"0")&amp;":"&amp;TEXT(AX27,"0")&amp;")")</f>
        <v>=MIN('Compé 20160901:Compé 20161128'!L27:L27)</v>
      </c>
      <c r="AF27" s="46" t="str">
        <f>CONCATENATE("=MIN('Compé "&amp;TEXT(MIN('Dates compés'!$A$5:$A$61),"0")&amp;":Compé "&amp;TEXT(MAX('Dates compés'!$A$5:$A$61),"0")&amp;"'!"&amp;TEXT(AY27,"0")&amp;":"&amp;TEXT(AY27,"0")&amp;")")</f>
        <v>=MIN('Compé 20160901:Compé 20161128'!M27:M27)</v>
      </c>
      <c r="AG27" s="46" t="str">
        <f>CONCATENATE("=MIN('Compé "&amp;TEXT(MIN('Dates compés'!$A$5:$A$61),"0")&amp;":Compé "&amp;TEXT(MAX('Dates compés'!$A$5:$A$61),"0")&amp;"'!"&amp;TEXT(AZ27,"0")&amp;":"&amp;TEXT(AZ27,"0")&amp;")")</f>
        <v>=MIN('Compé 20160901:Compé 20161128'!N27:N27)</v>
      </c>
      <c r="AH27" s="46" t="str">
        <f>CONCATENATE("=MIN('Compé "&amp;TEXT(MIN('Dates compés'!$A$5:$A$61),"0")&amp;":Compé "&amp;TEXT(MAX('Dates compés'!$A$5:$A$61),"0")&amp;"'!"&amp;TEXT(BA27,"0")&amp;":"&amp;TEXT(BA27,"0")&amp;")")</f>
        <v>=MIN('Compé 20160901:Compé 20161128'!O27:O27)</v>
      </c>
      <c r="AI27" s="46" t="str">
        <f>CONCATENATE("=MIN('Compé "&amp;TEXT(MIN('Dates compés'!$A$5:$A$61),"0")&amp;":Compé "&amp;TEXT(MAX('Dates compés'!$A$5:$A$61),"0")&amp;"'!"&amp;TEXT(BB27,"0")&amp;":"&amp;TEXT(BB27,"0")&amp;")")</f>
        <v>=MIN('Compé 20160901:Compé 20161128'!P27:P27)</v>
      </c>
      <c r="AJ27" s="46" t="str">
        <f>CONCATENATE("=MIN('Compé "&amp;TEXT(MIN('Dates compés'!$A$5:$A$61),"0")&amp;":Compé "&amp;TEXT(MAX('Dates compés'!$A$5:$A$61),"0")&amp;"'!"&amp;TEXT(BC27,"0")&amp;":"&amp;TEXT(BC27,"0")&amp;")")</f>
        <v>=MIN('Compé 20160901:Compé 20161128'!Q27:Q27)</v>
      </c>
      <c r="AK27" s="46" t="str">
        <f>CONCATENATE("=MIN('Compé "&amp;TEXT(MIN('Dates compés'!$A$5:$A$61),"0")&amp;":Compé "&amp;TEXT(MAX('Dates compés'!$A$5:$A$61),"0")&amp;"'!"&amp;TEXT(BD27,"0")&amp;":"&amp;TEXT(BD27,"0")&amp;")")</f>
        <v>=MIN('Compé 20160901:Compé 20161128'!R27:R27)</v>
      </c>
      <c r="AL27" s="46" t="str">
        <f>CONCATENATE("=MIN('Compé "&amp;TEXT(MIN('Dates compés'!$A$5:$A$61),"0")&amp;":Compé "&amp;TEXT(MAX('Dates compés'!$A$5:$A$61),"0")&amp;"'!"&amp;TEXT(BE27,"0")&amp;":"&amp;TEXT(BE27,"0")&amp;")")</f>
        <v>=MIN('Compé 20160901:Compé 20161128'!S27:S27)</v>
      </c>
      <c r="AM27" s="46" t="str">
        <f>CONCATENATE("=MIN('Compé "&amp;TEXT(MIN('Dates compés'!$A$5:$A$61),"0")&amp;":Compé "&amp;TEXT(MAX('Dates compés'!$A$5:$A$61),"0")&amp;"'!"&amp;TEXT(BF27,"0")&amp;":"&amp;TEXT(BF27,"0")&amp;")")</f>
        <v>=MIN('Compé 20160901:Compé 20161128'!T27:T27)</v>
      </c>
      <c r="AN27" s="46" t="str">
        <f>CONCATENATE("=MIN('Compé "&amp;TEXT(MIN('Dates compés'!$A$5:$A$61),"0")&amp;":Compé "&amp;TEXT(MAX('Dates compés'!$A$5:$A$61),"0")&amp;"'!"&amp;TEXT(BG27,"0")&amp;":"&amp;TEXT(BG27,"0")&amp;")")</f>
        <v>=MIN('Compé 20160901:Compé 20161128'!U27:U27)</v>
      </c>
      <c r="AO27" s="46" t="str">
        <f>CONCATENATE("=MIN('Compé "&amp;TEXT(MIN('Dates compés'!$A$5:$A$61),"0")&amp;":Compé "&amp;TEXT(MAX('Dates compés'!$A$5:$A$61),"0")&amp;"'!"&amp;TEXT(BH27,"0")&amp;":"&amp;TEXT(BH27,"0")&amp;")")</f>
        <v>=MIN('Compé 20160901:Compé 20161128'!V27:V27)</v>
      </c>
      <c r="AP27" s="46" t="str">
        <f>CONCATENATE("=MIN('Compé "&amp;TEXT(MIN('Dates compés'!$A$5:$A$61),"0")&amp;":Compé "&amp;TEXT(MAX('Dates compés'!$A$5:$A$61),"0")&amp;"'!"&amp;TEXT(BI27,"0")&amp;":"&amp;TEXT(BI27,"0")&amp;")")</f>
        <v>=MIN('Compé 20160901:Compé 20161128'!W27:W27)</v>
      </c>
      <c r="AQ27" s="46" t="str">
        <f>CONCATENATE("=MIN('Compé "&amp;TEXT(MIN('Dates compés'!$A$5:$A$61),"0")&amp;":Compé "&amp;TEXT(MAX('Dates compés'!$A$5:$A$61),"0")&amp;"'!"&amp;TEXT(BJ27,"0")&amp;":"&amp;TEXT(BJ27,"0")&amp;")")</f>
        <v>=MIN('Compé 20160901:Compé 20161128'!X27:X27)</v>
      </c>
      <c r="AR27" s="34">
        <f t="shared" si="6"/>
        <v>27</v>
      </c>
      <c r="AS27" s="34" t="str">
        <f t="shared" si="10"/>
        <v>G27</v>
      </c>
      <c r="AT27" s="34" t="str">
        <f t="shared" si="10"/>
        <v>H27</v>
      </c>
      <c r="AU27" s="34" t="str">
        <f t="shared" si="10"/>
        <v>I27</v>
      </c>
      <c r="AV27" s="34" t="str">
        <f t="shared" si="10"/>
        <v>J27</v>
      </c>
      <c r="AW27" s="34" t="str">
        <f t="shared" si="10"/>
        <v>K27</v>
      </c>
      <c r="AX27" s="34" t="str">
        <f t="shared" si="10"/>
        <v>L27</v>
      </c>
      <c r="AY27" s="34" t="str">
        <f t="shared" si="10"/>
        <v>M27</v>
      </c>
      <c r="AZ27" s="34" t="str">
        <f t="shared" si="10"/>
        <v>N27</v>
      </c>
      <c r="BA27" s="34" t="str">
        <f t="shared" si="10"/>
        <v>O27</v>
      </c>
      <c r="BB27" s="34" t="str">
        <f t="shared" si="10"/>
        <v>P27</v>
      </c>
      <c r="BC27" s="34" t="str">
        <f t="shared" si="10"/>
        <v>Q27</v>
      </c>
      <c r="BD27" s="34" t="str">
        <f t="shared" si="10"/>
        <v>R27</v>
      </c>
      <c r="BE27" s="34" t="str">
        <f t="shared" si="10"/>
        <v>S27</v>
      </c>
      <c r="BF27" s="34" t="str">
        <f t="shared" si="10"/>
        <v>T27</v>
      </c>
      <c r="BG27" s="34" t="str">
        <f t="shared" si="10"/>
        <v>U27</v>
      </c>
      <c r="BH27" s="34" t="str">
        <f t="shared" si="10"/>
        <v>V27</v>
      </c>
      <c r="BI27" s="34" t="str">
        <f t="shared" si="8"/>
        <v>W27</v>
      </c>
      <c r="BJ27" s="34" t="str">
        <f t="shared" si="8"/>
        <v>X27</v>
      </c>
      <c r="BK27" s="34" t="str">
        <f t="shared" si="8"/>
        <v>Y27</v>
      </c>
      <c r="BL27" s="34" t="str">
        <f t="shared" si="8"/>
        <v>Z27</v>
      </c>
      <c r="BM27" s="34" t="str">
        <f t="shared" si="8"/>
        <v>AA27</v>
      </c>
      <c r="BN27" s="34" t="str">
        <f t="shared" si="8"/>
        <v>AB27</v>
      </c>
      <c r="BO27" s="34" t="str">
        <f t="shared" si="8"/>
        <v>AC27</v>
      </c>
      <c r="BP27" s="34" t="str">
        <f t="shared" si="8"/>
        <v>AD27</v>
      </c>
      <c r="BQ27" s="34" t="str">
        <f t="shared" si="8"/>
        <v>AE27</v>
      </c>
      <c r="BR27" s="34" t="str">
        <f t="shared" si="8"/>
        <v>AF27</v>
      </c>
      <c r="BS27" s="34" t="str">
        <f t="shared" si="8"/>
        <v>AG27</v>
      </c>
      <c r="BT27" s="34" t="str">
        <f t="shared" si="8"/>
        <v>AH27</v>
      </c>
      <c r="BU27" s="34" t="str">
        <f t="shared" si="8"/>
        <v>AI27</v>
      </c>
      <c r="BV27" s="34" t="str">
        <f t="shared" si="8"/>
        <v>AJ27</v>
      </c>
      <c r="BW27" s="34" t="str">
        <f t="shared" si="8"/>
        <v>AK27</v>
      </c>
      <c r="BX27" s="34" t="str">
        <f t="shared" si="9"/>
        <v>AL27</v>
      </c>
      <c r="BY27" s="34" t="str">
        <f t="shared" si="7"/>
        <v>AM27</v>
      </c>
      <c r="BZ27" s="34" t="str">
        <f t="shared" si="7"/>
        <v>AN27</v>
      </c>
      <c r="CA27" s="34" t="str">
        <f t="shared" si="7"/>
        <v>AO27</v>
      </c>
      <c r="CB27" s="34" t="str">
        <f t="shared" si="7"/>
        <v>AP27</v>
      </c>
      <c r="CC27" s="34" t="str">
        <f t="shared" si="7"/>
        <v>AQ27</v>
      </c>
      <c r="CD27" s="34" t="str">
        <f t="shared" si="7"/>
        <v>AR27</v>
      </c>
      <c r="CE27" s="34" t="str">
        <f t="shared" si="7"/>
        <v>AS27</v>
      </c>
      <c r="CF27" s="34" t="str">
        <f t="shared" si="7"/>
        <v>AT27</v>
      </c>
      <c r="CG27" s="34" t="str">
        <f t="shared" si="7"/>
        <v>AU27</v>
      </c>
      <c r="CH27" s="34" t="str">
        <f t="shared" si="7"/>
        <v>AV27</v>
      </c>
      <c r="CI27" s="34" t="str">
        <f t="shared" si="7"/>
        <v>AW27</v>
      </c>
      <c r="CJ27" s="34" t="str">
        <f t="shared" si="7"/>
        <v>AX27</v>
      </c>
      <c r="CK27" s="34" t="str">
        <f t="shared" si="7"/>
        <v>AY27</v>
      </c>
      <c r="CL27" s="34" t="str">
        <f t="shared" si="7"/>
        <v>AZ27</v>
      </c>
      <c r="CM27" s="34"/>
      <c r="CN27" s="34"/>
      <c r="CO27" s="34"/>
      <c r="CP27" s="34"/>
      <c r="CQ27" s="34"/>
      <c r="CR27" s="34"/>
      <c r="CS27" s="34"/>
      <c r="CT27" s="34"/>
      <c r="CU27" s="34"/>
      <c r="CV27" s="34"/>
      <c r="CW27" s="34"/>
      <c r="CX27" s="34"/>
      <c r="CY27" s="34"/>
      <c r="CZ27" s="34"/>
      <c r="DA27" s="34"/>
      <c r="DB27" s="34"/>
      <c r="DC27" s="34"/>
      <c r="DD27" s="34"/>
      <c r="DE27" s="34"/>
      <c r="DF27" s="34"/>
      <c r="DG27" s="34"/>
      <c r="DH27" s="34"/>
      <c r="DI27" s="34"/>
      <c r="DJ27" s="34"/>
      <c r="DK27" s="34"/>
      <c r="DL27" s="34"/>
      <c r="DM27" s="34"/>
      <c r="DN27" s="34"/>
      <c r="DO27" s="34"/>
      <c r="DP27" s="34"/>
      <c r="DQ27" s="34"/>
      <c r="DR27" s="34"/>
      <c r="DS27" s="34"/>
      <c r="DT27" s="34"/>
      <c r="DU27" s="34"/>
      <c r="DV27" s="34"/>
      <c r="DW27" s="34"/>
      <c r="DX27" s="34"/>
      <c r="DY27" s="34"/>
      <c r="DZ27" s="34"/>
      <c r="EA27" s="34"/>
      <c r="EB27" s="34"/>
      <c r="EC27" s="34"/>
      <c r="ED27" s="34"/>
      <c r="EE27" s="34"/>
      <c r="EF27" s="34"/>
      <c r="EG27" s="34"/>
      <c r="EH27" s="34"/>
      <c r="EI27" s="34"/>
      <c r="EJ27" s="34"/>
      <c r="EK27" s="34"/>
      <c r="EL27" s="34"/>
      <c r="EM27" s="34"/>
      <c r="EN27" s="34"/>
      <c r="EO27" s="34"/>
      <c r="EP27" s="34"/>
      <c r="EQ27" s="34"/>
      <c r="ER27" s="34"/>
      <c r="ES27" s="34"/>
      <c r="ET27" s="34"/>
      <c r="EU27" s="34"/>
      <c r="EV27" s="34"/>
      <c r="EW27" s="34"/>
      <c r="EX27" s="34"/>
      <c r="EY27" s="34"/>
    </row>
    <row r="28" spans="1:155" ht="15.75" thickBot="1">
      <c r="A28" s="34" t="s">
        <v>91</v>
      </c>
      <c r="B28" s="37" t="s">
        <v>176</v>
      </c>
      <c r="C28" s="38" t="s">
        <v>71</v>
      </c>
      <c r="D28" s="39">
        <v>39121</v>
      </c>
      <c r="E28" s="43">
        <f t="shared" ca="1" si="1"/>
        <v>9</v>
      </c>
      <c r="F28" s="40" t="s">
        <v>40</v>
      </c>
      <c r="G28" s="44">
        <f>Meilleur</f>
        <v>0</v>
      </c>
      <c r="H28" s="44">
        <f>Meilleur</f>
        <v>0</v>
      </c>
      <c r="I28" s="44">
        <f>Meilleur</f>
        <v>0</v>
      </c>
      <c r="J28" s="44">
        <f>Meilleur</f>
        <v>0</v>
      </c>
      <c r="K28" s="44">
        <f>Meilleur</f>
        <v>0</v>
      </c>
      <c r="L28" s="44">
        <f>Meilleur</f>
        <v>0</v>
      </c>
      <c r="M28" s="44">
        <f>Meilleur</f>
        <v>0</v>
      </c>
      <c r="N28" s="44">
        <f>Meilleur</f>
        <v>0</v>
      </c>
      <c r="O28" s="44">
        <f>Meilleur</f>
        <v>0</v>
      </c>
      <c r="P28" s="44">
        <f>Meilleur</f>
        <v>0</v>
      </c>
      <c r="Q28" s="44">
        <f>Meilleur</f>
        <v>0</v>
      </c>
      <c r="R28" s="44">
        <f>Meilleur</f>
        <v>0</v>
      </c>
      <c r="S28" s="44">
        <f>Meilleur</f>
        <v>0</v>
      </c>
      <c r="T28" s="44">
        <f>Meilleur</f>
        <v>0</v>
      </c>
      <c r="U28" s="44">
        <f>Meilleur</f>
        <v>0</v>
      </c>
      <c r="V28" s="44">
        <f>Meilleur</f>
        <v>0</v>
      </c>
      <c r="W28" s="44">
        <f>Meilleur</f>
        <v>0</v>
      </c>
      <c r="X28" s="44">
        <f>Meilleur</f>
        <v>0</v>
      </c>
      <c r="Z28" s="46" t="str">
        <f>CONCATENATE("=MIN('Compé "&amp;TEXT(MIN('Dates compés'!$A$5:$A$61),"0")&amp;":Compé "&amp;TEXT(MAX('Dates compés'!$A$5:$A$61),"0")&amp;"'!"&amp;TEXT(AS28,"0")&amp;":"&amp;TEXT(AS28,"0")&amp;")")</f>
        <v>=MIN('Compé 20160901:Compé 20161128'!G28:G28)</v>
      </c>
      <c r="AA28" s="46" t="str">
        <f>CONCATENATE("=MIN('Compé "&amp;TEXT(MIN('Dates compés'!$A$5:$A$61),"0")&amp;":Compé "&amp;TEXT(MAX('Dates compés'!$A$5:$A$61),"0")&amp;"'!"&amp;TEXT(AT28,"0")&amp;":"&amp;TEXT(AT28,"0")&amp;")")</f>
        <v>=MIN('Compé 20160901:Compé 20161128'!H28:H28)</v>
      </c>
      <c r="AB28" s="46" t="str">
        <f>CONCATENATE("=MIN('Compé "&amp;TEXT(MIN('Dates compés'!$A$5:$A$61),"0")&amp;":Compé "&amp;TEXT(MAX('Dates compés'!$A$5:$A$61),"0")&amp;"'!"&amp;TEXT(AU28,"0")&amp;":"&amp;TEXT(AU28,"0")&amp;")")</f>
        <v>=MIN('Compé 20160901:Compé 20161128'!I28:I28)</v>
      </c>
      <c r="AC28" s="46" t="str">
        <f>CONCATENATE("=MIN('Compé "&amp;TEXT(MIN('Dates compés'!$A$5:$A$61),"0")&amp;":Compé "&amp;TEXT(MAX('Dates compés'!$A$5:$A$61),"0")&amp;"'!"&amp;TEXT(AV28,"0")&amp;":"&amp;TEXT(AV28,"0")&amp;")")</f>
        <v>=MIN('Compé 20160901:Compé 20161128'!J28:J28)</v>
      </c>
      <c r="AD28" s="46" t="str">
        <f>CONCATENATE("=MIN('Compé "&amp;TEXT(MIN('Dates compés'!$A$5:$A$61),"0")&amp;":Compé "&amp;TEXT(MAX('Dates compés'!$A$5:$A$61),"0")&amp;"'!"&amp;TEXT(AW28,"0")&amp;":"&amp;TEXT(AW28,"0")&amp;")")</f>
        <v>=MIN('Compé 20160901:Compé 20161128'!K28:K28)</v>
      </c>
      <c r="AE28" s="46" t="str">
        <f>CONCATENATE("=MIN('Compé "&amp;TEXT(MIN('Dates compés'!$A$5:$A$61),"0")&amp;":Compé "&amp;TEXT(MAX('Dates compés'!$A$5:$A$61),"0")&amp;"'!"&amp;TEXT(AX28,"0")&amp;":"&amp;TEXT(AX28,"0")&amp;")")</f>
        <v>=MIN('Compé 20160901:Compé 20161128'!L28:L28)</v>
      </c>
      <c r="AF28" s="46" t="str">
        <f>CONCATENATE("=MIN('Compé "&amp;TEXT(MIN('Dates compés'!$A$5:$A$61),"0")&amp;":Compé "&amp;TEXT(MAX('Dates compés'!$A$5:$A$61),"0")&amp;"'!"&amp;TEXT(AY28,"0")&amp;":"&amp;TEXT(AY28,"0")&amp;")")</f>
        <v>=MIN('Compé 20160901:Compé 20161128'!M28:M28)</v>
      </c>
      <c r="AG28" s="46" t="str">
        <f>CONCATENATE("=MIN('Compé "&amp;TEXT(MIN('Dates compés'!$A$5:$A$61),"0")&amp;":Compé "&amp;TEXT(MAX('Dates compés'!$A$5:$A$61),"0")&amp;"'!"&amp;TEXT(AZ28,"0")&amp;":"&amp;TEXT(AZ28,"0")&amp;")")</f>
        <v>=MIN('Compé 20160901:Compé 20161128'!N28:N28)</v>
      </c>
      <c r="AH28" s="46" t="str">
        <f>CONCATENATE("=MIN('Compé "&amp;TEXT(MIN('Dates compés'!$A$5:$A$61),"0")&amp;":Compé "&amp;TEXT(MAX('Dates compés'!$A$5:$A$61),"0")&amp;"'!"&amp;TEXT(BA28,"0")&amp;":"&amp;TEXT(BA28,"0")&amp;")")</f>
        <v>=MIN('Compé 20160901:Compé 20161128'!O28:O28)</v>
      </c>
      <c r="AI28" s="46" t="str">
        <f>CONCATENATE("=MIN('Compé "&amp;TEXT(MIN('Dates compés'!$A$5:$A$61),"0")&amp;":Compé "&amp;TEXT(MAX('Dates compés'!$A$5:$A$61),"0")&amp;"'!"&amp;TEXT(BB28,"0")&amp;":"&amp;TEXT(BB28,"0")&amp;")")</f>
        <v>=MIN('Compé 20160901:Compé 20161128'!P28:P28)</v>
      </c>
      <c r="AJ28" s="46" t="str">
        <f>CONCATENATE("=MIN('Compé "&amp;TEXT(MIN('Dates compés'!$A$5:$A$61),"0")&amp;":Compé "&amp;TEXT(MAX('Dates compés'!$A$5:$A$61),"0")&amp;"'!"&amp;TEXT(BC28,"0")&amp;":"&amp;TEXT(BC28,"0")&amp;")")</f>
        <v>=MIN('Compé 20160901:Compé 20161128'!Q28:Q28)</v>
      </c>
      <c r="AK28" s="46" t="str">
        <f>CONCATENATE("=MIN('Compé "&amp;TEXT(MIN('Dates compés'!$A$5:$A$61),"0")&amp;":Compé "&amp;TEXT(MAX('Dates compés'!$A$5:$A$61),"0")&amp;"'!"&amp;TEXT(BD28,"0")&amp;":"&amp;TEXT(BD28,"0")&amp;")")</f>
        <v>=MIN('Compé 20160901:Compé 20161128'!R28:R28)</v>
      </c>
      <c r="AL28" s="46" t="str">
        <f>CONCATENATE("=MIN('Compé "&amp;TEXT(MIN('Dates compés'!$A$5:$A$61),"0")&amp;":Compé "&amp;TEXT(MAX('Dates compés'!$A$5:$A$61),"0")&amp;"'!"&amp;TEXT(BE28,"0")&amp;":"&amp;TEXT(BE28,"0")&amp;")")</f>
        <v>=MIN('Compé 20160901:Compé 20161128'!S28:S28)</v>
      </c>
      <c r="AM28" s="46" t="str">
        <f>CONCATENATE("=MIN('Compé "&amp;TEXT(MIN('Dates compés'!$A$5:$A$61),"0")&amp;":Compé "&amp;TEXT(MAX('Dates compés'!$A$5:$A$61),"0")&amp;"'!"&amp;TEXT(BF28,"0")&amp;":"&amp;TEXT(BF28,"0")&amp;")")</f>
        <v>=MIN('Compé 20160901:Compé 20161128'!T28:T28)</v>
      </c>
      <c r="AN28" s="46" t="str">
        <f>CONCATENATE("=MIN('Compé "&amp;TEXT(MIN('Dates compés'!$A$5:$A$61),"0")&amp;":Compé "&amp;TEXT(MAX('Dates compés'!$A$5:$A$61),"0")&amp;"'!"&amp;TEXT(BG28,"0")&amp;":"&amp;TEXT(BG28,"0")&amp;")")</f>
        <v>=MIN('Compé 20160901:Compé 20161128'!U28:U28)</v>
      </c>
      <c r="AO28" s="46" t="str">
        <f>CONCATENATE("=MIN('Compé "&amp;TEXT(MIN('Dates compés'!$A$5:$A$61),"0")&amp;":Compé "&amp;TEXT(MAX('Dates compés'!$A$5:$A$61),"0")&amp;"'!"&amp;TEXT(BH28,"0")&amp;":"&amp;TEXT(BH28,"0")&amp;")")</f>
        <v>=MIN('Compé 20160901:Compé 20161128'!V28:V28)</v>
      </c>
      <c r="AP28" s="46" t="str">
        <f>CONCATENATE("=MIN('Compé "&amp;TEXT(MIN('Dates compés'!$A$5:$A$61),"0")&amp;":Compé "&amp;TEXT(MAX('Dates compés'!$A$5:$A$61),"0")&amp;"'!"&amp;TEXT(BI28,"0")&amp;":"&amp;TEXT(BI28,"0")&amp;")")</f>
        <v>=MIN('Compé 20160901:Compé 20161128'!W28:W28)</v>
      </c>
      <c r="AQ28" s="46" t="str">
        <f>CONCATENATE("=MIN('Compé "&amp;TEXT(MIN('Dates compés'!$A$5:$A$61),"0")&amp;":Compé "&amp;TEXT(MAX('Dates compés'!$A$5:$A$61),"0")&amp;"'!"&amp;TEXT(BJ28,"0")&amp;":"&amp;TEXT(BJ28,"0")&amp;")")</f>
        <v>=MIN('Compé 20160901:Compé 20161128'!X28:X28)</v>
      </c>
      <c r="AR28" s="34">
        <f t="shared" si="6"/>
        <v>28</v>
      </c>
      <c r="AS28" s="34" t="str">
        <f t="shared" si="10"/>
        <v>G28</v>
      </c>
      <c r="AT28" s="34" t="str">
        <f t="shared" si="10"/>
        <v>H28</v>
      </c>
      <c r="AU28" s="34" t="str">
        <f t="shared" si="10"/>
        <v>I28</v>
      </c>
      <c r="AV28" s="34" t="str">
        <f t="shared" si="10"/>
        <v>J28</v>
      </c>
      <c r="AW28" s="34" t="str">
        <f t="shared" si="10"/>
        <v>K28</v>
      </c>
      <c r="AX28" s="34" t="str">
        <f t="shared" si="10"/>
        <v>L28</v>
      </c>
      <c r="AY28" s="34" t="str">
        <f t="shared" si="10"/>
        <v>M28</v>
      </c>
      <c r="AZ28" s="34" t="str">
        <f t="shared" si="10"/>
        <v>N28</v>
      </c>
      <c r="BA28" s="34" t="str">
        <f t="shared" si="10"/>
        <v>O28</v>
      </c>
      <c r="BB28" s="34" t="str">
        <f t="shared" si="10"/>
        <v>P28</v>
      </c>
      <c r="BC28" s="34" t="str">
        <f t="shared" si="10"/>
        <v>Q28</v>
      </c>
      <c r="BD28" s="34" t="str">
        <f t="shared" si="10"/>
        <v>R28</v>
      </c>
      <c r="BE28" s="34" t="str">
        <f t="shared" si="10"/>
        <v>S28</v>
      </c>
      <c r="BF28" s="34" t="str">
        <f t="shared" si="10"/>
        <v>T28</v>
      </c>
      <c r="BG28" s="34" t="str">
        <f t="shared" si="10"/>
        <v>U28</v>
      </c>
      <c r="BH28" s="34" t="str">
        <f t="shared" si="10"/>
        <v>V28</v>
      </c>
      <c r="BI28" s="34" t="str">
        <f t="shared" si="8"/>
        <v>W28</v>
      </c>
      <c r="BJ28" s="34" t="str">
        <f t="shared" si="8"/>
        <v>X28</v>
      </c>
      <c r="BK28" s="34" t="str">
        <f t="shared" si="8"/>
        <v>Y28</v>
      </c>
      <c r="BL28" s="34" t="str">
        <f t="shared" si="8"/>
        <v>Z28</v>
      </c>
      <c r="BM28" s="34" t="str">
        <f t="shared" si="8"/>
        <v>AA28</v>
      </c>
      <c r="BN28" s="34" t="str">
        <f t="shared" si="8"/>
        <v>AB28</v>
      </c>
      <c r="BO28" s="34" t="str">
        <f t="shared" si="8"/>
        <v>AC28</v>
      </c>
      <c r="BP28" s="34" t="str">
        <f t="shared" si="8"/>
        <v>AD28</v>
      </c>
      <c r="BQ28" s="34" t="str">
        <f t="shared" si="8"/>
        <v>AE28</v>
      </c>
      <c r="BR28" s="34" t="str">
        <f t="shared" si="8"/>
        <v>AF28</v>
      </c>
      <c r="BS28" s="34" t="str">
        <f t="shared" si="8"/>
        <v>AG28</v>
      </c>
      <c r="BT28" s="34" t="str">
        <f t="shared" si="8"/>
        <v>AH28</v>
      </c>
      <c r="BU28" s="34" t="str">
        <f t="shared" si="8"/>
        <v>AI28</v>
      </c>
      <c r="BV28" s="34" t="str">
        <f t="shared" si="8"/>
        <v>AJ28</v>
      </c>
      <c r="BW28" s="34" t="str">
        <f t="shared" si="8"/>
        <v>AK28</v>
      </c>
      <c r="BX28" s="34" t="str">
        <f t="shared" si="9"/>
        <v>AL28</v>
      </c>
      <c r="BY28" s="34" t="str">
        <f t="shared" si="7"/>
        <v>AM28</v>
      </c>
      <c r="BZ28" s="34" t="str">
        <f t="shared" si="7"/>
        <v>AN28</v>
      </c>
      <c r="CA28" s="34" t="str">
        <f t="shared" si="7"/>
        <v>AO28</v>
      </c>
      <c r="CB28" s="34" t="str">
        <f t="shared" si="7"/>
        <v>AP28</v>
      </c>
      <c r="CC28" s="34" t="str">
        <f t="shared" si="7"/>
        <v>AQ28</v>
      </c>
      <c r="CD28" s="34" t="str">
        <f t="shared" si="7"/>
        <v>AR28</v>
      </c>
      <c r="CE28" s="34" t="str">
        <f t="shared" si="7"/>
        <v>AS28</v>
      </c>
      <c r="CF28" s="34" t="str">
        <f t="shared" si="7"/>
        <v>AT28</v>
      </c>
      <c r="CG28" s="34" t="str">
        <f t="shared" si="7"/>
        <v>AU28</v>
      </c>
      <c r="CH28" s="34" t="str">
        <f t="shared" si="7"/>
        <v>AV28</v>
      </c>
      <c r="CI28" s="34" t="str">
        <f t="shared" si="7"/>
        <v>AW28</v>
      </c>
      <c r="CJ28" s="34" t="str">
        <f t="shared" si="7"/>
        <v>AX28</v>
      </c>
      <c r="CK28" s="34" t="str">
        <f t="shared" si="7"/>
        <v>AY28</v>
      </c>
      <c r="CL28" s="34" t="str">
        <f t="shared" si="7"/>
        <v>AZ28</v>
      </c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</row>
    <row r="29" spans="1:155" ht="15.75" thickBot="1">
      <c r="A29" s="34" t="s">
        <v>91</v>
      </c>
      <c r="B29" s="21" t="s">
        <v>177</v>
      </c>
      <c r="C29" s="3" t="s">
        <v>81</v>
      </c>
      <c r="D29" s="4">
        <v>35167</v>
      </c>
      <c r="E29" s="26">
        <f t="shared" ca="1" si="1"/>
        <v>20</v>
      </c>
      <c r="F29" s="5" t="s">
        <v>40</v>
      </c>
      <c r="G29" s="44">
        <f>Meilleur</f>
        <v>3.960648148148148E-4</v>
      </c>
      <c r="H29" s="44">
        <f>Meilleur</f>
        <v>8.8449074074074081E-4</v>
      </c>
      <c r="I29" s="44">
        <f>Meilleur</f>
        <v>1.9502314814814816E-3</v>
      </c>
      <c r="J29" s="44">
        <f>Meilleur</f>
        <v>4.2082175925925924E-3</v>
      </c>
      <c r="K29" s="44">
        <f>Meilleur</f>
        <v>8.8547453703703687E-3</v>
      </c>
      <c r="L29" s="44">
        <f>Meilleur</f>
        <v>0</v>
      </c>
      <c r="M29" s="44">
        <f>Meilleur</f>
        <v>4.8599537037037041E-4</v>
      </c>
      <c r="N29" s="44">
        <f>Meilleur</f>
        <v>1.0457175925925927E-3</v>
      </c>
      <c r="O29" s="44">
        <f>Meilleur</f>
        <v>2.2468750000000002E-3</v>
      </c>
      <c r="P29" s="44">
        <f>Meilleur</f>
        <v>5.4479166666666662E-4</v>
      </c>
      <c r="Q29" s="44">
        <f>Meilleur</f>
        <v>1.1866898148148147E-3</v>
      </c>
      <c r="R29" s="44">
        <f>Meilleur</f>
        <v>2.5836805555555556E-3</v>
      </c>
      <c r="S29" s="44">
        <f>Meilleur</f>
        <v>0</v>
      </c>
      <c r="T29" s="44">
        <f>Meilleur</f>
        <v>0</v>
      </c>
      <c r="U29" s="44">
        <f>Meilleur</f>
        <v>0</v>
      </c>
      <c r="V29" s="44">
        <f>Meilleur</f>
        <v>1.0149305555555556E-3</v>
      </c>
      <c r="W29" s="44">
        <f>Meilleur</f>
        <v>0</v>
      </c>
      <c r="X29" s="44">
        <f>Meilleur</f>
        <v>0</v>
      </c>
      <c r="Z29" s="46" t="str">
        <f>CONCATENATE("=MIN('Compé "&amp;TEXT(MIN('Dates compés'!$A$5:$A$61),"0")&amp;":Compé "&amp;TEXT(MAX('Dates compés'!$A$5:$A$61),"0")&amp;"'!"&amp;TEXT(AS29,"0")&amp;":"&amp;TEXT(AS29,"0")&amp;")")</f>
        <v>=MIN('Compé 20160901:Compé 20161128'!G29:G29)</v>
      </c>
      <c r="AA29" s="46" t="str">
        <f>CONCATENATE("=MIN('Compé "&amp;TEXT(MIN('Dates compés'!$A$5:$A$61),"0")&amp;":Compé "&amp;TEXT(MAX('Dates compés'!$A$5:$A$61),"0")&amp;"'!"&amp;TEXT(AT29,"0")&amp;":"&amp;TEXT(AT29,"0")&amp;")")</f>
        <v>=MIN('Compé 20160901:Compé 20161128'!H29:H29)</v>
      </c>
      <c r="AB29" s="46" t="str">
        <f>CONCATENATE("=MIN('Compé "&amp;TEXT(MIN('Dates compés'!$A$5:$A$61),"0")&amp;":Compé "&amp;TEXT(MAX('Dates compés'!$A$5:$A$61),"0")&amp;"'!"&amp;TEXT(AU29,"0")&amp;":"&amp;TEXT(AU29,"0")&amp;")")</f>
        <v>=MIN('Compé 20160901:Compé 20161128'!I29:I29)</v>
      </c>
      <c r="AC29" s="46" t="str">
        <f>CONCATENATE("=MIN('Compé "&amp;TEXT(MIN('Dates compés'!$A$5:$A$61),"0")&amp;":Compé "&amp;TEXT(MAX('Dates compés'!$A$5:$A$61),"0")&amp;"'!"&amp;TEXT(AV29,"0")&amp;":"&amp;TEXT(AV29,"0")&amp;")")</f>
        <v>=MIN('Compé 20160901:Compé 20161128'!J29:J29)</v>
      </c>
      <c r="AD29" s="46" t="str">
        <f>CONCATENATE("=MIN('Compé "&amp;TEXT(MIN('Dates compés'!$A$5:$A$61),"0")&amp;":Compé "&amp;TEXT(MAX('Dates compés'!$A$5:$A$61),"0")&amp;"'!"&amp;TEXT(AW29,"0")&amp;":"&amp;TEXT(AW29,"0")&amp;")")</f>
        <v>=MIN('Compé 20160901:Compé 20161128'!K29:K29)</v>
      </c>
      <c r="AE29" s="46" t="str">
        <f>CONCATENATE("=MIN('Compé "&amp;TEXT(MIN('Dates compés'!$A$5:$A$61),"0")&amp;":Compé "&amp;TEXT(MAX('Dates compés'!$A$5:$A$61),"0")&amp;"'!"&amp;TEXT(AX29,"0")&amp;":"&amp;TEXT(AX29,"0")&amp;")")</f>
        <v>=MIN('Compé 20160901:Compé 20161128'!L29:L29)</v>
      </c>
      <c r="AF29" s="46" t="str">
        <f>CONCATENATE("=MIN('Compé "&amp;TEXT(MIN('Dates compés'!$A$5:$A$61),"0")&amp;":Compé "&amp;TEXT(MAX('Dates compés'!$A$5:$A$61),"0")&amp;"'!"&amp;TEXT(AY29,"0")&amp;":"&amp;TEXT(AY29,"0")&amp;")")</f>
        <v>=MIN('Compé 20160901:Compé 20161128'!M29:M29)</v>
      </c>
      <c r="AG29" s="46" t="str">
        <f>CONCATENATE("=MIN('Compé "&amp;TEXT(MIN('Dates compés'!$A$5:$A$61),"0")&amp;":Compé "&amp;TEXT(MAX('Dates compés'!$A$5:$A$61),"0")&amp;"'!"&amp;TEXT(AZ29,"0")&amp;":"&amp;TEXT(AZ29,"0")&amp;")")</f>
        <v>=MIN('Compé 20160901:Compé 20161128'!N29:N29)</v>
      </c>
      <c r="AH29" s="46" t="str">
        <f>CONCATENATE("=MIN('Compé "&amp;TEXT(MIN('Dates compés'!$A$5:$A$61),"0")&amp;":Compé "&amp;TEXT(MAX('Dates compés'!$A$5:$A$61),"0")&amp;"'!"&amp;TEXT(BA29,"0")&amp;":"&amp;TEXT(BA29,"0")&amp;")")</f>
        <v>=MIN('Compé 20160901:Compé 20161128'!O29:O29)</v>
      </c>
      <c r="AI29" s="46" t="str">
        <f>CONCATENATE("=MIN('Compé "&amp;TEXT(MIN('Dates compés'!$A$5:$A$61),"0")&amp;":Compé "&amp;TEXT(MAX('Dates compés'!$A$5:$A$61),"0")&amp;"'!"&amp;TEXT(BB29,"0")&amp;":"&amp;TEXT(BB29,"0")&amp;")")</f>
        <v>=MIN('Compé 20160901:Compé 20161128'!P29:P29)</v>
      </c>
      <c r="AJ29" s="46" t="str">
        <f>CONCATENATE("=MIN('Compé "&amp;TEXT(MIN('Dates compés'!$A$5:$A$61),"0")&amp;":Compé "&amp;TEXT(MAX('Dates compés'!$A$5:$A$61),"0")&amp;"'!"&amp;TEXT(BC29,"0")&amp;":"&amp;TEXT(BC29,"0")&amp;")")</f>
        <v>=MIN('Compé 20160901:Compé 20161128'!Q29:Q29)</v>
      </c>
      <c r="AK29" s="46" t="str">
        <f>CONCATENATE("=MIN('Compé "&amp;TEXT(MIN('Dates compés'!$A$5:$A$61),"0")&amp;":Compé "&amp;TEXT(MAX('Dates compés'!$A$5:$A$61),"0")&amp;"'!"&amp;TEXT(BD29,"0")&amp;":"&amp;TEXT(BD29,"0")&amp;")")</f>
        <v>=MIN('Compé 20160901:Compé 20161128'!R29:R29)</v>
      </c>
      <c r="AL29" s="46" t="str">
        <f>CONCATENATE("=MIN('Compé "&amp;TEXT(MIN('Dates compés'!$A$5:$A$61),"0")&amp;":Compé "&amp;TEXT(MAX('Dates compés'!$A$5:$A$61),"0")&amp;"'!"&amp;TEXT(BE29,"0")&amp;":"&amp;TEXT(BE29,"0")&amp;")")</f>
        <v>=MIN('Compé 20160901:Compé 20161128'!S29:S29)</v>
      </c>
      <c r="AM29" s="46" t="str">
        <f>CONCATENATE("=MIN('Compé "&amp;TEXT(MIN('Dates compés'!$A$5:$A$61),"0")&amp;":Compé "&amp;TEXT(MAX('Dates compés'!$A$5:$A$61),"0")&amp;"'!"&amp;TEXT(BF29,"0")&amp;":"&amp;TEXT(BF29,"0")&amp;")")</f>
        <v>=MIN('Compé 20160901:Compé 20161128'!T29:T29)</v>
      </c>
      <c r="AN29" s="46" t="str">
        <f>CONCATENATE("=MIN('Compé "&amp;TEXT(MIN('Dates compés'!$A$5:$A$61),"0")&amp;":Compé "&amp;TEXT(MAX('Dates compés'!$A$5:$A$61),"0")&amp;"'!"&amp;TEXT(BG29,"0")&amp;":"&amp;TEXT(BG29,"0")&amp;")")</f>
        <v>=MIN('Compé 20160901:Compé 20161128'!U29:U29)</v>
      </c>
      <c r="AO29" s="46" t="str">
        <f>CONCATENATE("=MIN('Compé "&amp;TEXT(MIN('Dates compés'!$A$5:$A$61),"0")&amp;":Compé "&amp;TEXT(MAX('Dates compés'!$A$5:$A$61),"0")&amp;"'!"&amp;TEXT(BH29,"0")&amp;":"&amp;TEXT(BH29,"0")&amp;")")</f>
        <v>=MIN('Compé 20160901:Compé 20161128'!V29:V29)</v>
      </c>
      <c r="AP29" s="46" t="str">
        <f>CONCATENATE("=MIN('Compé "&amp;TEXT(MIN('Dates compés'!$A$5:$A$61),"0")&amp;":Compé "&amp;TEXT(MAX('Dates compés'!$A$5:$A$61),"0")&amp;"'!"&amp;TEXT(BI29,"0")&amp;":"&amp;TEXT(BI29,"0")&amp;")")</f>
        <v>=MIN('Compé 20160901:Compé 20161128'!W29:W29)</v>
      </c>
      <c r="AQ29" s="46" t="str">
        <f>CONCATENATE("=MIN('Compé "&amp;TEXT(MIN('Dates compés'!$A$5:$A$61),"0")&amp;":Compé "&amp;TEXT(MAX('Dates compés'!$A$5:$A$61),"0")&amp;"'!"&amp;TEXT(BJ29,"0")&amp;":"&amp;TEXT(BJ29,"0")&amp;")")</f>
        <v>=MIN('Compé 20160901:Compé 20161128'!X29:X29)</v>
      </c>
      <c r="AR29" s="34">
        <f t="shared" si="6"/>
        <v>29</v>
      </c>
      <c r="AS29" s="34" t="str">
        <f t="shared" si="10"/>
        <v>G29</v>
      </c>
      <c r="AT29" s="34" t="str">
        <f t="shared" si="10"/>
        <v>H29</v>
      </c>
      <c r="AU29" s="34" t="str">
        <f t="shared" si="10"/>
        <v>I29</v>
      </c>
      <c r="AV29" s="34" t="str">
        <f t="shared" si="10"/>
        <v>J29</v>
      </c>
      <c r="AW29" s="34" t="str">
        <f t="shared" si="10"/>
        <v>K29</v>
      </c>
      <c r="AX29" s="34" t="str">
        <f t="shared" si="10"/>
        <v>L29</v>
      </c>
      <c r="AY29" s="34" t="str">
        <f t="shared" si="10"/>
        <v>M29</v>
      </c>
      <c r="AZ29" s="34" t="str">
        <f t="shared" si="10"/>
        <v>N29</v>
      </c>
      <c r="BA29" s="34" t="str">
        <f t="shared" si="10"/>
        <v>O29</v>
      </c>
      <c r="BB29" s="34" t="str">
        <f t="shared" si="10"/>
        <v>P29</v>
      </c>
      <c r="BC29" s="34" t="str">
        <f t="shared" si="10"/>
        <v>Q29</v>
      </c>
      <c r="BD29" s="34" t="str">
        <f t="shared" si="10"/>
        <v>R29</v>
      </c>
      <c r="BE29" s="34" t="str">
        <f t="shared" si="10"/>
        <v>S29</v>
      </c>
      <c r="BF29" s="34" t="str">
        <f t="shared" si="10"/>
        <v>T29</v>
      </c>
      <c r="BG29" s="34" t="str">
        <f t="shared" si="10"/>
        <v>U29</v>
      </c>
      <c r="BH29" s="34" t="str">
        <f t="shared" si="10"/>
        <v>V29</v>
      </c>
      <c r="BI29" s="34" t="str">
        <f t="shared" si="8"/>
        <v>W29</v>
      </c>
      <c r="BJ29" s="34" t="str">
        <f t="shared" si="8"/>
        <v>X29</v>
      </c>
      <c r="BK29" s="34" t="str">
        <f t="shared" si="8"/>
        <v>Y29</v>
      </c>
      <c r="BL29" s="34" t="str">
        <f t="shared" si="8"/>
        <v>Z29</v>
      </c>
      <c r="BM29" s="34" t="str">
        <f t="shared" si="8"/>
        <v>AA29</v>
      </c>
      <c r="BN29" s="34" t="str">
        <f t="shared" si="8"/>
        <v>AB29</v>
      </c>
      <c r="BO29" s="34" t="str">
        <f t="shared" si="8"/>
        <v>AC29</v>
      </c>
      <c r="BP29" s="34" t="str">
        <f t="shared" si="8"/>
        <v>AD29</v>
      </c>
      <c r="BQ29" s="34" t="str">
        <f t="shared" si="8"/>
        <v>AE29</v>
      </c>
      <c r="BR29" s="34" t="str">
        <f t="shared" si="8"/>
        <v>AF29</v>
      </c>
      <c r="BS29" s="34" t="str">
        <f t="shared" si="8"/>
        <v>AG29</v>
      </c>
      <c r="BT29" s="34" t="str">
        <f t="shared" si="8"/>
        <v>AH29</v>
      </c>
      <c r="BU29" s="34" t="str">
        <f t="shared" si="8"/>
        <v>AI29</v>
      </c>
      <c r="BV29" s="34" t="str">
        <f t="shared" si="8"/>
        <v>AJ29</v>
      </c>
      <c r="BW29" s="34" t="str">
        <f t="shared" si="8"/>
        <v>AK29</v>
      </c>
      <c r="BX29" s="34" t="str">
        <f t="shared" si="9"/>
        <v>AL29</v>
      </c>
      <c r="BY29" s="34" t="str">
        <f t="shared" si="7"/>
        <v>AM29</v>
      </c>
      <c r="BZ29" s="34" t="str">
        <f t="shared" si="7"/>
        <v>AN29</v>
      </c>
      <c r="CA29" s="34" t="str">
        <f t="shared" si="7"/>
        <v>AO29</v>
      </c>
      <c r="CB29" s="34" t="str">
        <f t="shared" si="7"/>
        <v>AP29</v>
      </c>
      <c r="CC29" s="34" t="str">
        <f t="shared" si="7"/>
        <v>AQ29</v>
      </c>
      <c r="CD29" s="34" t="str">
        <f t="shared" si="7"/>
        <v>AR29</v>
      </c>
      <c r="CE29" s="34" t="str">
        <f t="shared" si="7"/>
        <v>AS29</v>
      </c>
      <c r="CF29" s="34" t="str">
        <f t="shared" si="7"/>
        <v>AT29</v>
      </c>
      <c r="CG29" s="34" t="str">
        <f t="shared" si="7"/>
        <v>AU29</v>
      </c>
      <c r="CH29" s="34" t="str">
        <f t="shared" si="7"/>
        <v>AV29</v>
      </c>
      <c r="CI29" s="34" t="str">
        <f t="shared" si="7"/>
        <v>AW29</v>
      </c>
      <c r="CJ29" s="34" t="str">
        <f t="shared" si="7"/>
        <v>AX29</v>
      </c>
      <c r="CK29" s="34" t="str">
        <f t="shared" si="7"/>
        <v>AY29</v>
      </c>
      <c r="CL29" s="34" t="str">
        <f t="shared" si="7"/>
        <v>AZ29</v>
      </c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34"/>
      <c r="CZ29" s="34"/>
      <c r="DA29" s="34"/>
      <c r="DB29" s="34"/>
      <c r="DC29" s="34"/>
      <c r="DD29" s="34"/>
      <c r="DE29" s="34"/>
      <c r="DF29" s="34"/>
      <c r="DG29" s="34"/>
      <c r="DH29" s="34"/>
      <c r="DI29" s="34"/>
      <c r="DJ29" s="34"/>
      <c r="DK29" s="34"/>
      <c r="DL29" s="34"/>
      <c r="DM29" s="34"/>
      <c r="DN29" s="34"/>
      <c r="DO29" s="34"/>
      <c r="DP29" s="34"/>
      <c r="DQ29" s="34"/>
      <c r="DR29" s="34"/>
      <c r="DS29" s="34"/>
      <c r="DT29" s="34"/>
      <c r="DU29" s="34"/>
      <c r="DV29" s="34"/>
      <c r="DW29" s="34"/>
      <c r="DX29" s="34"/>
      <c r="DY29" s="34"/>
      <c r="DZ29" s="34"/>
      <c r="EA29" s="34"/>
      <c r="EB29" s="34"/>
      <c r="EC29" s="34"/>
      <c r="ED29" s="34"/>
      <c r="EE29" s="34"/>
      <c r="EF29" s="34"/>
      <c r="EG29" s="34"/>
      <c r="EH29" s="34"/>
      <c r="EI29" s="34"/>
      <c r="EJ29" s="34"/>
      <c r="EK29" s="34"/>
      <c r="EL29" s="34"/>
      <c r="EM29" s="34"/>
      <c r="EN29" s="34"/>
      <c r="EO29" s="34"/>
      <c r="EP29" s="34"/>
      <c r="EQ29" s="34"/>
      <c r="ER29" s="34"/>
      <c r="ES29" s="34"/>
      <c r="ET29" s="34"/>
      <c r="EU29" s="34"/>
      <c r="EV29" s="34"/>
      <c r="EW29" s="34"/>
      <c r="EX29" s="34"/>
      <c r="EY29" s="34"/>
    </row>
    <row r="30" spans="1:155" ht="15.75" thickBot="1">
      <c r="A30" s="34" t="s">
        <v>91</v>
      </c>
      <c r="B30" s="37" t="s">
        <v>178</v>
      </c>
      <c r="C30" s="38" t="s">
        <v>61</v>
      </c>
      <c r="D30" s="39">
        <v>38462</v>
      </c>
      <c r="E30" s="43">
        <f t="shared" ca="1" si="1"/>
        <v>11</v>
      </c>
      <c r="F30" s="40" t="s">
        <v>41</v>
      </c>
      <c r="G30" s="44">
        <f>Meilleur</f>
        <v>5.7870370370370378E-4</v>
      </c>
      <c r="H30" s="44">
        <f>Meilleur</f>
        <v>1.3989583333333334E-3</v>
      </c>
      <c r="I30" s="44">
        <f>Meilleur</f>
        <v>0</v>
      </c>
      <c r="J30" s="44">
        <f>Meilleur</f>
        <v>0</v>
      </c>
      <c r="K30" s="44">
        <f>Meilleur</f>
        <v>0</v>
      </c>
      <c r="L30" s="44">
        <f>Meilleur</f>
        <v>0</v>
      </c>
      <c r="M30" s="44">
        <f>Meilleur</f>
        <v>6.8796296296296281E-4</v>
      </c>
      <c r="N30" s="44">
        <f>Meilleur</f>
        <v>0</v>
      </c>
      <c r="O30" s="44">
        <f>Meilleur</f>
        <v>0</v>
      </c>
      <c r="P30" s="44">
        <f>Meilleur</f>
        <v>8.1712962962962978E-4</v>
      </c>
      <c r="Q30" s="44">
        <f>Meilleur</f>
        <v>2.1148148148148146E-3</v>
      </c>
      <c r="R30" s="44">
        <f>Meilleur</f>
        <v>0</v>
      </c>
      <c r="S30" s="44">
        <f>Meilleur</f>
        <v>8.394675925925925E-4</v>
      </c>
      <c r="T30" s="44">
        <f>Meilleur</f>
        <v>0</v>
      </c>
      <c r="U30" s="44">
        <f>Meilleur</f>
        <v>0</v>
      </c>
      <c r="V30" s="44">
        <f>Meilleur</f>
        <v>0</v>
      </c>
      <c r="W30" s="44">
        <f>Meilleur</f>
        <v>0</v>
      </c>
      <c r="X30" s="44">
        <f>Meilleur</f>
        <v>0</v>
      </c>
      <c r="Z30" s="46" t="str">
        <f>CONCATENATE("=MIN('Compé "&amp;TEXT(MIN('Dates compés'!$A$5:$A$61),"0")&amp;":Compé "&amp;TEXT(MAX('Dates compés'!$A$5:$A$61),"0")&amp;"'!"&amp;TEXT(AS30,"0")&amp;":"&amp;TEXT(AS30,"0")&amp;")")</f>
        <v>=MIN('Compé 20160901:Compé 20161128'!G30:G30)</v>
      </c>
      <c r="AA30" s="46" t="str">
        <f>CONCATENATE("=MIN('Compé "&amp;TEXT(MIN('Dates compés'!$A$5:$A$61),"0")&amp;":Compé "&amp;TEXT(MAX('Dates compés'!$A$5:$A$61),"0")&amp;"'!"&amp;TEXT(AT30,"0")&amp;":"&amp;TEXT(AT30,"0")&amp;")")</f>
        <v>=MIN('Compé 20160901:Compé 20161128'!H30:H30)</v>
      </c>
      <c r="AB30" s="46" t="str">
        <f>CONCATENATE("=MIN('Compé "&amp;TEXT(MIN('Dates compés'!$A$5:$A$61),"0")&amp;":Compé "&amp;TEXT(MAX('Dates compés'!$A$5:$A$61),"0")&amp;"'!"&amp;TEXT(AU30,"0")&amp;":"&amp;TEXT(AU30,"0")&amp;")")</f>
        <v>=MIN('Compé 20160901:Compé 20161128'!I30:I30)</v>
      </c>
      <c r="AC30" s="46" t="str">
        <f>CONCATENATE("=MIN('Compé "&amp;TEXT(MIN('Dates compés'!$A$5:$A$61),"0")&amp;":Compé "&amp;TEXT(MAX('Dates compés'!$A$5:$A$61),"0")&amp;"'!"&amp;TEXT(AV30,"0")&amp;":"&amp;TEXT(AV30,"0")&amp;")")</f>
        <v>=MIN('Compé 20160901:Compé 20161128'!J30:J30)</v>
      </c>
      <c r="AD30" s="46" t="str">
        <f>CONCATENATE("=MIN('Compé "&amp;TEXT(MIN('Dates compés'!$A$5:$A$61),"0")&amp;":Compé "&amp;TEXT(MAX('Dates compés'!$A$5:$A$61),"0")&amp;"'!"&amp;TEXT(AW30,"0")&amp;":"&amp;TEXT(AW30,"0")&amp;")")</f>
        <v>=MIN('Compé 20160901:Compé 20161128'!K30:K30)</v>
      </c>
      <c r="AE30" s="46" t="str">
        <f>CONCATENATE("=MIN('Compé "&amp;TEXT(MIN('Dates compés'!$A$5:$A$61),"0")&amp;":Compé "&amp;TEXT(MAX('Dates compés'!$A$5:$A$61),"0")&amp;"'!"&amp;TEXT(AX30,"0")&amp;":"&amp;TEXT(AX30,"0")&amp;")")</f>
        <v>=MIN('Compé 20160901:Compé 20161128'!L30:L30)</v>
      </c>
      <c r="AF30" s="46" t="str">
        <f>CONCATENATE("=MIN('Compé "&amp;TEXT(MIN('Dates compés'!$A$5:$A$61),"0")&amp;":Compé "&amp;TEXT(MAX('Dates compés'!$A$5:$A$61),"0")&amp;"'!"&amp;TEXT(AY30,"0")&amp;":"&amp;TEXT(AY30,"0")&amp;")")</f>
        <v>=MIN('Compé 20160901:Compé 20161128'!M30:M30)</v>
      </c>
      <c r="AG30" s="46" t="str">
        <f>CONCATENATE("=MIN('Compé "&amp;TEXT(MIN('Dates compés'!$A$5:$A$61),"0")&amp;":Compé "&amp;TEXT(MAX('Dates compés'!$A$5:$A$61),"0")&amp;"'!"&amp;TEXT(AZ30,"0")&amp;":"&amp;TEXT(AZ30,"0")&amp;")")</f>
        <v>=MIN('Compé 20160901:Compé 20161128'!N30:N30)</v>
      </c>
      <c r="AH30" s="46" t="str">
        <f>CONCATENATE("=MIN('Compé "&amp;TEXT(MIN('Dates compés'!$A$5:$A$61),"0")&amp;":Compé "&amp;TEXT(MAX('Dates compés'!$A$5:$A$61),"0")&amp;"'!"&amp;TEXT(BA30,"0")&amp;":"&amp;TEXT(BA30,"0")&amp;")")</f>
        <v>=MIN('Compé 20160901:Compé 20161128'!O30:O30)</v>
      </c>
      <c r="AI30" s="46" t="str">
        <f>CONCATENATE("=MIN('Compé "&amp;TEXT(MIN('Dates compés'!$A$5:$A$61),"0")&amp;":Compé "&amp;TEXT(MAX('Dates compés'!$A$5:$A$61),"0")&amp;"'!"&amp;TEXT(BB30,"0")&amp;":"&amp;TEXT(BB30,"0")&amp;")")</f>
        <v>=MIN('Compé 20160901:Compé 20161128'!P30:P30)</v>
      </c>
      <c r="AJ30" s="46" t="str">
        <f>CONCATENATE("=MIN('Compé "&amp;TEXT(MIN('Dates compés'!$A$5:$A$61),"0")&amp;":Compé "&amp;TEXT(MAX('Dates compés'!$A$5:$A$61),"0")&amp;"'!"&amp;TEXT(BC30,"0")&amp;":"&amp;TEXT(BC30,"0")&amp;")")</f>
        <v>=MIN('Compé 20160901:Compé 20161128'!Q30:Q30)</v>
      </c>
      <c r="AK30" s="46" t="str">
        <f>CONCATENATE("=MIN('Compé "&amp;TEXT(MIN('Dates compés'!$A$5:$A$61),"0")&amp;":Compé "&amp;TEXT(MAX('Dates compés'!$A$5:$A$61),"0")&amp;"'!"&amp;TEXT(BD30,"0")&amp;":"&amp;TEXT(BD30,"0")&amp;")")</f>
        <v>=MIN('Compé 20160901:Compé 20161128'!R30:R30)</v>
      </c>
      <c r="AL30" s="46" t="str">
        <f>CONCATENATE("=MIN('Compé "&amp;TEXT(MIN('Dates compés'!$A$5:$A$61),"0")&amp;":Compé "&amp;TEXT(MAX('Dates compés'!$A$5:$A$61),"0")&amp;"'!"&amp;TEXT(BE30,"0")&amp;":"&amp;TEXT(BE30,"0")&amp;")")</f>
        <v>=MIN('Compé 20160901:Compé 20161128'!S30:S30)</v>
      </c>
      <c r="AM30" s="46" t="str">
        <f>CONCATENATE("=MIN('Compé "&amp;TEXT(MIN('Dates compés'!$A$5:$A$61),"0")&amp;":Compé "&amp;TEXT(MAX('Dates compés'!$A$5:$A$61),"0")&amp;"'!"&amp;TEXT(BF30,"0")&amp;":"&amp;TEXT(BF30,"0")&amp;")")</f>
        <v>=MIN('Compé 20160901:Compé 20161128'!T30:T30)</v>
      </c>
      <c r="AN30" s="46" t="str">
        <f>CONCATENATE("=MIN('Compé "&amp;TEXT(MIN('Dates compés'!$A$5:$A$61),"0")&amp;":Compé "&amp;TEXT(MAX('Dates compés'!$A$5:$A$61),"0")&amp;"'!"&amp;TEXT(BG30,"0")&amp;":"&amp;TEXT(BG30,"0")&amp;")")</f>
        <v>=MIN('Compé 20160901:Compé 20161128'!U30:U30)</v>
      </c>
      <c r="AO30" s="46" t="str">
        <f>CONCATENATE("=MIN('Compé "&amp;TEXT(MIN('Dates compés'!$A$5:$A$61),"0")&amp;":Compé "&amp;TEXT(MAX('Dates compés'!$A$5:$A$61),"0")&amp;"'!"&amp;TEXT(BH30,"0")&amp;":"&amp;TEXT(BH30,"0")&amp;")")</f>
        <v>=MIN('Compé 20160901:Compé 20161128'!V30:V30)</v>
      </c>
      <c r="AP30" s="46" t="str">
        <f>CONCATENATE("=MIN('Compé "&amp;TEXT(MIN('Dates compés'!$A$5:$A$61),"0")&amp;":Compé "&amp;TEXT(MAX('Dates compés'!$A$5:$A$61),"0")&amp;"'!"&amp;TEXT(BI30,"0")&amp;":"&amp;TEXT(BI30,"0")&amp;")")</f>
        <v>=MIN('Compé 20160901:Compé 20161128'!W30:W30)</v>
      </c>
      <c r="AQ30" s="46" t="str">
        <f>CONCATENATE("=MIN('Compé "&amp;TEXT(MIN('Dates compés'!$A$5:$A$61),"0")&amp;":Compé "&amp;TEXT(MAX('Dates compés'!$A$5:$A$61),"0")&amp;"'!"&amp;TEXT(BJ30,"0")&amp;":"&amp;TEXT(BJ30,"0")&amp;")")</f>
        <v>=MIN('Compé 20160901:Compé 20161128'!X30:X30)</v>
      </c>
      <c r="AR30" s="34">
        <f t="shared" si="6"/>
        <v>30</v>
      </c>
      <c r="AS30" s="34" t="str">
        <f t="shared" si="10"/>
        <v>G30</v>
      </c>
      <c r="AT30" s="34" t="str">
        <f t="shared" si="10"/>
        <v>H30</v>
      </c>
      <c r="AU30" s="34" t="str">
        <f t="shared" si="10"/>
        <v>I30</v>
      </c>
      <c r="AV30" s="34" t="str">
        <f t="shared" si="10"/>
        <v>J30</v>
      </c>
      <c r="AW30" s="34" t="str">
        <f t="shared" si="10"/>
        <v>K30</v>
      </c>
      <c r="AX30" s="34" t="str">
        <f t="shared" si="10"/>
        <v>L30</v>
      </c>
      <c r="AY30" s="34" t="str">
        <f t="shared" si="10"/>
        <v>M30</v>
      </c>
      <c r="AZ30" s="34" t="str">
        <f t="shared" si="10"/>
        <v>N30</v>
      </c>
      <c r="BA30" s="34" t="str">
        <f t="shared" si="10"/>
        <v>O30</v>
      </c>
      <c r="BB30" s="34" t="str">
        <f t="shared" si="10"/>
        <v>P30</v>
      </c>
      <c r="BC30" s="34" t="str">
        <f t="shared" si="10"/>
        <v>Q30</v>
      </c>
      <c r="BD30" s="34" t="str">
        <f t="shared" si="10"/>
        <v>R30</v>
      </c>
      <c r="BE30" s="34" t="str">
        <f t="shared" si="10"/>
        <v>S30</v>
      </c>
      <c r="BF30" s="34" t="str">
        <f t="shared" si="10"/>
        <v>T30</v>
      </c>
      <c r="BG30" s="34" t="str">
        <f t="shared" si="10"/>
        <v>U30</v>
      </c>
      <c r="BH30" s="34" t="str">
        <f t="shared" si="10"/>
        <v>V30</v>
      </c>
      <c r="BI30" s="34" t="str">
        <f t="shared" si="8"/>
        <v>W30</v>
      </c>
      <c r="BJ30" s="34" t="str">
        <f t="shared" si="8"/>
        <v>X30</v>
      </c>
      <c r="BK30" s="34" t="str">
        <f t="shared" si="8"/>
        <v>Y30</v>
      </c>
      <c r="BL30" s="34" t="str">
        <f t="shared" si="8"/>
        <v>Z30</v>
      </c>
      <c r="BM30" s="34" t="str">
        <f t="shared" si="8"/>
        <v>AA30</v>
      </c>
      <c r="BN30" s="34" t="str">
        <f t="shared" si="8"/>
        <v>AB30</v>
      </c>
      <c r="BO30" s="34" t="str">
        <f t="shared" si="8"/>
        <v>AC30</v>
      </c>
      <c r="BP30" s="34" t="str">
        <f t="shared" si="8"/>
        <v>AD30</v>
      </c>
      <c r="BQ30" s="34" t="str">
        <f t="shared" si="8"/>
        <v>AE30</v>
      </c>
      <c r="BR30" s="34" t="str">
        <f t="shared" si="8"/>
        <v>AF30</v>
      </c>
      <c r="BS30" s="34" t="str">
        <f t="shared" si="8"/>
        <v>AG30</v>
      </c>
      <c r="BT30" s="34" t="str">
        <f t="shared" si="8"/>
        <v>AH30</v>
      </c>
      <c r="BU30" s="34" t="str">
        <f t="shared" si="8"/>
        <v>AI30</v>
      </c>
      <c r="BV30" s="34" t="str">
        <f t="shared" si="8"/>
        <v>AJ30</v>
      </c>
      <c r="BW30" s="34" t="str">
        <f t="shared" si="8"/>
        <v>AK30</v>
      </c>
      <c r="BX30" s="34" t="str">
        <f t="shared" si="9"/>
        <v>AL30</v>
      </c>
      <c r="BY30" s="34" t="str">
        <f t="shared" si="7"/>
        <v>AM30</v>
      </c>
      <c r="BZ30" s="34" t="str">
        <f t="shared" si="7"/>
        <v>AN30</v>
      </c>
      <c r="CA30" s="34" t="str">
        <f t="shared" si="7"/>
        <v>AO30</v>
      </c>
      <c r="CB30" s="34" t="str">
        <f t="shared" si="7"/>
        <v>AP30</v>
      </c>
      <c r="CC30" s="34" t="str">
        <f t="shared" si="7"/>
        <v>AQ30</v>
      </c>
      <c r="CD30" s="34" t="str">
        <f t="shared" si="7"/>
        <v>AR30</v>
      </c>
      <c r="CE30" s="34" t="str">
        <f t="shared" si="7"/>
        <v>AS30</v>
      </c>
      <c r="CF30" s="34" t="str">
        <f t="shared" si="7"/>
        <v>AT30</v>
      </c>
      <c r="CG30" s="34" t="str">
        <f t="shared" si="7"/>
        <v>AU30</v>
      </c>
      <c r="CH30" s="34" t="str">
        <f t="shared" si="7"/>
        <v>AV30</v>
      </c>
      <c r="CI30" s="34" t="str">
        <f t="shared" si="7"/>
        <v>AW30</v>
      </c>
      <c r="CJ30" s="34" t="str">
        <f t="shared" si="7"/>
        <v>AX30</v>
      </c>
      <c r="CK30" s="34" t="str">
        <f t="shared" si="7"/>
        <v>AY30</v>
      </c>
      <c r="CL30" s="34" t="str">
        <f t="shared" si="7"/>
        <v>AZ30</v>
      </c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</row>
    <row r="31" spans="1:155" ht="15.75" thickBot="1">
      <c r="A31" s="34" t="s">
        <v>91</v>
      </c>
      <c r="B31" s="21" t="s">
        <v>179</v>
      </c>
      <c r="C31" s="3" t="s">
        <v>72</v>
      </c>
      <c r="D31" s="4">
        <v>38680</v>
      </c>
      <c r="E31" s="26">
        <f t="shared" ca="1" si="1"/>
        <v>10</v>
      </c>
      <c r="F31" s="5" t="s">
        <v>40</v>
      </c>
      <c r="G31" s="44">
        <f>Meilleur</f>
        <v>5.9606481481481479E-4</v>
      </c>
      <c r="H31" s="44">
        <f>Meilleur</f>
        <v>1.398263888888889E-3</v>
      </c>
      <c r="I31" s="44">
        <f>Meilleur</f>
        <v>0</v>
      </c>
      <c r="J31" s="44">
        <f>Meilleur</f>
        <v>0</v>
      </c>
      <c r="K31" s="44">
        <f>Meilleur</f>
        <v>0</v>
      </c>
      <c r="L31" s="44">
        <f>Meilleur</f>
        <v>0</v>
      </c>
      <c r="M31" s="44">
        <f>Meilleur</f>
        <v>7.2245370370370378E-4</v>
      </c>
      <c r="N31" s="44">
        <f>Meilleur</f>
        <v>0</v>
      </c>
      <c r="O31" s="44">
        <f>Meilleur</f>
        <v>0</v>
      </c>
      <c r="P31" s="44">
        <f>Meilleur</f>
        <v>0</v>
      </c>
      <c r="Q31" s="44">
        <f>Meilleur</f>
        <v>0</v>
      </c>
      <c r="R31" s="44">
        <f>Meilleur</f>
        <v>0</v>
      </c>
      <c r="S31" s="44">
        <f>Meilleur</f>
        <v>0</v>
      </c>
      <c r="T31" s="44">
        <f>Meilleur</f>
        <v>0</v>
      </c>
      <c r="U31" s="44">
        <f>Meilleur</f>
        <v>0</v>
      </c>
      <c r="V31" s="44">
        <f>Meilleur</f>
        <v>0</v>
      </c>
      <c r="W31" s="44">
        <f>Meilleur</f>
        <v>0</v>
      </c>
      <c r="X31" s="44">
        <f>Meilleur</f>
        <v>0</v>
      </c>
      <c r="Z31" s="46" t="str">
        <f>CONCATENATE("=MIN('Compé "&amp;TEXT(MIN('Dates compés'!$A$5:$A$61),"0")&amp;":Compé "&amp;TEXT(MAX('Dates compés'!$A$5:$A$61),"0")&amp;"'!"&amp;TEXT(AS31,"0")&amp;":"&amp;TEXT(AS31,"0")&amp;")")</f>
        <v>=MIN('Compé 20160901:Compé 20161128'!G31:G31)</v>
      </c>
      <c r="AA31" s="46" t="str">
        <f>CONCATENATE("=MIN('Compé "&amp;TEXT(MIN('Dates compés'!$A$5:$A$61),"0")&amp;":Compé "&amp;TEXT(MAX('Dates compés'!$A$5:$A$61),"0")&amp;"'!"&amp;TEXT(AT31,"0")&amp;":"&amp;TEXT(AT31,"0")&amp;")")</f>
        <v>=MIN('Compé 20160901:Compé 20161128'!H31:H31)</v>
      </c>
      <c r="AB31" s="46" t="str">
        <f>CONCATENATE("=MIN('Compé "&amp;TEXT(MIN('Dates compés'!$A$5:$A$61),"0")&amp;":Compé "&amp;TEXT(MAX('Dates compés'!$A$5:$A$61),"0")&amp;"'!"&amp;TEXT(AU31,"0")&amp;":"&amp;TEXT(AU31,"0")&amp;")")</f>
        <v>=MIN('Compé 20160901:Compé 20161128'!I31:I31)</v>
      </c>
      <c r="AC31" s="46" t="str">
        <f>CONCATENATE("=MIN('Compé "&amp;TEXT(MIN('Dates compés'!$A$5:$A$61),"0")&amp;":Compé "&amp;TEXT(MAX('Dates compés'!$A$5:$A$61),"0")&amp;"'!"&amp;TEXT(AV31,"0")&amp;":"&amp;TEXT(AV31,"0")&amp;")")</f>
        <v>=MIN('Compé 20160901:Compé 20161128'!J31:J31)</v>
      </c>
      <c r="AD31" s="46" t="str">
        <f>CONCATENATE("=MIN('Compé "&amp;TEXT(MIN('Dates compés'!$A$5:$A$61),"0")&amp;":Compé "&amp;TEXT(MAX('Dates compés'!$A$5:$A$61),"0")&amp;"'!"&amp;TEXT(AW31,"0")&amp;":"&amp;TEXT(AW31,"0")&amp;")")</f>
        <v>=MIN('Compé 20160901:Compé 20161128'!K31:K31)</v>
      </c>
      <c r="AE31" s="46" t="str">
        <f>CONCATENATE("=MIN('Compé "&amp;TEXT(MIN('Dates compés'!$A$5:$A$61),"0")&amp;":Compé "&amp;TEXT(MAX('Dates compés'!$A$5:$A$61),"0")&amp;"'!"&amp;TEXT(AX31,"0")&amp;":"&amp;TEXT(AX31,"0")&amp;")")</f>
        <v>=MIN('Compé 20160901:Compé 20161128'!L31:L31)</v>
      </c>
      <c r="AF31" s="46" t="str">
        <f>CONCATENATE("=MIN('Compé "&amp;TEXT(MIN('Dates compés'!$A$5:$A$61),"0")&amp;":Compé "&amp;TEXT(MAX('Dates compés'!$A$5:$A$61),"0")&amp;"'!"&amp;TEXT(AY31,"0")&amp;":"&amp;TEXT(AY31,"0")&amp;")")</f>
        <v>=MIN('Compé 20160901:Compé 20161128'!M31:M31)</v>
      </c>
      <c r="AG31" s="46" t="str">
        <f>CONCATENATE("=MIN('Compé "&amp;TEXT(MIN('Dates compés'!$A$5:$A$61),"0")&amp;":Compé "&amp;TEXT(MAX('Dates compés'!$A$5:$A$61),"0")&amp;"'!"&amp;TEXT(AZ31,"0")&amp;":"&amp;TEXT(AZ31,"0")&amp;")")</f>
        <v>=MIN('Compé 20160901:Compé 20161128'!N31:N31)</v>
      </c>
      <c r="AH31" s="46" t="str">
        <f>CONCATENATE("=MIN('Compé "&amp;TEXT(MIN('Dates compés'!$A$5:$A$61),"0")&amp;":Compé "&amp;TEXT(MAX('Dates compés'!$A$5:$A$61),"0")&amp;"'!"&amp;TEXT(BA31,"0")&amp;":"&amp;TEXT(BA31,"0")&amp;")")</f>
        <v>=MIN('Compé 20160901:Compé 20161128'!O31:O31)</v>
      </c>
      <c r="AI31" s="46" t="str">
        <f>CONCATENATE("=MIN('Compé "&amp;TEXT(MIN('Dates compés'!$A$5:$A$61),"0")&amp;":Compé "&amp;TEXT(MAX('Dates compés'!$A$5:$A$61),"0")&amp;"'!"&amp;TEXT(BB31,"0")&amp;":"&amp;TEXT(BB31,"0")&amp;")")</f>
        <v>=MIN('Compé 20160901:Compé 20161128'!P31:P31)</v>
      </c>
      <c r="AJ31" s="46" t="str">
        <f>CONCATENATE("=MIN('Compé "&amp;TEXT(MIN('Dates compés'!$A$5:$A$61),"0")&amp;":Compé "&amp;TEXT(MAX('Dates compés'!$A$5:$A$61),"0")&amp;"'!"&amp;TEXT(BC31,"0")&amp;":"&amp;TEXT(BC31,"0")&amp;")")</f>
        <v>=MIN('Compé 20160901:Compé 20161128'!Q31:Q31)</v>
      </c>
      <c r="AK31" s="46" t="str">
        <f>CONCATENATE("=MIN('Compé "&amp;TEXT(MIN('Dates compés'!$A$5:$A$61),"0")&amp;":Compé "&amp;TEXT(MAX('Dates compés'!$A$5:$A$61),"0")&amp;"'!"&amp;TEXT(BD31,"0")&amp;":"&amp;TEXT(BD31,"0")&amp;")")</f>
        <v>=MIN('Compé 20160901:Compé 20161128'!R31:R31)</v>
      </c>
      <c r="AL31" s="46" t="str">
        <f>CONCATENATE("=MIN('Compé "&amp;TEXT(MIN('Dates compés'!$A$5:$A$61),"0")&amp;":Compé "&amp;TEXT(MAX('Dates compés'!$A$5:$A$61),"0")&amp;"'!"&amp;TEXT(BE31,"0")&amp;":"&amp;TEXT(BE31,"0")&amp;")")</f>
        <v>=MIN('Compé 20160901:Compé 20161128'!S31:S31)</v>
      </c>
      <c r="AM31" s="46" t="str">
        <f>CONCATENATE("=MIN('Compé "&amp;TEXT(MIN('Dates compés'!$A$5:$A$61),"0")&amp;":Compé "&amp;TEXT(MAX('Dates compés'!$A$5:$A$61),"0")&amp;"'!"&amp;TEXT(BF31,"0")&amp;":"&amp;TEXT(BF31,"0")&amp;")")</f>
        <v>=MIN('Compé 20160901:Compé 20161128'!T31:T31)</v>
      </c>
      <c r="AN31" s="46" t="str">
        <f>CONCATENATE("=MIN('Compé "&amp;TEXT(MIN('Dates compés'!$A$5:$A$61),"0")&amp;":Compé "&amp;TEXT(MAX('Dates compés'!$A$5:$A$61),"0")&amp;"'!"&amp;TEXT(BG31,"0")&amp;":"&amp;TEXT(BG31,"0")&amp;")")</f>
        <v>=MIN('Compé 20160901:Compé 20161128'!U31:U31)</v>
      </c>
      <c r="AO31" s="46" t="str">
        <f>CONCATENATE("=MIN('Compé "&amp;TEXT(MIN('Dates compés'!$A$5:$A$61),"0")&amp;":Compé "&amp;TEXT(MAX('Dates compés'!$A$5:$A$61),"0")&amp;"'!"&amp;TEXT(BH31,"0")&amp;":"&amp;TEXT(BH31,"0")&amp;")")</f>
        <v>=MIN('Compé 20160901:Compé 20161128'!V31:V31)</v>
      </c>
      <c r="AP31" s="46" t="str">
        <f>CONCATENATE("=MIN('Compé "&amp;TEXT(MIN('Dates compés'!$A$5:$A$61),"0")&amp;":Compé "&amp;TEXT(MAX('Dates compés'!$A$5:$A$61),"0")&amp;"'!"&amp;TEXT(BI31,"0")&amp;":"&amp;TEXT(BI31,"0")&amp;")")</f>
        <v>=MIN('Compé 20160901:Compé 20161128'!W31:W31)</v>
      </c>
      <c r="AQ31" s="46" t="str">
        <f>CONCATENATE("=MIN('Compé "&amp;TEXT(MIN('Dates compés'!$A$5:$A$61),"0")&amp;":Compé "&amp;TEXT(MAX('Dates compés'!$A$5:$A$61),"0")&amp;"'!"&amp;TEXT(BJ31,"0")&amp;":"&amp;TEXT(BJ31,"0")&amp;")")</f>
        <v>=MIN('Compé 20160901:Compé 20161128'!X31:X31)</v>
      </c>
      <c r="AR31" s="34">
        <f t="shared" si="6"/>
        <v>31</v>
      </c>
      <c r="AS31" s="34" t="str">
        <f t="shared" si="10"/>
        <v>G31</v>
      </c>
      <c r="AT31" s="34" t="str">
        <f t="shared" si="10"/>
        <v>H31</v>
      </c>
      <c r="AU31" s="34" t="str">
        <f t="shared" si="10"/>
        <v>I31</v>
      </c>
      <c r="AV31" s="34" t="str">
        <f t="shared" si="10"/>
        <v>J31</v>
      </c>
      <c r="AW31" s="34" t="str">
        <f t="shared" si="10"/>
        <v>K31</v>
      </c>
      <c r="AX31" s="34" t="str">
        <f t="shared" si="10"/>
        <v>L31</v>
      </c>
      <c r="AY31" s="34" t="str">
        <f t="shared" si="10"/>
        <v>M31</v>
      </c>
      <c r="AZ31" s="34" t="str">
        <f t="shared" si="10"/>
        <v>N31</v>
      </c>
      <c r="BA31" s="34" t="str">
        <f t="shared" si="10"/>
        <v>O31</v>
      </c>
      <c r="BB31" s="34" t="str">
        <f t="shared" si="10"/>
        <v>P31</v>
      </c>
      <c r="BC31" s="34" t="str">
        <f t="shared" si="10"/>
        <v>Q31</v>
      </c>
      <c r="BD31" s="34" t="str">
        <f t="shared" si="10"/>
        <v>R31</v>
      </c>
      <c r="BE31" s="34" t="str">
        <f t="shared" si="10"/>
        <v>S31</v>
      </c>
      <c r="BF31" s="34" t="str">
        <f t="shared" si="10"/>
        <v>T31</v>
      </c>
      <c r="BG31" s="34" t="str">
        <f t="shared" si="10"/>
        <v>U31</v>
      </c>
      <c r="BH31" s="34" t="str">
        <f t="shared" si="10"/>
        <v>V31</v>
      </c>
      <c r="BI31" s="34" t="str">
        <f t="shared" si="8"/>
        <v>W31</v>
      </c>
      <c r="BJ31" s="34" t="str">
        <f t="shared" si="8"/>
        <v>X31</v>
      </c>
      <c r="BK31" s="34" t="str">
        <f t="shared" si="8"/>
        <v>Y31</v>
      </c>
      <c r="BL31" s="34" t="str">
        <f t="shared" si="8"/>
        <v>Z31</v>
      </c>
      <c r="BM31" s="34" t="str">
        <f t="shared" si="8"/>
        <v>AA31</v>
      </c>
      <c r="BN31" s="34" t="str">
        <f t="shared" si="8"/>
        <v>AB31</v>
      </c>
      <c r="BO31" s="34" t="str">
        <f t="shared" si="8"/>
        <v>AC31</v>
      </c>
      <c r="BP31" s="34" t="str">
        <f t="shared" si="8"/>
        <v>AD31</v>
      </c>
      <c r="BQ31" s="34" t="str">
        <f t="shared" si="8"/>
        <v>AE31</v>
      </c>
      <c r="BR31" s="34" t="str">
        <f t="shared" si="8"/>
        <v>AF31</v>
      </c>
      <c r="BS31" s="34" t="str">
        <f t="shared" si="8"/>
        <v>AG31</v>
      </c>
      <c r="BT31" s="34" t="str">
        <f t="shared" si="8"/>
        <v>AH31</v>
      </c>
      <c r="BU31" s="34" t="str">
        <f t="shared" si="8"/>
        <v>AI31</v>
      </c>
      <c r="BV31" s="34" t="str">
        <f t="shared" si="8"/>
        <v>AJ31</v>
      </c>
      <c r="BW31" s="34" t="str">
        <f t="shared" si="8"/>
        <v>AK31</v>
      </c>
      <c r="BX31" s="34" t="str">
        <f t="shared" si="9"/>
        <v>AL31</v>
      </c>
      <c r="BY31" s="34" t="str">
        <f t="shared" si="7"/>
        <v>AM31</v>
      </c>
      <c r="BZ31" s="34" t="str">
        <f t="shared" si="7"/>
        <v>AN31</v>
      </c>
      <c r="CA31" s="34" t="str">
        <f t="shared" si="7"/>
        <v>AO31</v>
      </c>
      <c r="CB31" s="34" t="str">
        <f t="shared" si="7"/>
        <v>AP31</v>
      </c>
      <c r="CC31" s="34" t="str">
        <f t="shared" si="7"/>
        <v>AQ31</v>
      </c>
      <c r="CD31" s="34" t="str">
        <f t="shared" si="7"/>
        <v>AR31</v>
      </c>
      <c r="CE31" s="34" t="str">
        <f t="shared" si="7"/>
        <v>AS31</v>
      </c>
      <c r="CF31" s="34" t="str">
        <f t="shared" si="7"/>
        <v>AT31</v>
      </c>
      <c r="CG31" s="34" t="str">
        <f t="shared" si="7"/>
        <v>AU31</v>
      </c>
      <c r="CH31" s="34" t="str">
        <f t="shared" si="7"/>
        <v>AV31</v>
      </c>
      <c r="CI31" s="34" t="str">
        <f t="shared" si="7"/>
        <v>AW31</v>
      </c>
      <c r="CJ31" s="34" t="str">
        <f t="shared" si="7"/>
        <v>AX31</v>
      </c>
      <c r="CK31" s="34" t="str">
        <f t="shared" si="7"/>
        <v>AY31</v>
      </c>
      <c r="CL31" s="34" t="str">
        <f t="shared" si="7"/>
        <v>AZ31</v>
      </c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</row>
    <row r="32" spans="1:155" ht="15.75" thickBot="1">
      <c r="A32" s="34" t="s">
        <v>91</v>
      </c>
      <c r="B32" s="37" t="s">
        <v>180</v>
      </c>
      <c r="C32" s="38" t="s">
        <v>88</v>
      </c>
      <c r="D32" s="39">
        <v>36945</v>
      </c>
      <c r="E32" s="43">
        <f t="shared" ca="1" si="1"/>
        <v>15</v>
      </c>
      <c r="F32" s="40" t="s">
        <v>40</v>
      </c>
      <c r="G32" s="44">
        <f>Meilleur</f>
        <v>3.9872685185185188E-4</v>
      </c>
      <c r="H32" s="44">
        <f>Meilleur</f>
        <v>9.2442129629629634E-4</v>
      </c>
      <c r="I32" s="44">
        <f>Meilleur</f>
        <v>2.0091435185185186E-3</v>
      </c>
      <c r="J32" s="44">
        <f>Meilleur</f>
        <v>4.4498842592592593E-3</v>
      </c>
      <c r="K32" s="44">
        <f>Meilleur</f>
        <v>0</v>
      </c>
      <c r="L32" s="44">
        <f>Meilleur</f>
        <v>0</v>
      </c>
      <c r="M32" s="44">
        <f>Meilleur</f>
        <v>0</v>
      </c>
      <c r="N32" s="44">
        <f>Meilleur</f>
        <v>0</v>
      </c>
      <c r="O32" s="44">
        <f>Meilleur</f>
        <v>0</v>
      </c>
      <c r="P32" s="44">
        <f>Meilleur</f>
        <v>5.2847222222222217E-4</v>
      </c>
      <c r="Q32" s="44">
        <f>Meilleur</f>
        <v>1.1679398148148148E-3</v>
      </c>
      <c r="R32" s="44">
        <f>Meilleur</f>
        <v>2.4782407407407405E-3</v>
      </c>
      <c r="S32" s="44">
        <f>Meilleur</f>
        <v>4.6168981481481489E-4</v>
      </c>
      <c r="T32" s="44">
        <f>Meilleur</f>
        <v>1.1344907407407408E-3</v>
      </c>
      <c r="U32" s="44">
        <f>Meilleur</f>
        <v>0</v>
      </c>
      <c r="V32" s="44">
        <f>Meilleur</f>
        <v>1.2685185185185184E-3</v>
      </c>
      <c r="W32" s="44">
        <f>Meilleur</f>
        <v>2.3672453703703707E-3</v>
      </c>
      <c r="X32" s="44">
        <f>Meilleur</f>
        <v>0</v>
      </c>
      <c r="Z32" s="46" t="str">
        <f>CONCATENATE("=MIN('Compé "&amp;TEXT(MIN('Dates compés'!$A$5:$A$61),"0")&amp;":Compé "&amp;TEXT(MAX('Dates compés'!$A$5:$A$61),"0")&amp;"'!"&amp;TEXT(AS32,"0")&amp;":"&amp;TEXT(AS32,"0")&amp;")")</f>
        <v>=MIN('Compé 20160901:Compé 20161128'!G32:G32)</v>
      </c>
      <c r="AA32" s="46" t="str">
        <f>CONCATENATE("=MIN('Compé "&amp;TEXT(MIN('Dates compés'!$A$5:$A$61),"0")&amp;":Compé "&amp;TEXT(MAX('Dates compés'!$A$5:$A$61),"0")&amp;"'!"&amp;TEXT(AT32,"0")&amp;":"&amp;TEXT(AT32,"0")&amp;")")</f>
        <v>=MIN('Compé 20160901:Compé 20161128'!H32:H32)</v>
      </c>
      <c r="AB32" s="46" t="str">
        <f>CONCATENATE("=MIN('Compé "&amp;TEXT(MIN('Dates compés'!$A$5:$A$61),"0")&amp;":Compé "&amp;TEXT(MAX('Dates compés'!$A$5:$A$61),"0")&amp;"'!"&amp;TEXT(AU32,"0")&amp;":"&amp;TEXT(AU32,"0")&amp;")")</f>
        <v>=MIN('Compé 20160901:Compé 20161128'!I32:I32)</v>
      </c>
      <c r="AC32" s="46" t="str">
        <f>CONCATENATE("=MIN('Compé "&amp;TEXT(MIN('Dates compés'!$A$5:$A$61),"0")&amp;":Compé "&amp;TEXT(MAX('Dates compés'!$A$5:$A$61),"0")&amp;"'!"&amp;TEXT(AV32,"0")&amp;":"&amp;TEXT(AV32,"0")&amp;")")</f>
        <v>=MIN('Compé 20160901:Compé 20161128'!J32:J32)</v>
      </c>
      <c r="AD32" s="46" t="str">
        <f>CONCATENATE("=MIN('Compé "&amp;TEXT(MIN('Dates compés'!$A$5:$A$61),"0")&amp;":Compé "&amp;TEXT(MAX('Dates compés'!$A$5:$A$61),"0")&amp;"'!"&amp;TEXT(AW32,"0")&amp;":"&amp;TEXT(AW32,"0")&amp;")")</f>
        <v>=MIN('Compé 20160901:Compé 20161128'!K32:K32)</v>
      </c>
      <c r="AE32" s="46" t="str">
        <f>CONCATENATE("=MIN('Compé "&amp;TEXT(MIN('Dates compés'!$A$5:$A$61),"0")&amp;":Compé "&amp;TEXT(MAX('Dates compés'!$A$5:$A$61),"0")&amp;"'!"&amp;TEXT(AX32,"0")&amp;":"&amp;TEXT(AX32,"0")&amp;")")</f>
        <v>=MIN('Compé 20160901:Compé 20161128'!L32:L32)</v>
      </c>
      <c r="AF32" s="46" t="str">
        <f>CONCATENATE("=MIN('Compé "&amp;TEXT(MIN('Dates compés'!$A$5:$A$61),"0")&amp;":Compé "&amp;TEXT(MAX('Dates compés'!$A$5:$A$61),"0")&amp;"'!"&amp;TEXT(AY32,"0")&amp;":"&amp;TEXT(AY32,"0")&amp;")")</f>
        <v>=MIN('Compé 20160901:Compé 20161128'!M32:M32)</v>
      </c>
      <c r="AG32" s="46" t="str">
        <f>CONCATENATE("=MIN('Compé "&amp;TEXT(MIN('Dates compés'!$A$5:$A$61),"0")&amp;":Compé "&amp;TEXT(MAX('Dates compés'!$A$5:$A$61),"0")&amp;"'!"&amp;TEXT(AZ32,"0")&amp;":"&amp;TEXT(AZ32,"0")&amp;")")</f>
        <v>=MIN('Compé 20160901:Compé 20161128'!N32:N32)</v>
      </c>
      <c r="AH32" s="46" t="str">
        <f>CONCATENATE("=MIN('Compé "&amp;TEXT(MIN('Dates compés'!$A$5:$A$61),"0")&amp;":Compé "&amp;TEXT(MAX('Dates compés'!$A$5:$A$61),"0")&amp;"'!"&amp;TEXT(BA32,"0")&amp;":"&amp;TEXT(BA32,"0")&amp;")")</f>
        <v>=MIN('Compé 20160901:Compé 20161128'!O32:O32)</v>
      </c>
      <c r="AI32" s="46" t="str">
        <f>CONCATENATE("=MIN('Compé "&amp;TEXT(MIN('Dates compés'!$A$5:$A$61),"0")&amp;":Compé "&amp;TEXT(MAX('Dates compés'!$A$5:$A$61),"0")&amp;"'!"&amp;TEXT(BB32,"0")&amp;":"&amp;TEXT(BB32,"0")&amp;")")</f>
        <v>=MIN('Compé 20160901:Compé 20161128'!P32:P32)</v>
      </c>
      <c r="AJ32" s="46" t="str">
        <f>CONCATENATE("=MIN('Compé "&amp;TEXT(MIN('Dates compés'!$A$5:$A$61),"0")&amp;":Compé "&amp;TEXT(MAX('Dates compés'!$A$5:$A$61),"0")&amp;"'!"&amp;TEXT(BC32,"0")&amp;":"&amp;TEXT(BC32,"0")&amp;")")</f>
        <v>=MIN('Compé 20160901:Compé 20161128'!Q32:Q32)</v>
      </c>
      <c r="AK32" s="46" t="str">
        <f>CONCATENATE("=MIN('Compé "&amp;TEXT(MIN('Dates compés'!$A$5:$A$61),"0")&amp;":Compé "&amp;TEXT(MAX('Dates compés'!$A$5:$A$61),"0")&amp;"'!"&amp;TEXT(BD32,"0")&amp;":"&amp;TEXT(BD32,"0")&amp;")")</f>
        <v>=MIN('Compé 20160901:Compé 20161128'!R32:R32)</v>
      </c>
      <c r="AL32" s="46" t="str">
        <f>CONCATENATE("=MIN('Compé "&amp;TEXT(MIN('Dates compés'!$A$5:$A$61),"0")&amp;":Compé "&amp;TEXT(MAX('Dates compés'!$A$5:$A$61),"0")&amp;"'!"&amp;TEXT(BE32,"0")&amp;":"&amp;TEXT(BE32,"0")&amp;")")</f>
        <v>=MIN('Compé 20160901:Compé 20161128'!S32:S32)</v>
      </c>
      <c r="AM32" s="46" t="str">
        <f>CONCATENATE("=MIN('Compé "&amp;TEXT(MIN('Dates compés'!$A$5:$A$61),"0")&amp;":Compé "&amp;TEXT(MAX('Dates compés'!$A$5:$A$61),"0")&amp;"'!"&amp;TEXT(BF32,"0")&amp;":"&amp;TEXT(BF32,"0")&amp;")")</f>
        <v>=MIN('Compé 20160901:Compé 20161128'!T32:T32)</v>
      </c>
      <c r="AN32" s="46" t="str">
        <f>CONCATENATE("=MIN('Compé "&amp;TEXT(MIN('Dates compés'!$A$5:$A$61),"0")&amp;":Compé "&amp;TEXT(MAX('Dates compés'!$A$5:$A$61),"0")&amp;"'!"&amp;TEXT(BG32,"0")&amp;":"&amp;TEXT(BG32,"0")&amp;")")</f>
        <v>=MIN('Compé 20160901:Compé 20161128'!U32:U32)</v>
      </c>
      <c r="AO32" s="46" t="str">
        <f>CONCATENATE("=MIN('Compé "&amp;TEXT(MIN('Dates compés'!$A$5:$A$61),"0")&amp;":Compé "&amp;TEXT(MAX('Dates compés'!$A$5:$A$61),"0")&amp;"'!"&amp;TEXT(BH32,"0")&amp;":"&amp;TEXT(BH32,"0")&amp;")")</f>
        <v>=MIN('Compé 20160901:Compé 20161128'!V32:V32)</v>
      </c>
      <c r="AP32" s="46" t="str">
        <f>CONCATENATE("=MIN('Compé "&amp;TEXT(MIN('Dates compés'!$A$5:$A$61),"0")&amp;":Compé "&amp;TEXT(MAX('Dates compés'!$A$5:$A$61),"0")&amp;"'!"&amp;TEXT(BI32,"0")&amp;":"&amp;TEXT(BI32,"0")&amp;")")</f>
        <v>=MIN('Compé 20160901:Compé 20161128'!W32:W32)</v>
      </c>
      <c r="AQ32" s="46" t="str">
        <f>CONCATENATE("=MIN('Compé "&amp;TEXT(MIN('Dates compés'!$A$5:$A$61),"0")&amp;":Compé "&amp;TEXT(MAX('Dates compés'!$A$5:$A$61),"0")&amp;"'!"&amp;TEXT(BJ32,"0")&amp;":"&amp;TEXT(BJ32,"0")&amp;")")</f>
        <v>=MIN('Compé 20160901:Compé 20161128'!X32:X32)</v>
      </c>
      <c r="AR32" s="34">
        <f t="shared" si="6"/>
        <v>32</v>
      </c>
      <c r="AS32" s="34" t="str">
        <f t="shared" si="10"/>
        <v>G32</v>
      </c>
      <c r="AT32" s="34" t="str">
        <f t="shared" si="10"/>
        <v>H32</v>
      </c>
      <c r="AU32" s="34" t="str">
        <f t="shared" si="10"/>
        <v>I32</v>
      </c>
      <c r="AV32" s="34" t="str">
        <f t="shared" si="10"/>
        <v>J32</v>
      </c>
      <c r="AW32" s="34" t="str">
        <f t="shared" si="10"/>
        <v>K32</v>
      </c>
      <c r="AX32" s="34" t="str">
        <f t="shared" si="10"/>
        <v>L32</v>
      </c>
      <c r="AY32" s="34" t="str">
        <f t="shared" si="10"/>
        <v>M32</v>
      </c>
      <c r="AZ32" s="34" t="str">
        <f t="shared" si="10"/>
        <v>N32</v>
      </c>
      <c r="BA32" s="34" t="str">
        <f t="shared" si="10"/>
        <v>O32</v>
      </c>
      <c r="BB32" s="34" t="str">
        <f t="shared" si="10"/>
        <v>P32</v>
      </c>
      <c r="BC32" s="34" t="str">
        <f t="shared" si="10"/>
        <v>Q32</v>
      </c>
      <c r="BD32" s="34" t="str">
        <f t="shared" si="10"/>
        <v>R32</v>
      </c>
      <c r="BE32" s="34" t="str">
        <f t="shared" si="10"/>
        <v>S32</v>
      </c>
      <c r="BF32" s="34" t="str">
        <f t="shared" si="10"/>
        <v>T32</v>
      </c>
      <c r="BG32" s="34" t="str">
        <f t="shared" si="10"/>
        <v>U32</v>
      </c>
      <c r="BH32" s="34" t="str">
        <f t="shared" si="10"/>
        <v>V32</v>
      </c>
      <c r="BI32" s="34" t="str">
        <f t="shared" si="8"/>
        <v>W32</v>
      </c>
      <c r="BJ32" s="34" t="str">
        <f t="shared" si="8"/>
        <v>X32</v>
      </c>
      <c r="BK32" s="34" t="str">
        <f t="shared" si="8"/>
        <v>Y32</v>
      </c>
      <c r="BL32" s="34" t="str">
        <f t="shared" si="8"/>
        <v>Z32</v>
      </c>
      <c r="BM32" s="34" t="str">
        <f t="shared" si="8"/>
        <v>AA32</v>
      </c>
      <c r="BN32" s="34" t="str">
        <f t="shared" si="8"/>
        <v>AB32</v>
      </c>
      <c r="BO32" s="34" t="str">
        <f t="shared" si="8"/>
        <v>AC32</v>
      </c>
      <c r="BP32" s="34" t="str">
        <f t="shared" si="8"/>
        <v>AD32</v>
      </c>
      <c r="BQ32" s="34" t="str">
        <f t="shared" si="8"/>
        <v>AE32</v>
      </c>
      <c r="BR32" s="34" t="str">
        <f t="shared" si="8"/>
        <v>AF32</v>
      </c>
      <c r="BS32" s="34" t="str">
        <f t="shared" si="8"/>
        <v>AG32</v>
      </c>
      <c r="BT32" s="34" t="str">
        <f t="shared" si="8"/>
        <v>AH32</v>
      </c>
      <c r="BU32" s="34" t="str">
        <f t="shared" si="8"/>
        <v>AI32</v>
      </c>
      <c r="BV32" s="34" t="str">
        <f t="shared" si="8"/>
        <v>AJ32</v>
      </c>
      <c r="BW32" s="34" t="str">
        <f t="shared" si="8"/>
        <v>AK32</v>
      </c>
      <c r="BX32" s="34" t="str">
        <f t="shared" si="9"/>
        <v>AL32</v>
      </c>
      <c r="BY32" s="34" t="str">
        <f t="shared" si="7"/>
        <v>AM32</v>
      </c>
      <c r="BZ32" s="34" t="str">
        <f t="shared" si="7"/>
        <v>AN32</v>
      </c>
      <c r="CA32" s="34" t="str">
        <f t="shared" si="7"/>
        <v>AO32</v>
      </c>
      <c r="CB32" s="34" t="str">
        <f t="shared" si="7"/>
        <v>AP32</v>
      </c>
      <c r="CC32" s="34" t="str">
        <f t="shared" si="7"/>
        <v>AQ32</v>
      </c>
      <c r="CD32" s="34" t="str">
        <f t="shared" si="7"/>
        <v>AR32</v>
      </c>
      <c r="CE32" s="34" t="str">
        <f t="shared" si="7"/>
        <v>AS32</v>
      </c>
      <c r="CF32" s="34" t="str">
        <f t="shared" si="7"/>
        <v>AT32</v>
      </c>
      <c r="CG32" s="34" t="str">
        <f t="shared" si="7"/>
        <v>AU32</v>
      </c>
      <c r="CH32" s="34" t="str">
        <f t="shared" si="7"/>
        <v>AV32</v>
      </c>
      <c r="CI32" s="34" t="str">
        <f t="shared" si="7"/>
        <v>AW32</v>
      </c>
      <c r="CJ32" s="34" t="str">
        <f t="shared" si="7"/>
        <v>AX32</v>
      </c>
      <c r="CK32" s="34" t="str">
        <f t="shared" si="7"/>
        <v>AY32</v>
      </c>
      <c r="CL32" s="34" t="str">
        <f t="shared" si="7"/>
        <v>AZ32</v>
      </c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4"/>
      <c r="ER32" s="34"/>
      <c r="ES32" s="34"/>
      <c r="ET32" s="34"/>
      <c r="EU32" s="34"/>
      <c r="EV32" s="34"/>
      <c r="EW32" s="34"/>
      <c r="EX32" s="34"/>
      <c r="EY32" s="34"/>
    </row>
    <row r="33" spans="1:155" ht="15.75" thickBot="1">
      <c r="A33" s="34" t="s">
        <v>91</v>
      </c>
      <c r="B33" s="21" t="s">
        <v>181</v>
      </c>
      <c r="C33" s="3" t="s">
        <v>82</v>
      </c>
      <c r="D33" s="4">
        <v>38182</v>
      </c>
      <c r="E33" s="26">
        <f t="shared" ca="1" si="1"/>
        <v>12</v>
      </c>
      <c r="F33" s="5" t="s">
        <v>40</v>
      </c>
      <c r="G33" s="44">
        <f>Meilleur</f>
        <v>0</v>
      </c>
      <c r="H33" s="44">
        <f>Meilleur</f>
        <v>0</v>
      </c>
      <c r="I33" s="44">
        <f>Meilleur</f>
        <v>0</v>
      </c>
      <c r="J33" s="44">
        <f>Meilleur</f>
        <v>0</v>
      </c>
      <c r="K33" s="44">
        <f>Meilleur</f>
        <v>0</v>
      </c>
      <c r="L33" s="44">
        <f>Meilleur</f>
        <v>0</v>
      </c>
      <c r="M33" s="44">
        <f>Meilleur</f>
        <v>0</v>
      </c>
      <c r="N33" s="44">
        <f>Meilleur</f>
        <v>0</v>
      </c>
      <c r="O33" s="44">
        <f>Meilleur</f>
        <v>0</v>
      </c>
      <c r="P33" s="44">
        <f>Meilleur</f>
        <v>0</v>
      </c>
      <c r="Q33" s="44">
        <f>Meilleur</f>
        <v>0</v>
      </c>
      <c r="R33" s="44">
        <f>Meilleur</f>
        <v>0</v>
      </c>
      <c r="S33" s="44">
        <f>Meilleur</f>
        <v>0</v>
      </c>
      <c r="T33" s="44">
        <f>Meilleur</f>
        <v>0</v>
      </c>
      <c r="U33" s="44">
        <f>Meilleur</f>
        <v>0</v>
      </c>
      <c r="V33" s="44">
        <f>Meilleur</f>
        <v>0</v>
      </c>
      <c r="W33" s="44">
        <f>Meilleur</f>
        <v>0</v>
      </c>
      <c r="X33" s="44">
        <f>Meilleur</f>
        <v>0</v>
      </c>
      <c r="Z33" s="46" t="str">
        <f>CONCATENATE("=MIN('Compé "&amp;TEXT(MIN('Dates compés'!$A$5:$A$61),"0")&amp;":Compé "&amp;TEXT(MAX('Dates compés'!$A$5:$A$61),"0")&amp;"'!"&amp;TEXT(AS33,"0")&amp;":"&amp;TEXT(AS33,"0")&amp;")")</f>
        <v>=MIN('Compé 20160901:Compé 20161128'!G33:G33)</v>
      </c>
      <c r="AA33" s="46" t="str">
        <f>CONCATENATE("=MIN('Compé "&amp;TEXT(MIN('Dates compés'!$A$5:$A$61),"0")&amp;":Compé "&amp;TEXT(MAX('Dates compés'!$A$5:$A$61),"0")&amp;"'!"&amp;TEXT(AT33,"0")&amp;":"&amp;TEXT(AT33,"0")&amp;")")</f>
        <v>=MIN('Compé 20160901:Compé 20161128'!H33:H33)</v>
      </c>
      <c r="AB33" s="46" t="str">
        <f>CONCATENATE("=MIN('Compé "&amp;TEXT(MIN('Dates compés'!$A$5:$A$61),"0")&amp;":Compé "&amp;TEXT(MAX('Dates compés'!$A$5:$A$61),"0")&amp;"'!"&amp;TEXT(AU33,"0")&amp;":"&amp;TEXT(AU33,"0")&amp;")")</f>
        <v>=MIN('Compé 20160901:Compé 20161128'!I33:I33)</v>
      </c>
      <c r="AC33" s="46" t="str">
        <f>CONCATENATE("=MIN('Compé "&amp;TEXT(MIN('Dates compés'!$A$5:$A$61),"0")&amp;":Compé "&amp;TEXT(MAX('Dates compés'!$A$5:$A$61),"0")&amp;"'!"&amp;TEXT(AV33,"0")&amp;":"&amp;TEXT(AV33,"0")&amp;")")</f>
        <v>=MIN('Compé 20160901:Compé 20161128'!J33:J33)</v>
      </c>
      <c r="AD33" s="46" t="str">
        <f>CONCATENATE("=MIN('Compé "&amp;TEXT(MIN('Dates compés'!$A$5:$A$61),"0")&amp;":Compé "&amp;TEXT(MAX('Dates compés'!$A$5:$A$61),"0")&amp;"'!"&amp;TEXT(AW33,"0")&amp;":"&amp;TEXT(AW33,"0")&amp;")")</f>
        <v>=MIN('Compé 20160901:Compé 20161128'!K33:K33)</v>
      </c>
      <c r="AE33" s="46" t="str">
        <f>CONCATENATE("=MIN('Compé "&amp;TEXT(MIN('Dates compés'!$A$5:$A$61),"0")&amp;":Compé "&amp;TEXT(MAX('Dates compés'!$A$5:$A$61),"0")&amp;"'!"&amp;TEXT(AX33,"0")&amp;":"&amp;TEXT(AX33,"0")&amp;")")</f>
        <v>=MIN('Compé 20160901:Compé 20161128'!L33:L33)</v>
      </c>
      <c r="AF33" s="46" t="str">
        <f>CONCATENATE("=MIN('Compé "&amp;TEXT(MIN('Dates compés'!$A$5:$A$61),"0")&amp;":Compé "&amp;TEXT(MAX('Dates compés'!$A$5:$A$61),"0")&amp;"'!"&amp;TEXT(AY33,"0")&amp;":"&amp;TEXT(AY33,"0")&amp;")")</f>
        <v>=MIN('Compé 20160901:Compé 20161128'!M33:M33)</v>
      </c>
      <c r="AG33" s="46" t="str">
        <f>CONCATENATE("=MIN('Compé "&amp;TEXT(MIN('Dates compés'!$A$5:$A$61),"0")&amp;":Compé "&amp;TEXT(MAX('Dates compés'!$A$5:$A$61),"0")&amp;"'!"&amp;TEXT(AZ33,"0")&amp;":"&amp;TEXT(AZ33,"0")&amp;")")</f>
        <v>=MIN('Compé 20160901:Compé 20161128'!N33:N33)</v>
      </c>
      <c r="AH33" s="46" t="str">
        <f>CONCATENATE("=MIN('Compé "&amp;TEXT(MIN('Dates compés'!$A$5:$A$61),"0")&amp;":Compé "&amp;TEXT(MAX('Dates compés'!$A$5:$A$61),"0")&amp;"'!"&amp;TEXT(BA33,"0")&amp;":"&amp;TEXT(BA33,"0")&amp;")")</f>
        <v>=MIN('Compé 20160901:Compé 20161128'!O33:O33)</v>
      </c>
      <c r="AI33" s="46" t="str">
        <f>CONCATENATE("=MIN('Compé "&amp;TEXT(MIN('Dates compés'!$A$5:$A$61),"0")&amp;":Compé "&amp;TEXT(MAX('Dates compés'!$A$5:$A$61),"0")&amp;"'!"&amp;TEXT(BB33,"0")&amp;":"&amp;TEXT(BB33,"0")&amp;")")</f>
        <v>=MIN('Compé 20160901:Compé 20161128'!P33:P33)</v>
      </c>
      <c r="AJ33" s="46" t="str">
        <f>CONCATENATE("=MIN('Compé "&amp;TEXT(MIN('Dates compés'!$A$5:$A$61),"0")&amp;":Compé "&amp;TEXT(MAX('Dates compés'!$A$5:$A$61),"0")&amp;"'!"&amp;TEXT(BC33,"0")&amp;":"&amp;TEXT(BC33,"0")&amp;")")</f>
        <v>=MIN('Compé 20160901:Compé 20161128'!Q33:Q33)</v>
      </c>
      <c r="AK33" s="46" t="str">
        <f>CONCATENATE("=MIN('Compé "&amp;TEXT(MIN('Dates compés'!$A$5:$A$61),"0")&amp;":Compé "&amp;TEXT(MAX('Dates compés'!$A$5:$A$61),"0")&amp;"'!"&amp;TEXT(BD33,"0")&amp;":"&amp;TEXT(BD33,"0")&amp;")")</f>
        <v>=MIN('Compé 20160901:Compé 20161128'!R33:R33)</v>
      </c>
      <c r="AL33" s="46" t="str">
        <f>CONCATENATE("=MIN('Compé "&amp;TEXT(MIN('Dates compés'!$A$5:$A$61),"0")&amp;":Compé "&amp;TEXT(MAX('Dates compés'!$A$5:$A$61),"0")&amp;"'!"&amp;TEXT(BE33,"0")&amp;":"&amp;TEXT(BE33,"0")&amp;")")</f>
        <v>=MIN('Compé 20160901:Compé 20161128'!S33:S33)</v>
      </c>
      <c r="AM33" s="46" t="str">
        <f>CONCATENATE("=MIN('Compé "&amp;TEXT(MIN('Dates compés'!$A$5:$A$61),"0")&amp;":Compé "&amp;TEXT(MAX('Dates compés'!$A$5:$A$61),"0")&amp;"'!"&amp;TEXT(BF33,"0")&amp;":"&amp;TEXT(BF33,"0")&amp;")")</f>
        <v>=MIN('Compé 20160901:Compé 20161128'!T33:T33)</v>
      </c>
      <c r="AN33" s="46" t="str">
        <f>CONCATENATE("=MIN('Compé "&amp;TEXT(MIN('Dates compés'!$A$5:$A$61),"0")&amp;":Compé "&amp;TEXT(MAX('Dates compés'!$A$5:$A$61),"0")&amp;"'!"&amp;TEXT(BG33,"0")&amp;":"&amp;TEXT(BG33,"0")&amp;")")</f>
        <v>=MIN('Compé 20160901:Compé 20161128'!U33:U33)</v>
      </c>
      <c r="AO33" s="46" t="str">
        <f>CONCATENATE("=MIN('Compé "&amp;TEXT(MIN('Dates compés'!$A$5:$A$61),"0")&amp;":Compé "&amp;TEXT(MAX('Dates compés'!$A$5:$A$61),"0")&amp;"'!"&amp;TEXT(BH33,"0")&amp;":"&amp;TEXT(BH33,"0")&amp;")")</f>
        <v>=MIN('Compé 20160901:Compé 20161128'!V33:V33)</v>
      </c>
      <c r="AP33" s="46" t="str">
        <f>CONCATENATE("=MIN('Compé "&amp;TEXT(MIN('Dates compés'!$A$5:$A$61),"0")&amp;":Compé "&amp;TEXT(MAX('Dates compés'!$A$5:$A$61),"0")&amp;"'!"&amp;TEXT(BI33,"0")&amp;":"&amp;TEXT(BI33,"0")&amp;")")</f>
        <v>=MIN('Compé 20160901:Compé 20161128'!W33:W33)</v>
      </c>
      <c r="AQ33" s="46" t="str">
        <f>CONCATENATE("=MIN('Compé "&amp;TEXT(MIN('Dates compés'!$A$5:$A$61),"0")&amp;":Compé "&amp;TEXT(MAX('Dates compés'!$A$5:$A$61),"0")&amp;"'!"&amp;TEXT(BJ33,"0")&amp;":"&amp;TEXT(BJ33,"0")&amp;")")</f>
        <v>=MIN('Compé 20160901:Compé 20161128'!X33:X33)</v>
      </c>
      <c r="AR33" s="34">
        <f t="shared" si="6"/>
        <v>33</v>
      </c>
      <c r="AS33" s="34" t="str">
        <f t="shared" si="10"/>
        <v>G33</v>
      </c>
      <c r="AT33" s="34" t="str">
        <f t="shared" si="10"/>
        <v>H33</v>
      </c>
      <c r="AU33" s="34" t="str">
        <f t="shared" si="10"/>
        <v>I33</v>
      </c>
      <c r="AV33" s="34" t="str">
        <f t="shared" si="10"/>
        <v>J33</v>
      </c>
      <c r="AW33" s="34" t="str">
        <f t="shared" si="10"/>
        <v>K33</v>
      </c>
      <c r="AX33" s="34" t="str">
        <f t="shared" si="10"/>
        <v>L33</v>
      </c>
      <c r="AY33" s="34" t="str">
        <f t="shared" si="10"/>
        <v>M33</v>
      </c>
      <c r="AZ33" s="34" t="str">
        <f t="shared" si="10"/>
        <v>N33</v>
      </c>
      <c r="BA33" s="34" t="str">
        <f t="shared" si="10"/>
        <v>O33</v>
      </c>
      <c r="BB33" s="34" t="str">
        <f t="shared" si="10"/>
        <v>P33</v>
      </c>
      <c r="BC33" s="34" t="str">
        <f t="shared" si="10"/>
        <v>Q33</v>
      </c>
      <c r="BD33" s="34" t="str">
        <f t="shared" si="10"/>
        <v>R33</v>
      </c>
      <c r="BE33" s="34" t="str">
        <f t="shared" si="10"/>
        <v>S33</v>
      </c>
      <c r="BF33" s="34" t="str">
        <f t="shared" si="10"/>
        <v>T33</v>
      </c>
      <c r="BG33" s="34" t="str">
        <f t="shared" si="10"/>
        <v>U33</v>
      </c>
      <c r="BH33" s="34" t="str">
        <f t="shared" si="10"/>
        <v>V33</v>
      </c>
      <c r="BI33" s="34" t="str">
        <f t="shared" si="8"/>
        <v>W33</v>
      </c>
      <c r="BJ33" s="34" t="str">
        <f t="shared" si="8"/>
        <v>X33</v>
      </c>
      <c r="BK33" s="34" t="str">
        <f t="shared" si="8"/>
        <v>Y33</v>
      </c>
      <c r="BL33" s="34" t="str">
        <f t="shared" si="8"/>
        <v>Z33</v>
      </c>
      <c r="BM33" s="34" t="str">
        <f t="shared" si="8"/>
        <v>AA33</v>
      </c>
      <c r="BN33" s="34" t="str">
        <f t="shared" si="8"/>
        <v>AB33</v>
      </c>
      <c r="BO33" s="34" t="str">
        <f t="shared" si="8"/>
        <v>AC33</v>
      </c>
      <c r="BP33" s="34" t="str">
        <f t="shared" si="8"/>
        <v>AD33</v>
      </c>
      <c r="BQ33" s="34" t="str">
        <f t="shared" si="8"/>
        <v>AE33</v>
      </c>
      <c r="BR33" s="34" t="str">
        <f t="shared" si="8"/>
        <v>AF33</v>
      </c>
      <c r="BS33" s="34" t="str">
        <f t="shared" si="8"/>
        <v>AG33</v>
      </c>
      <c r="BT33" s="34" t="str">
        <f t="shared" si="8"/>
        <v>AH33</v>
      </c>
      <c r="BU33" s="34" t="str">
        <f t="shared" si="8"/>
        <v>AI33</v>
      </c>
      <c r="BV33" s="34" t="str">
        <f t="shared" si="8"/>
        <v>AJ33</v>
      </c>
      <c r="BW33" s="34" t="str">
        <f t="shared" si="8"/>
        <v>AK33</v>
      </c>
      <c r="BX33" s="34" t="str">
        <f t="shared" si="9"/>
        <v>AL33</v>
      </c>
      <c r="BY33" s="34" t="str">
        <f t="shared" si="7"/>
        <v>AM33</v>
      </c>
      <c r="BZ33" s="34" t="str">
        <f t="shared" si="7"/>
        <v>AN33</v>
      </c>
      <c r="CA33" s="34" t="str">
        <f t="shared" si="7"/>
        <v>AO33</v>
      </c>
      <c r="CB33" s="34" t="str">
        <f t="shared" si="7"/>
        <v>AP33</v>
      </c>
      <c r="CC33" s="34" t="str">
        <f t="shared" si="7"/>
        <v>AQ33</v>
      </c>
      <c r="CD33" s="34" t="str">
        <f t="shared" si="7"/>
        <v>AR33</v>
      </c>
      <c r="CE33" s="34" t="str">
        <f t="shared" si="7"/>
        <v>AS33</v>
      </c>
      <c r="CF33" s="34" t="str">
        <f t="shared" si="7"/>
        <v>AT33</v>
      </c>
      <c r="CG33" s="34" t="str">
        <f t="shared" si="7"/>
        <v>AU33</v>
      </c>
      <c r="CH33" s="34" t="str">
        <f t="shared" si="7"/>
        <v>AV33</v>
      </c>
      <c r="CI33" s="34" t="str">
        <f t="shared" si="7"/>
        <v>AW33</v>
      </c>
      <c r="CJ33" s="34" t="str">
        <f t="shared" si="7"/>
        <v>AX33</v>
      </c>
      <c r="CK33" s="34" t="str">
        <f t="shared" si="7"/>
        <v>AY33</v>
      </c>
      <c r="CL33" s="34" t="str">
        <f t="shared" si="7"/>
        <v>AZ33</v>
      </c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  <c r="DY33" s="34"/>
      <c r="DZ33" s="34"/>
      <c r="EA33" s="34"/>
      <c r="EB33" s="34"/>
      <c r="EC33" s="34"/>
      <c r="ED33" s="34"/>
      <c r="EE33" s="34"/>
      <c r="EF33" s="34"/>
      <c r="EG33" s="34"/>
      <c r="EH33" s="34"/>
      <c r="EI33" s="34"/>
      <c r="EJ33" s="34"/>
      <c r="EK33" s="34"/>
      <c r="EL33" s="34"/>
      <c r="EM33" s="34"/>
      <c r="EN33" s="34"/>
      <c r="EO33" s="34"/>
      <c r="EP33" s="34"/>
      <c r="EQ33" s="34"/>
      <c r="ER33" s="34"/>
      <c r="ES33" s="34"/>
      <c r="ET33" s="34"/>
      <c r="EU33" s="34"/>
      <c r="EV33" s="34"/>
      <c r="EW33" s="34"/>
      <c r="EX33" s="34"/>
      <c r="EY33" s="34"/>
    </row>
    <row r="34" spans="1:155" ht="15.75" thickBot="1">
      <c r="A34" s="34" t="s">
        <v>91</v>
      </c>
      <c r="B34" s="37" t="s">
        <v>182</v>
      </c>
      <c r="C34" s="38" t="s">
        <v>62</v>
      </c>
      <c r="D34" s="39">
        <v>38959</v>
      </c>
      <c r="E34" s="43">
        <f t="shared" ca="1" si="1"/>
        <v>10</v>
      </c>
      <c r="F34" s="40" t="s">
        <v>40</v>
      </c>
      <c r="G34" s="44">
        <f>Meilleur</f>
        <v>6.1087962962962973E-4</v>
      </c>
      <c r="H34" s="44">
        <f>Meilleur</f>
        <v>1.3478009259259259E-3</v>
      </c>
      <c r="I34" s="44">
        <f>Meilleur</f>
        <v>0</v>
      </c>
      <c r="J34" s="44">
        <f>Meilleur</f>
        <v>0</v>
      </c>
      <c r="K34" s="44">
        <f>Meilleur</f>
        <v>0</v>
      </c>
      <c r="L34" s="44">
        <f>Meilleur</f>
        <v>0</v>
      </c>
      <c r="M34" s="44">
        <f>Meilleur</f>
        <v>7.0381944444444452E-4</v>
      </c>
      <c r="N34" s="44">
        <f>Meilleur</f>
        <v>1.5314814814814815E-3</v>
      </c>
      <c r="O34" s="44">
        <f>Meilleur</f>
        <v>0</v>
      </c>
      <c r="P34" s="44">
        <f>Meilleur</f>
        <v>7.9456018518518504E-4</v>
      </c>
      <c r="Q34" s="44">
        <f>Meilleur</f>
        <v>0</v>
      </c>
      <c r="R34" s="44">
        <f>Meilleur</f>
        <v>0</v>
      </c>
      <c r="S34" s="44">
        <f>Meilleur</f>
        <v>0</v>
      </c>
      <c r="T34" s="44">
        <f>Meilleur</f>
        <v>0</v>
      </c>
      <c r="U34" s="44">
        <f>Meilleur</f>
        <v>0</v>
      </c>
      <c r="V34" s="44">
        <f>Meilleur</f>
        <v>0</v>
      </c>
      <c r="W34" s="44">
        <f>Meilleur</f>
        <v>0</v>
      </c>
      <c r="X34" s="44">
        <f>Meilleur</f>
        <v>0</v>
      </c>
      <c r="Z34" s="46" t="str">
        <f>CONCATENATE("=MIN('Compé "&amp;TEXT(MIN('Dates compés'!$A$5:$A$61),"0")&amp;":Compé "&amp;TEXT(MAX('Dates compés'!$A$5:$A$61),"0")&amp;"'!"&amp;TEXT(AS34,"0")&amp;":"&amp;TEXT(AS34,"0")&amp;")")</f>
        <v>=MIN('Compé 20160901:Compé 20161128'!G34:G34)</v>
      </c>
      <c r="AA34" s="46" t="str">
        <f>CONCATENATE("=MIN('Compé "&amp;TEXT(MIN('Dates compés'!$A$5:$A$61),"0")&amp;":Compé "&amp;TEXT(MAX('Dates compés'!$A$5:$A$61),"0")&amp;"'!"&amp;TEXT(AT34,"0")&amp;":"&amp;TEXT(AT34,"0")&amp;")")</f>
        <v>=MIN('Compé 20160901:Compé 20161128'!H34:H34)</v>
      </c>
      <c r="AB34" s="46" t="str">
        <f>CONCATENATE("=MIN('Compé "&amp;TEXT(MIN('Dates compés'!$A$5:$A$61),"0")&amp;":Compé "&amp;TEXT(MAX('Dates compés'!$A$5:$A$61),"0")&amp;"'!"&amp;TEXT(AU34,"0")&amp;":"&amp;TEXT(AU34,"0")&amp;")")</f>
        <v>=MIN('Compé 20160901:Compé 20161128'!I34:I34)</v>
      </c>
      <c r="AC34" s="46" t="str">
        <f>CONCATENATE("=MIN('Compé "&amp;TEXT(MIN('Dates compés'!$A$5:$A$61),"0")&amp;":Compé "&amp;TEXT(MAX('Dates compés'!$A$5:$A$61),"0")&amp;"'!"&amp;TEXT(AV34,"0")&amp;":"&amp;TEXT(AV34,"0")&amp;")")</f>
        <v>=MIN('Compé 20160901:Compé 20161128'!J34:J34)</v>
      </c>
      <c r="AD34" s="46" t="str">
        <f>CONCATENATE("=MIN('Compé "&amp;TEXT(MIN('Dates compés'!$A$5:$A$61),"0")&amp;":Compé "&amp;TEXT(MAX('Dates compés'!$A$5:$A$61),"0")&amp;"'!"&amp;TEXT(AW34,"0")&amp;":"&amp;TEXT(AW34,"0")&amp;")")</f>
        <v>=MIN('Compé 20160901:Compé 20161128'!K34:K34)</v>
      </c>
      <c r="AE34" s="46" t="str">
        <f>CONCATENATE("=MIN('Compé "&amp;TEXT(MIN('Dates compés'!$A$5:$A$61),"0")&amp;":Compé "&amp;TEXT(MAX('Dates compés'!$A$5:$A$61),"0")&amp;"'!"&amp;TEXT(AX34,"0")&amp;":"&amp;TEXT(AX34,"0")&amp;")")</f>
        <v>=MIN('Compé 20160901:Compé 20161128'!L34:L34)</v>
      </c>
      <c r="AF34" s="46" t="str">
        <f>CONCATENATE("=MIN('Compé "&amp;TEXT(MIN('Dates compés'!$A$5:$A$61),"0")&amp;":Compé "&amp;TEXT(MAX('Dates compés'!$A$5:$A$61),"0")&amp;"'!"&amp;TEXT(AY34,"0")&amp;":"&amp;TEXT(AY34,"0")&amp;")")</f>
        <v>=MIN('Compé 20160901:Compé 20161128'!M34:M34)</v>
      </c>
      <c r="AG34" s="46" t="str">
        <f>CONCATENATE("=MIN('Compé "&amp;TEXT(MIN('Dates compés'!$A$5:$A$61),"0")&amp;":Compé "&amp;TEXT(MAX('Dates compés'!$A$5:$A$61),"0")&amp;"'!"&amp;TEXT(AZ34,"0")&amp;":"&amp;TEXT(AZ34,"0")&amp;")")</f>
        <v>=MIN('Compé 20160901:Compé 20161128'!N34:N34)</v>
      </c>
      <c r="AH34" s="46" t="str">
        <f>CONCATENATE("=MIN('Compé "&amp;TEXT(MIN('Dates compés'!$A$5:$A$61),"0")&amp;":Compé "&amp;TEXT(MAX('Dates compés'!$A$5:$A$61),"0")&amp;"'!"&amp;TEXT(BA34,"0")&amp;":"&amp;TEXT(BA34,"0")&amp;")")</f>
        <v>=MIN('Compé 20160901:Compé 20161128'!O34:O34)</v>
      </c>
      <c r="AI34" s="46" t="str">
        <f>CONCATENATE("=MIN('Compé "&amp;TEXT(MIN('Dates compés'!$A$5:$A$61),"0")&amp;":Compé "&amp;TEXT(MAX('Dates compés'!$A$5:$A$61),"0")&amp;"'!"&amp;TEXT(BB34,"0")&amp;":"&amp;TEXT(BB34,"0")&amp;")")</f>
        <v>=MIN('Compé 20160901:Compé 20161128'!P34:P34)</v>
      </c>
      <c r="AJ34" s="46" t="str">
        <f>CONCATENATE("=MIN('Compé "&amp;TEXT(MIN('Dates compés'!$A$5:$A$61),"0")&amp;":Compé "&amp;TEXT(MAX('Dates compés'!$A$5:$A$61),"0")&amp;"'!"&amp;TEXT(BC34,"0")&amp;":"&amp;TEXT(BC34,"0")&amp;")")</f>
        <v>=MIN('Compé 20160901:Compé 20161128'!Q34:Q34)</v>
      </c>
      <c r="AK34" s="46" t="str">
        <f>CONCATENATE("=MIN('Compé "&amp;TEXT(MIN('Dates compés'!$A$5:$A$61),"0")&amp;":Compé "&amp;TEXT(MAX('Dates compés'!$A$5:$A$61),"0")&amp;"'!"&amp;TEXT(BD34,"0")&amp;":"&amp;TEXT(BD34,"0")&amp;")")</f>
        <v>=MIN('Compé 20160901:Compé 20161128'!R34:R34)</v>
      </c>
      <c r="AL34" s="46" t="str">
        <f>CONCATENATE("=MIN('Compé "&amp;TEXT(MIN('Dates compés'!$A$5:$A$61),"0")&amp;":Compé "&amp;TEXT(MAX('Dates compés'!$A$5:$A$61),"0")&amp;"'!"&amp;TEXT(BE34,"0")&amp;":"&amp;TEXT(BE34,"0")&amp;")")</f>
        <v>=MIN('Compé 20160901:Compé 20161128'!S34:S34)</v>
      </c>
      <c r="AM34" s="46" t="str">
        <f>CONCATENATE("=MIN('Compé "&amp;TEXT(MIN('Dates compés'!$A$5:$A$61),"0")&amp;":Compé "&amp;TEXT(MAX('Dates compés'!$A$5:$A$61),"0")&amp;"'!"&amp;TEXT(BF34,"0")&amp;":"&amp;TEXT(BF34,"0")&amp;")")</f>
        <v>=MIN('Compé 20160901:Compé 20161128'!T34:T34)</v>
      </c>
      <c r="AN34" s="46" t="str">
        <f>CONCATENATE("=MIN('Compé "&amp;TEXT(MIN('Dates compés'!$A$5:$A$61),"0")&amp;":Compé "&amp;TEXT(MAX('Dates compés'!$A$5:$A$61),"0")&amp;"'!"&amp;TEXT(BG34,"0")&amp;":"&amp;TEXT(BG34,"0")&amp;")")</f>
        <v>=MIN('Compé 20160901:Compé 20161128'!U34:U34)</v>
      </c>
      <c r="AO34" s="46" t="str">
        <f>CONCATENATE("=MIN('Compé "&amp;TEXT(MIN('Dates compés'!$A$5:$A$61),"0")&amp;":Compé "&amp;TEXT(MAX('Dates compés'!$A$5:$A$61),"0")&amp;"'!"&amp;TEXT(BH34,"0")&amp;":"&amp;TEXT(BH34,"0")&amp;")")</f>
        <v>=MIN('Compé 20160901:Compé 20161128'!V34:V34)</v>
      </c>
      <c r="AP34" s="46" t="str">
        <f>CONCATENATE("=MIN('Compé "&amp;TEXT(MIN('Dates compés'!$A$5:$A$61),"0")&amp;":Compé "&amp;TEXT(MAX('Dates compés'!$A$5:$A$61),"0")&amp;"'!"&amp;TEXT(BI34,"0")&amp;":"&amp;TEXT(BI34,"0")&amp;")")</f>
        <v>=MIN('Compé 20160901:Compé 20161128'!W34:W34)</v>
      </c>
      <c r="AQ34" s="46" t="str">
        <f>CONCATENATE("=MIN('Compé "&amp;TEXT(MIN('Dates compés'!$A$5:$A$61),"0")&amp;":Compé "&amp;TEXT(MAX('Dates compés'!$A$5:$A$61),"0")&amp;"'!"&amp;TEXT(BJ34,"0")&amp;":"&amp;TEXT(BJ34,"0")&amp;")")</f>
        <v>=MIN('Compé 20160901:Compé 20161128'!X34:X34)</v>
      </c>
      <c r="AR34" s="34">
        <f t="shared" si="6"/>
        <v>34</v>
      </c>
      <c r="AS34" s="34" t="str">
        <f t="shared" si="10"/>
        <v>G34</v>
      </c>
      <c r="AT34" s="34" t="str">
        <f t="shared" si="10"/>
        <v>H34</v>
      </c>
      <c r="AU34" s="34" t="str">
        <f t="shared" si="10"/>
        <v>I34</v>
      </c>
      <c r="AV34" s="34" t="str">
        <f t="shared" si="10"/>
        <v>J34</v>
      </c>
      <c r="AW34" s="34" t="str">
        <f t="shared" si="10"/>
        <v>K34</v>
      </c>
      <c r="AX34" s="34" t="str">
        <f t="shared" si="10"/>
        <v>L34</v>
      </c>
      <c r="AY34" s="34" t="str">
        <f t="shared" si="10"/>
        <v>M34</v>
      </c>
      <c r="AZ34" s="34" t="str">
        <f t="shared" si="10"/>
        <v>N34</v>
      </c>
      <c r="BA34" s="34" t="str">
        <f t="shared" si="10"/>
        <v>O34</v>
      </c>
      <c r="BB34" s="34" t="str">
        <f t="shared" si="10"/>
        <v>P34</v>
      </c>
      <c r="BC34" s="34" t="str">
        <f t="shared" si="10"/>
        <v>Q34</v>
      </c>
      <c r="BD34" s="34" t="str">
        <f t="shared" si="10"/>
        <v>R34</v>
      </c>
      <c r="BE34" s="34" t="str">
        <f t="shared" si="10"/>
        <v>S34</v>
      </c>
      <c r="BF34" s="34" t="str">
        <f t="shared" si="10"/>
        <v>T34</v>
      </c>
      <c r="BG34" s="34" t="str">
        <f t="shared" si="10"/>
        <v>U34</v>
      </c>
      <c r="BH34" s="34" t="str">
        <f t="shared" si="10"/>
        <v>V34</v>
      </c>
      <c r="BI34" s="34" t="str">
        <f t="shared" si="8"/>
        <v>W34</v>
      </c>
      <c r="BJ34" s="34" t="str">
        <f t="shared" si="8"/>
        <v>X34</v>
      </c>
      <c r="BK34" s="34" t="str">
        <f t="shared" si="8"/>
        <v>Y34</v>
      </c>
      <c r="BL34" s="34" t="str">
        <f t="shared" si="8"/>
        <v>Z34</v>
      </c>
      <c r="BM34" s="34" t="str">
        <f t="shared" si="8"/>
        <v>AA34</v>
      </c>
      <c r="BN34" s="34" t="str">
        <f t="shared" si="8"/>
        <v>AB34</v>
      </c>
      <c r="BO34" s="34" t="str">
        <f t="shared" si="8"/>
        <v>AC34</v>
      </c>
      <c r="BP34" s="34" t="str">
        <f t="shared" si="8"/>
        <v>AD34</v>
      </c>
      <c r="BQ34" s="34" t="str">
        <f t="shared" si="8"/>
        <v>AE34</v>
      </c>
      <c r="BR34" s="34" t="str">
        <f t="shared" si="8"/>
        <v>AF34</v>
      </c>
      <c r="BS34" s="34" t="str">
        <f t="shared" si="8"/>
        <v>AG34</v>
      </c>
      <c r="BT34" s="34" t="str">
        <f t="shared" si="8"/>
        <v>AH34</v>
      </c>
      <c r="BU34" s="34" t="str">
        <f t="shared" si="8"/>
        <v>AI34</v>
      </c>
      <c r="BV34" s="34" t="str">
        <f t="shared" si="8"/>
        <v>AJ34</v>
      </c>
      <c r="BW34" s="34" t="str">
        <f t="shared" ref="BW34:CL39" si="11">CONCATENATE(BW$1,$AR34)</f>
        <v>AK34</v>
      </c>
      <c r="BX34" s="34" t="str">
        <f t="shared" si="11"/>
        <v>AL34</v>
      </c>
      <c r="BY34" s="34" t="str">
        <f t="shared" si="11"/>
        <v>AM34</v>
      </c>
      <c r="BZ34" s="34" t="str">
        <f t="shared" si="11"/>
        <v>AN34</v>
      </c>
      <c r="CA34" s="34" t="str">
        <f t="shared" si="11"/>
        <v>AO34</v>
      </c>
      <c r="CB34" s="34" t="str">
        <f t="shared" si="11"/>
        <v>AP34</v>
      </c>
      <c r="CC34" s="34" t="str">
        <f t="shared" si="11"/>
        <v>AQ34</v>
      </c>
      <c r="CD34" s="34" t="str">
        <f t="shared" si="11"/>
        <v>AR34</v>
      </c>
      <c r="CE34" s="34" t="str">
        <f t="shared" si="11"/>
        <v>AS34</v>
      </c>
      <c r="CF34" s="34" t="str">
        <f t="shared" si="11"/>
        <v>AT34</v>
      </c>
      <c r="CG34" s="34" t="str">
        <f t="shared" si="11"/>
        <v>AU34</v>
      </c>
      <c r="CH34" s="34" t="str">
        <f t="shared" si="11"/>
        <v>AV34</v>
      </c>
      <c r="CI34" s="34" t="str">
        <f t="shared" si="11"/>
        <v>AW34</v>
      </c>
      <c r="CJ34" s="34" t="str">
        <f t="shared" si="11"/>
        <v>AX34</v>
      </c>
      <c r="CK34" s="34" t="str">
        <f t="shared" si="11"/>
        <v>AY34</v>
      </c>
      <c r="CL34" s="34" t="str">
        <f t="shared" si="11"/>
        <v>AZ34</v>
      </c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</row>
    <row r="35" spans="1:155" ht="15.75" thickBot="1">
      <c r="A35" s="34" t="s">
        <v>91</v>
      </c>
      <c r="B35" s="21" t="s">
        <v>183</v>
      </c>
      <c r="C35" s="3" t="s">
        <v>73</v>
      </c>
      <c r="D35" s="4">
        <v>39773</v>
      </c>
      <c r="E35" s="26">
        <f t="shared" ca="1" si="1"/>
        <v>7</v>
      </c>
      <c r="F35" s="5" t="s">
        <v>40</v>
      </c>
      <c r="G35" s="44">
        <f>Meilleur</f>
        <v>0</v>
      </c>
      <c r="H35" s="44">
        <f>Meilleur</f>
        <v>0</v>
      </c>
      <c r="I35" s="44">
        <f>Meilleur</f>
        <v>0</v>
      </c>
      <c r="J35" s="44">
        <f>Meilleur</f>
        <v>0</v>
      </c>
      <c r="K35" s="44">
        <f>Meilleur</f>
        <v>0</v>
      </c>
      <c r="L35" s="44">
        <f>Meilleur</f>
        <v>0</v>
      </c>
      <c r="M35" s="44">
        <f>Meilleur</f>
        <v>0</v>
      </c>
      <c r="N35" s="44">
        <f>Meilleur</f>
        <v>0</v>
      </c>
      <c r="O35" s="44">
        <f>Meilleur</f>
        <v>0</v>
      </c>
      <c r="P35" s="44">
        <f>Meilleur</f>
        <v>0</v>
      </c>
      <c r="Q35" s="44">
        <f>Meilleur</f>
        <v>0</v>
      </c>
      <c r="R35" s="44">
        <f>Meilleur</f>
        <v>0</v>
      </c>
      <c r="S35" s="44">
        <f>Meilleur</f>
        <v>0</v>
      </c>
      <c r="T35" s="44">
        <f>Meilleur</f>
        <v>0</v>
      </c>
      <c r="U35" s="44">
        <f>Meilleur</f>
        <v>0</v>
      </c>
      <c r="V35" s="44">
        <f>Meilleur</f>
        <v>0</v>
      </c>
      <c r="W35" s="44">
        <f>Meilleur</f>
        <v>0</v>
      </c>
      <c r="X35" s="44">
        <f>Meilleur</f>
        <v>0</v>
      </c>
      <c r="Z35" s="46" t="str">
        <f>CONCATENATE("=MIN('Compé "&amp;TEXT(MIN('Dates compés'!$A$5:$A$61),"0")&amp;":Compé "&amp;TEXT(MAX('Dates compés'!$A$5:$A$61),"0")&amp;"'!"&amp;TEXT(AS35,"0")&amp;":"&amp;TEXT(AS35,"0")&amp;")")</f>
        <v>=MIN('Compé 20160901:Compé 20161128'!G35:G35)</v>
      </c>
      <c r="AA35" s="46" t="str">
        <f>CONCATENATE("=MIN('Compé "&amp;TEXT(MIN('Dates compés'!$A$5:$A$61),"0")&amp;":Compé "&amp;TEXT(MAX('Dates compés'!$A$5:$A$61),"0")&amp;"'!"&amp;TEXT(AT35,"0")&amp;":"&amp;TEXT(AT35,"0")&amp;")")</f>
        <v>=MIN('Compé 20160901:Compé 20161128'!H35:H35)</v>
      </c>
      <c r="AB35" s="46" t="str">
        <f>CONCATENATE("=MIN('Compé "&amp;TEXT(MIN('Dates compés'!$A$5:$A$61),"0")&amp;":Compé "&amp;TEXT(MAX('Dates compés'!$A$5:$A$61),"0")&amp;"'!"&amp;TEXT(AU35,"0")&amp;":"&amp;TEXT(AU35,"0")&amp;")")</f>
        <v>=MIN('Compé 20160901:Compé 20161128'!I35:I35)</v>
      </c>
      <c r="AC35" s="46" t="str">
        <f>CONCATENATE("=MIN('Compé "&amp;TEXT(MIN('Dates compés'!$A$5:$A$61),"0")&amp;":Compé "&amp;TEXT(MAX('Dates compés'!$A$5:$A$61),"0")&amp;"'!"&amp;TEXT(AV35,"0")&amp;":"&amp;TEXT(AV35,"0")&amp;")")</f>
        <v>=MIN('Compé 20160901:Compé 20161128'!J35:J35)</v>
      </c>
      <c r="AD35" s="46" t="str">
        <f>CONCATENATE("=MIN('Compé "&amp;TEXT(MIN('Dates compés'!$A$5:$A$61),"0")&amp;":Compé "&amp;TEXT(MAX('Dates compés'!$A$5:$A$61),"0")&amp;"'!"&amp;TEXT(AW35,"0")&amp;":"&amp;TEXT(AW35,"0")&amp;")")</f>
        <v>=MIN('Compé 20160901:Compé 20161128'!K35:K35)</v>
      </c>
      <c r="AE35" s="46" t="str">
        <f>CONCATENATE("=MIN('Compé "&amp;TEXT(MIN('Dates compés'!$A$5:$A$61),"0")&amp;":Compé "&amp;TEXT(MAX('Dates compés'!$A$5:$A$61),"0")&amp;"'!"&amp;TEXT(AX35,"0")&amp;":"&amp;TEXT(AX35,"0")&amp;")")</f>
        <v>=MIN('Compé 20160901:Compé 20161128'!L35:L35)</v>
      </c>
      <c r="AF35" s="46" t="str">
        <f>CONCATENATE("=MIN('Compé "&amp;TEXT(MIN('Dates compés'!$A$5:$A$61),"0")&amp;":Compé "&amp;TEXT(MAX('Dates compés'!$A$5:$A$61),"0")&amp;"'!"&amp;TEXT(AY35,"0")&amp;":"&amp;TEXT(AY35,"0")&amp;")")</f>
        <v>=MIN('Compé 20160901:Compé 20161128'!M35:M35)</v>
      </c>
      <c r="AG35" s="46" t="str">
        <f>CONCATENATE("=MIN('Compé "&amp;TEXT(MIN('Dates compés'!$A$5:$A$61),"0")&amp;":Compé "&amp;TEXT(MAX('Dates compés'!$A$5:$A$61),"0")&amp;"'!"&amp;TEXT(AZ35,"0")&amp;":"&amp;TEXT(AZ35,"0")&amp;")")</f>
        <v>=MIN('Compé 20160901:Compé 20161128'!N35:N35)</v>
      </c>
      <c r="AH35" s="46" t="str">
        <f>CONCATENATE("=MIN('Compé "&amp;TEXT(MIN('Dates compés'!$A$5:$A$61),"0")&amp;":Compé "&amp;TEXT(MAX('Dates compés'!$A$5:$A$61),"0")&amp;"'!"&amp;TEXT(BA35,"0")&amp;":"&amp;TEXT(BA35,"0")&amp;")")</f>
        <v>=MIN('Compé 20160901:Compé 20161128'!O35:O35)</v>
      </c>
      <c r="AI35" s="46" t="str">
        <f>CONCATENATE("=MIN('Compé "&amp;TEXT(MIN('Dates compés'!$A$5:$A$61),"0")&amp;":Compé "&amp;TEXT(MAX('Dates compés'!$A$5:$A$61),"0")&amp;"'!"&amp;TEXT(BB35,"0")&amp;":"&amp;TEXT(BB35,"0")&amp;")")</f>
        <v>=MIN('Compé 20160901:Compé 20161128'!P35:P35)</v>
      </c>
      <c r="AJ35" s="46" t="str">
        <f>CONCATENATE("=MIN('Compé "&amp;TEXT(MIN('Dates compés'!$A$5:$A$61),"0")&amp;":Compé "&amp;TEXT(MAX('Dates compés'!$A$5:$A$61),"0")&amp;"'!"&amp;TEXT(BC35,"0")&amp;":"&amp;TEXT(BC35,"0")&amp;")")</f>
        <v>=MIN('Compé 20160901:Compé 20161128'!Q35:Q35)</v>
      </c>
      <c r="AK35" s="46" t="str">
        <f>CONCATENATE("=MIN('Compé "&amp;TEXT(MIN('Dates compés'!$A$5:$A$61),"0")&amp;":Compé "&amp;TEXT(MAX('Dates compés'!$A$5:$A$61),"0")&amp;"'!"&amp;TEXT(BD35,"0")&amp;":"&amp;TEXT(BD35,"0")&amp;")")</f>
        <v>=MIN('Compé 20160901:Compé 20161128'!R35:R35)</v>
      </c>
      <c r="AL35" s="46" t="str">
        <f>CONCATENATE("=MIN('Compé "&amp;TEXT(MIN('Dates compés'!$A$5:$A$61),"0")&amp;":Compé "&amp;TEXT(MAX('Dates compés'!$A$5:$A$61),"0")&amp;"'!"&amp;TEXT(BE35,"0")&amp;":"&amp;TEXT(BE35,"0")&amp;")")</f>
        <v>=MIN('Compé 20160901:Compé 20161128'!S35:S35)</v>
      </c>
      <c r="AM35" s="46" t="str">
        <f>CONCATENATE("=MIN('Compé "&amp;TEXT(MIN('Dates compés'!$A$5:$A$61),"0")&amp;":Compé "&amp;TEXT(MAX('Dates compés'!$A$5:$A$61),"0")&amp;"'!"&amp;TEXT(BF35,"0")&amp;":"&amp;TEXT(BF35,"0")&amp;")")</f>
        <v>=MIN('Compé 20160901:Compé 20161128'!T35:T35)</v>
      </c>
      <c r="AN35" s="46" t="str">
        <f>CONCATENATE("=MIN('Compé "&amp;TEXT(MIN('Dates compés'!$A$5:$A$61),"0")&amp;":Compé "&amp;TEXT(MAX('Dates compés'!$A$5:$A$61),"0")&amp;"'!"&amp;TEXT(BG35,"0")&amp;":"&amp;TEXT(BG35,"0")&amp;")")</f>
        <v>=MIN('Compé 20160901:Compé 20161128'!U35:U35)</v>
      </c>
      <c r="AO35" s="46" t="str">
        <f>CONCATENATE("=MIN('Compé "&amp;TEXT(MIN('Dates compés'!$A$5:$A$61),"0")&amp;":Compé "&amp;TEXT(MAX('Dates compés'!$A$5:$A$61),"0")&amp;"'!"&amp;TEXT(BH35,"0")&amp;":"&amp;TEXT(BH35,"0")&amp;")")</f>
        <v>=MIN('Compé 20160901:Compé 20161128'!V35:V35)</v>
      </c>
      <c r="AP35" s="46" t="str">
        <f>CONCATENATE("=MIN('Compé "&amp;TEXT(MIN('Dates compés'!$A$5:$A$61),"0")&amp;":Compé "&amp;TEXT(MAX('Dates compés'!$A$5:$A$61),"0")&amp;"'!"&amp;TEXT(BI35,"0")&amp;":"&amp;TEXT(BI35,"0")&amp;")")</f>
        <v>=MIN('Compé 20160901:Compé 20161128'!W35:W35)</v>
      </c>
      <c r="AQ35" s="46" t="str">
        <f>CONCATENATE("=MIN('Compé "&amp;TEXT(MIN('Dates compés'!$A$5:$A$61),"0")&amp;":Compé "&amp;TEXT(MAX('Dates compés'!$A$5:$A$61),"0")&amp;"'!"&amp;TEXT(BJ35,"0")&amp;":"&amp;TEXT(BJ35,"0")&amp;")")</f>
        <v>=MIN('Compé 20160901:Compé 20161128'!X35:X35)</v>
      </c>
      <c r="AR35" s="34">
        <f t="shared" si="6"/>
        <v>35</v>
      </c>
      <c r="AS35" s="34" t="str">
        <f t="shared" si="10"/>
        <v>G35</v>
      </c>
      <c r="AT35" s="34" t="str">
        <f t="shared" si="10"/>
        <v>H35</v>
      </c>
      <c r="AU35" s="34" t="str">
        <f t="shared" si="10"/>
        <v>I35</v>
      </c>
      <c r="AV35" s="34" t="str">
        <f t="shared" si="10"/>
        <v>J35</v>
      </c>
      <c r="AW35" s="34" t="str">
        <f t="shared" si="10"/>
        <v>K35</v>
      </c>
      <c r="AX35" s="34" t="str">
        <f t="shared" si="10"/>
        <v>L35</v>
      </c>
      <c r="AY35" s="34" t="str">
        <f t="shared" si="10"/>
        <v>M35</v>
      </c>
      <c r="AZ35" s="34" t="str">
        <f t="shared" si="10"/>
        <v>N35</v>
      </c>
      <c r="BA35" s="34" t="str">
        <f t="shared" si="10"/>
        <v>O35</v>
      </c>
      <c r="BB35" s="34" t="str">
        <f t="shared" si="10"/>
        <v>P35</v>
      </c>
      <c r="BC35" s="34" t="str">
        <f t="shared" si="10"/>
        <v>Q35</v>
      </c>
      <c r="BD35" s="34" t="str">
        <f t="shared" si="10"/>
        <v>R35</v>
      </c>
      <c r="BE35" s="34" t="str">
        <f t="shared" si="10"/>
        <v>S35</v>
      </c>
      <c r="BF35" s="34" t="str">
        <f t="shared" si="10"/>
        <v>T35</v>
      </c>
      <c r="BG35" s="34" t="str">
        <f t="shared" si="10"/>
        <v>U35</v>
      </c>
      <c r="BH35" s="34" t="str">
        <f t="shared" ref="BH35:BW39" si="12">CONCATENATE(BH$1,$AR35)</f>
        <v>V35</v>
      </c>
      <c r="BI35" s="34" t="str">
        <f t="shared" si="12"/>
        <v>W35</v>
      </c>
      <c r="BJ35" s="34" t="str">
        <f t="shared" si="12"/>
        <v>X35</v>
      </c>
      <c r="BK35" s="34" t="str">
        <f t="shared" si="12"/>
        <v>Y35</v>
      </c>
      <c r="BL35" s="34" t="str">
        <f t="shared" si="12"/>
        <v>Z35</v>
      </c>
      <c r="BM35" s="34" t="str">
        <f t="shared" si="12"/>
        <v>AA35</v>
      </c>
      <c r="BN35" s="34" t="str">
        <f t="shared" si="12"/>
        <v>AB35</v>
      </c>
      <c r="BO35" s="34" t="str">
        <f t="shared" si="12"/>
        <v>AC35</v>
      </c>
      <c r="BP35" s="34" t="str">
        <f t="shared" si="12"/>
        <v>AD35</v>
      </c>
      <c r="BQ35" s="34" t="str">
        <f t="shared" si="12"/>
        <v>AE35</v>
      </c>
      <c r="BR35" s="34" t="str">
        <f t="shared" si="12"/>
        <v>AF35</v>
      </c>
      <c r="BS35" s="34" t="str">
        <f t="shared" si="12"/>
        <v>AG35</v>
      </c>
      <c r="BT35" s="34" t="str">
        <f t="shared" si="12"/>
        <v>AH35</v>
      </c>
      <c r="BU35" s="34" t="str">
        <f t="shared" si="12"/>
        <v>AI35</v>
      </c>
      <c r="BV35" s="34" t="str">
        <f t="shared" si="12"/>
        <v>AJ35</v>
      </c>
      <c r="BW35" s="34" t="str">
        <f t="shared" si="12"/>
        <v>AK35</v>
      </c>
      <c r="BX35" s="34" t="str">
        <f t="shared" si="11"/>
        <v>AL35</v>
      </c>
      <c r="BY35" s="34" t="str">
        <f t="shared" si="11"/>
        <v>AM35</v>
      </c>
      <c r="BZ35" s="34" t="str">
        <f t="shared" si="11"/>
        <v>AN35</v>
      </c>
      <c r="CA35" s="34" t="str">
        <f t="shared" si="11"/>
        <v>AO35</v>
      </c>
      <c r="CB35" s="34" t="str">
        <f t="shared" si="11"/>
        <v>AP35</v>
      </c>
      <c r="CC35" s="34" t="str">
        <f t="shared" si="11"/>
        <v>AQ35</v>
      </c>
      <c r="CD35" s="34" t="str">
        <f t="shared" si="11"/>
        <v>AR35</v>
      </c>
      <c r="CE35" s="34" t="str">
        <f t="shared" si="11"/>
        <v>AS35</v>
      </c>
      <c r="CF35" s="34" t="str">
        <f t="shared" si="11"/>
        <v>AT35</v>
      </c>
      <c r="CG35" s="34" t="str">
        <f t="shared" si="11"/>
        <v>AU35</v>
      </c>
      <c r="CH35" s="34" t="str">
        <f t="shared" si="11"/>
        <v>AV35</v>
      </c>
      <c r="CI35" s="34" t="str">
        <f t="shared" si="11"/>
        <v>AW35</v>
      </c>
      <c r="CJ35" s="34" t="str">
        <f t="shared" si="11"/>
        <v>AX35</v>
      </c>
      <c r="CK35" s="34" t="str">
        <f t="shared" si="11"/>
        <v>AY35</v>
      </c>
      <c r="CL35" s="34" t="str">
        <f t="shared" si="11"/>
        <v>AZ35</v>
      </c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4"/>
      <c r="EI35" s="34"/>
      <c r="EJ35" s="34"/>
      <c r="EK35" s="34"/>
      <c r="EL35" s="34"/>
      <c r="EM35" s="34"/>
      <c r="EN35" s="34"/>
      <c r="EO35" s="34"/>
      <c r="EP35" s="34"/>
      <c r="EQ35" s="34"/>
      <c r="ER35" s="34"/>
      <c r="ES35" s="34"/>
      <c r="ET35" s="34"/>
      <c r="EU35" s="34"/>
      <c r="EV35" s="34"/>
      <c r="EW35" s="34"/>
      <c r="EX35" s="34"/>
      <c r="EY35" s="34"/>
    </row>
    <row r="36" spans="1:155" ht="15.75" thickBot="1">
      <c r="A36" s="34" t="s">
        <v>91</v>
      </c>
      <c r="B36" s="37" t="s">
        <v>184</v>
      </c>
      <c r="C36" s="38" t="s">
        <v>89</v>
      </c>
      <c r="D36" s="39">
        <v>38022</v>
      </c>
      <c r="E36" s="43">
        <f t="shared" ca="1" si="1"/>
        <v>12</v>
      </c>
      <c r="F36" s="40" t="s">
        <v>40</v>
      </c>
      <c r="G36" s="44">
        <f>Meilleur</f>
        <v>4.0219907407407413E-4</v>
      </c>
      <c r="H36" s="44">
        <f>Meilleur</f>
        <v>9.1261574074074075E-4</v>
      </c>
      <c r="I36" s="44">
        <f>Meilleur</f>
        <v>1.96875E-3</v>
      </c>
      <c r="J36" s="44">
        <f>Meilleur</f>
        <v>0</v>
      </c>
      <c r="K36" s="44">
        <f>Meilleur</f>
        <v>0</v>
      </c>
      <c r="L36" s="44">
        <f>Meilleur</f>
        <v>0</v>
      </c>
      <c r="M36" s="44">
        <f>Meilleur</f>
        <v>0</v>
      </c>
      <c r="N36" s="44">
        <f>Meilleur</f>
        <v>9.592592592592592E-4</v>
      </c>
      <c r="O36" s="44">
        <f>Meilleur</f>
        <v>2.1042824074074076E-3</v>
      </c>
      <c r="P36" s="44">
        <f>Meilleur</f>
        <v>5.496527777777777E-4</v>
      </c>
      <c r="Q36" s="44">
        <f>Meilleur</f>
        <v>1.1662037037037038E-3</v>
      </c>
      <c r="R36" s="44">
        <f>Meilleur</f>
        <v>2.4594907407407408E-3</v>
      </c>
      <c r="S36" s="44">
        <f>Meilleur</f>
        <v>4.4942129629629629E-4</v>
      </c>
      <c r="T36" s="44">
        <f>Meilleur</f>
        <v>0</v>
      </c>
      <c r="U36" s="44">
        <f>Meilleur</f>
        <v>0</v>
      </c>
      <c r="V36" s="44">
        <f>Meilleur</f>
        <v>1.3063657407407408E-3</v>
      </c>
      <c r="W36" s="44">
        <f>Meilleur</f>
        <v>2.1356481481481482E-3</v>
      </c>
      <c r="X36" s="44">
        <f>Meilleur</f>
        <v>0</v>
      </c>
      <c r="Z36" s="46" t="str">
        <f>CONCATENATE("=MIN('Compé "&amp;TEXT(MIN('Dates compés'!$A$5:$A$61),"0")&amp;":Compé "&amp;TEXT(MAX('Dates compés'!$A$5:$A$61),"0")&amp;"'!"&amp;TEXT(AS36,"0")&amp;":"&amp;TEXT(AS36,"0")&amp;")")</f>
        <v>=MIN('Compé 20160901:Compé 20161128'!G36:G36)</v>
      </c>
      <c r="AA36" s="46" t="str">
        <f>CONCATENATE("=MIN('Compé "&amp;TEXT(MIN('Dates compés'!$A$5:$A$61),"0")&amp;":Compé "&amp;TEXT(MAX('Dates compés'!$A$5:$A$61),"0")&amp;"'!"&amp;TEXT(AT36,"0")&amp;":"&amp;TEXT(AT36,"0")&amp;")")</f>
        <v>=MIN('Compé 20160901:Compé 20161128'!H36:H36)</v>
      </c>
      <c r="AB36" s="46" t="str">
        <f>CONCATENATE("=MIN('Compé "&amp;TEXT(MIN('Dates compés'!$A$5:$A$61),"0")&amp;":Compé "&amp;TEXT(MAX('Dates compés'!$A$5:$A$61),"0")&amp;"'!"&amp;TEXT(AU36,"0")&amp;":"&amp;TEXT(AU36,"0")&amp;")")</f>
        <v>=MIN('Compé 20160901:Compé 20161128'!I36:I36)</v>
      </c>
      <c r="AC36" s="46" t="str">
        <f>CONCATENATE("=MIN('Compé "&amp;TEXT(MIN('Dates compés'!$A$5:$A$61),"0")&amp;":Compé "&amp;TEXT(MAX('Dates compés'!$A$5:$A$61),"0")&amp;"'!"&amp;TEXT(AV36,"0")&amp;":"&amp;TEXT(AV36,"0")&amp;")")</f>
        <v>=MIN('Compé 20160901:Compé 20161128'!J36:J36)</v>
      </c>
      <c r="AD36" s="46" t="str">
        <f>CONCATENATE("=MIN('Compé "&amp;TEXT(MIN('Dates compés'!$A$5:$A$61),"0")&amp;":Compé "&amp;TEXT(MAX('Dates compés'!$A$5:$A$61),"0")&amp;"'!"&amp;TEXT(AW36,"0")&amp;":"&amp;TEXT(AW36,"0")&amp;")")</f>
        <v>=MIN('Compé 20160901:Compé 20161128'!K36:K36)</v>
      </c>
      <c r="AE36" s="46" t="str">
        <f>CONCATENATE("=MIN('Compé "&amp;TEXT(MIN('Dates compés'!$A$5:$A$61),"0")&amp;":Compé "&amp;TEXT(MAX('Dates compés'!$A$5:$A$61),"0")&amp;"'!"&amp;TEXT(AX36,"0")&amp;":"&amp;TEXT(AX36,"0")&amp;")")</f>
        <v>=MIN('Compé 20160901:Compé 20161128'!L36:L36)</v>
      </c>
      <c r="AF36" s="46" t="str">
        <f>CONCATENATE("=MIN('Compé "&amp;TEXT(MIN('Dates compés'!$A$5:$A$61),"0")&amp;":Compé "&amp;TEXT(MAX('Dates compés'!$A$5:$A$61),"0")&amp;"'!"&amp;TEXT(AY36,"0")&amp;":"&amp;TEXT(AY36,"0")&amp;")")</f>
        <v>=MIN('Compé 20160901:Compé 20161128'!M36:M36)</v>
      </c>
      <c r="AG36" s="46" t="str">
        <f>CONCATENATE("=MIN('Compé "&amp;TEXT(MIN('Dates compés'!$A$5:$A$61),"0")&amp;":Compé "&amp;TEXT(MAX('Dates compés'!$A$5:$A$61),"0")&amp;"'!"&amp;TEXT(AZ36,"0")&amp;":"&amp;TEXT(AZ36,"0")&amp;")")</f>
        <v>=MIN('Compé 20160901:Compé 20161128'!N36:N36)</v>
      </c>
      <c r="AH36" s="46" t="str">
        <f>CONCATENATE("=MIN('Compé "&amp;TEXT(MIN('Dates compés'!$A$5:$A$61),"0")&amp;":Compé "&amp;TEXT(MAX('Dates compés'!$A$5:$A$61),"0")&amp;"'!"&amp;TEXT(BA36,"0")&amp;":"&amp;TEXT(BA36,"0")&amp;")")</f>
        <v>=MIN('Compé 20160901:Compé 20161128'!O36:O36)</v>
      </c>
      <c r="AI36" s="46" t="str">
        <f>CONCATENATE("=MIN('Compé "&amp;TEXT(MIN('Dates compés'!$A$5:$A$61),"0")&amp;":Compé "&amp;TEXT(MAX('Dates compés'!$A$5:$A$61),"0")&amp;"'!"&amp;TEXT(BB36,"0")&amp;":"&amp;TEXT(BB36,"0")&amp;")")</f>
        <v>=MIN('Compé 20160901:Compé 20161128'!P36:P36)</v>
      </c>
      <c r="AJ36" s="46" t="str">
        <f>CONCATENATE("=MIN('Compé "&amp;TEXT(MIN('Dates compés'!$A$5:$A$61),"0")&amp;":Compé "&amp;TEXT(MAX('Dates compés'!$A$5:$A$61),"0")&amp;"'!"&amp;TEXT(BC36,"0")&amp;":"&amp;TEXT(BC36,"0")&amp;")")</f>
        <v>=MIN('Compé 20160901:Compé 20161128'!Q36:Q36)</v>
      </c>
      <c r="AK36" s="46" t="str">
        <f>CONCATENATE("=MIN('Compé "&amp;TEXT(MIN('Dates compés'!$A$5:$A$61),"0")&amp;":Compé "&amp;TEXT(MAX('Dates compés'!$A$5:$A$61),"0")&amp;"'!"&amp;TEXT(BD36,"0")&amp;":"&amp;TEXT(BD36,"0")&amp;")")</f>
        <v>=MIN('Compé 20160901:Compé 20161128'!R36:R36)</v>
      </c>
      <c r="AL36" s="46" t="str">
        <f>CONCATENATE("=MIN('Compé "&amp;TEXT(MIN('Dates compés'!$A$5:$A$61),"0")&amp;":Compé "&amp;TEXT(MAX('Dates compés'!$A$5:$A$61),"0")&amp;"'!"&amp;TEXT(BE36,"0")&amp;":"&amp;TEXT(BE36,"0")&amp;")")</f>
        <v>=MIN('Compé 20160901:Compé 20161128'!S36:S36)</v>
      </c>
      <c r="AM36" s="46" t="str">
        <f>CONCATENATE("=MIN('Compé "&amp;TEXT(MIN('Dates compés'!$A$5:$A$61),"0")&amp;":Compé "&amp;TEXT(MAX('Dates compés'!$A$5:$A$61),"0")&amp;"'!"&amp;TEXT(BF36,"0")&amp;":"&amp;TEXT(BF36,"0")&amp;")")</f>
        <v>=MIN('Compé 20160901:Compé 20161128'!T36:T36)</v>
      </c>
      <c r="AN36" s="46" t="str">
        <f>CONCATENATE("=MIN('Compé "&amp;TEXT(MIN('Dates compés'!$A$5:$A$61),"0")&amp;":Compé "&amp;TEXT(MAX('Dates compés'!$A$5:$A$61),"0")&amp;"'!"&amp;TEXT(BG36,"0")&amp;":"&amp;TEXT(BG36,"0")&amp;")")</f>
        <v>=MIN('Compé 20160901:Compé 20161128'!U36:U36)</v>
      </c>
      <c r="AO36" s="46" t="str">
        <f>CONCATENATE("=MIN('Compé "&amp;TEXT(MIN('Dates compés'!$A$5:$A$61),"0")&amp;":Compé "&amp;TEXT(MAX('Dates compés'!$A$5:$A$61),"0")&amp;"'!"&amp;TEXT(BH36,"0")&amp;":"&amp;TEXT(BH36,"0")&amp;")")</f>
        <v>=MIN('Compé 20160901:Compé 20161128'!V36:V36)</v>
      </c>
      <c r="AP36" s="46" t="str">
        <f>CONCATENATE("=MIN('Compé "&amp;TEXT(MIN('Dates compés'!$A$5:$A$61),"0")&amp;":Compé "&amp;TEXT(MAX('Dates compés'!$A$5:$A$61),"0")&amp;"'!"&amp;TEXT(BI36,"0")&amp;":"&amp;TEXT(BI36,"0")&amp;")")</f>
        <v>=MIN('Compé 20160901:Compé 20161128'!W36:W36)</v>
      </c>
      <c r="AQ36" s="46" t="str">
        <f>CONCATENATE("=MIN('Compé "&amp;TEXT(MIN('Dates compés'!$A$5:$A$61),"0")&amp;":Compé "&amp;TEXT(MAX('Dates compés'!$A$5:$A$61),"0")&amp;"'!"&amp;TEXT(BJ36,"0")&amp;":"&amp;TEXT(BJ36,"0")&amp;")")</f>
        <v>=MIN('Compé 20160901:Compé 20161128'!X36:X36)</v>
      </c>
      <c r="AR36" s="34">
        <f t="shared" si="6"/>
        <v>36</v>
      </c>
      <c r="AS36" s="34" t="str">
        <f t="shared" ref="AS36:BG39" si="13">CONCATENATE(AS$1,$AR36)</f>
        <v>G36</v>
      </c>
      <c r="AT36" s="34" t="str">
        <f t="shared" si="13"/>
        <v>H36</v>
      </c>
      <c r="AU36" s="34" t="str">
        <f t="shared" si="13"/>
        <v>I36</v>
      </c>
      <c r="AV36" s="34" t="str">
        <f t="shared" si="13"/>
        <v>J36</v>
      </c>
      <c r="AW36" s="34" t="str">
        <f t="shared" si="13"/>
        <v>K36</v>
      </c>
      <c r="AX36" s="34" t="str">
        <f t="shared" si="13"/>
        <v>L36</v>
      </c>
      <c r="AY36" s="34" t="str">
        <f t="shared" si="13"/>
        <v>M36</v>
      </c>
      <c r="AZ36" s="34" t="str">
        <f t="shared" si="13"/>
        <v>N36</v>
      </c>
      <c r="BA36" s="34" t="str">
        <f t="shared" si="13"/>
        <v>O36</v>
      </c>
      <c r="BB36" s="34" t="str">
        <f t="shared" si="13"/>
        <v>P36</v>
      </c>
      <c r="BC36" s="34" t="str">
        <f t="shared" si="13"/>
        <v>Q36</v>
      </c>
      <c r="BD36" s="34" t="str">
        <f t="shared" si="13"/>
        <v>R36</v>
      </c>
      <c r="BE36" s="34" t="str">
        <f t="shared" si="13"/>
        <v>S36</v>
      </c>
      <c r="BF36" s="34" t="str">
        <f t="shared" si="13"/>
        <v>T36</v>
      </c>
      <c r="BG36" s="34" t="str">
        <f t="shared" si="13"/>
        <v>U36</v>
      </c>
      <c r="BH36" s="34" t="str">
        <f t="shared" si="12"/>
        <v>V36</v>
      </c>
      <c r="BI36" s="34" t="str">
        <f t="shared" si="12"/>
        <v>W36</v>
      </c>
      <c r="BJ36" s="34" t="str">
        <f t="shared" si="12"/>
        <v>X36</v>
      </c>
      <c r="BK36" s="34" t="str">
        <f t="shared" si="12"/>
        <v>Y36</v>
      </c>
      <c r="BL36" s="34" t="str">
        <f t="shared" si="12"/>
        <v>Z36</v>
      </c>
      <c r="BM36" s="34" t="str">
        <f t="shared" si="12"/>
        <v>AA36</v>
      </c>
      <c r="BN36" s="34" t="str">
        <f t="shared" si="12"/>
        <v>AB36</v>
      </c>
      <c r="BO36" s="34" t="str">
        <f t="shared" si="12"/>
        <v>AC36</v>
      </c>
      <c r="BP36" s="34" t="str">
        <f t="shared" si="12"/>
        <v>AD36</v>
      </c>
      <c r="BQ36" s="34" t="str">
        <f t="shared" si="12"/>
        <v>AE36</v>
      </c>
      <c r="BR36" s="34" t="str">
        <f t="shared" si="12"/>
        <v>AF36</v>
      </c>
      <c r="BS36" s="34" t="str">
        <f t="shared" si="12"/>
        <v>AG36</v>
      </c>
      <c r="BT36" s="34" t="str">
        <f t="shared" si="12"/>
        <v>AH36</v>
      </c>
      <c r="BU36" s="34" t="str">
        <f t="shared" si="12"/>
        <v>AI36</v>
      </c>
      <c r="BV36" s="34" t="str">
        <f t="shared" si="12"/>
        <v>AJ36</v>
      </c>
      <c r="BW36" s="34" t="str">
        <f t="shared" si="12"/>
        <v>AK36</v>
      </c>
      <c r="BX36" s="34" t="str">
        <f t="shared" si="11"/>
        <v>AL36</v>
      </c>
      <c r="BY36" s="34" t="str">
        <f t="shared" si="11"/>
        <v>AM36</v>
      </c>
      <c r="BZ36" s="34" t="str">
        <f t="shared" si="11"/>
        <v>AN36</v>
      </c>
      <c r="CA36" s="34" t="str">
        <f t="shared" si="11"/>
        <v>AO36</v>
      </c>
      <c r="CB36" s="34" t="str">
        <f t="shared" si="11"/>
        <v>AP36</v>
      </c>
      <c r="CC36" s="34" t="str">
        <f t="shared" si="11"/>
        <v>AQ36</v>
      </c>
      <c r="CD36" s="34" t="str">
        <f t="shared" si="11"/>
        <v>AR36</v>
      </c>
      <c r="CE36" s="34" t="str">
        <f t="shared" si="11"/>
        <v>AS36</v>
      </c>
      <c r="CF36" s="34" t="str">
        <f t="shared" si="11"/>
        <v>AT36</v>
      </c>
      <c r="CG36" s="34" t="str">
        <f t="shared" si="11"/>
        <v>AU36</v>
      </c>
      <c r="CH36" s="34" t="str">
        <f t="shared" si="11"/>
        <v>AV36</v>
      </c>
      <c r="CI36" s="34" t="str">
        <f t="shared" si="11"/>
        <v>AW36</v>
      </c>
      <c r="CJ36" s="34" t="str">
        <f t="shared" si="11"/>
        <v>AX36</v>
      </c>
      <c r="CK36" s="34" t="str">
        <f t="shared" si="11"/>
        <v>AY36</v>
      </c>
      <c r="CL36" s="34" t="str">
        <f t="shared" si="11"/>
        <v>AZ36</v>
      </c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4"/>
      <c r="EI36" s="34"/>
      <c r="EJ36" s="34"/>
      <c r="EK36" s="34"/>
      <c r="EL36" s="34"/>
      <c r="EM36" s="34"/>
      <c r="EN36" s="34"/>
      <c r="EO36" s="34"/>
      <c r="EP36" s="34"/>
      <c r="EQ36" s="34"/>
      <c r="ER36" s="34"/>
      <c r="ES36" s="34"/>
      <c r="ET36" s="34"/>
      <c r="EU36" s="34"/>
      <c r="EV36" s="34"/>
      <c r="EW36" s="34"/>
      <c r="EX36" s="34"/>
      <c r="EY36" s="34"/>
    </row>
    <row r="37" spans="1:155" ht="15.75" thickBot="1">
      <c r="A37" s="34" t="s">
        <v>91</v>
      </c>
      <c r="B37" s="21" t="s">
        <v>185</v>
      </c>
      <c r="C37" s="3" t="s">
        <v>71</v>
      </c>
      <c r="D37" s="4">
        <v>37209</v>
      </c>
      <c r="E37" s="26">
        <f t="shared" ca="1" si="1"/>
        <v>14</v>
      </c>
      <c r="F37" s="5" t="s">
        <v>40</v>
      </c>
      <c r="G37" s="44">
        <f>Meilleur</f>
        <v>3.880787037037038E-4</v>
      </c>
      <c r="H37" s="44">
        <f>Meilleur</f>
        <v>8.5555555555555558E-4</v>
      </c>
      <c r="I37" s="44">
        <f>Meilleur</f>
        <v>1.9300925925925926E-3</v>
      </c>
      <c r="J37" s="44">
        <f>Meilleur</f>
        <v>4.1803240740740742E-3</v>
      </c>
      <c r="K37" s="44">
        <f>Meilleur</f>
        <v>9.2020833333333329E-3</v>
      </c>
      <c r="L37" s="44">
        <f>Meilleur</f>
        <v>0</v>
      </c>
      <c r="M37" s="44">
        <f>Meilleur</f>
        <v>5.579861111111111E-4</v>
      </c>
      <c r="N37" s="44">
        <f>Meilleur</f>
        <v>9.8449074074074086E-4</v>
      </c>
      <c r="O37" s="44">
        <f>Meilleur</f>
        <v>2.1637731481481482E-3</v>
      </c>
      <c r="P37" s="44">
        <f>Meilleur</f>
        <v>4.7719907407407406E-4</v>
      </c>
      <c r="Q37" s="44">
        <f>Meilleur</f>
        <v>1.0677083333333335E-3</v>
      </c>
      <c r="R37" s="44">
        <f>Meilleur</f>
        <v>2.3869212962962963E-3</v>
      </c>
      <c r="S37" s="44">
        <f>Meilleur</f>
        <v>4.1759259259259251E-4</v>
      </c>
      <c r="T37" s="44">
        <f>Meilleur</f>
        <v>1.0373842592592594E-3</v>
      </c>
      <c r="U37" s="44">
        <f>Meilleur</f>
        <v>0</v>
      </c>
      <c r="V37" s="44">
        <f>Meilleur</f>
        <v>1.0008101851851851E-3</v>
      </c>
      <c r="W37" s="44">
        <f>Meilleur</f>
        <v>2.1432870370370369E-3</v>
      </c>
      <c r="X37" s="44">
        <f>Meilleur</f>
        <v>0</v>
      </c>
      <c r="Z37" s="46" t="str">
        <f>CONCATENATE("=MIN('Compé "&amp;TEXT(MIN('Dates compés'!$A$5:$A$61),"0")&amp;":Compé "&amp;TEXT(MAX('Dates compés'!$A$5:$A$61),"0")&amp;"'!"&amp;TEXT(AS37,"0")&amp;":"&amp;TEXT(AS37,"0")&amp;")")</f>
        <v>=MIN('Compé 20160901:Compé 20161128'!G37:G37)</v>
      </c>
      <c r="AA37" s="46" t="str">
        <f>CONCATENATE("=MIN('Compé "&amp;TEXT(MIN('Dates compés'!$A$5:$A$61),"0")&amp;":Compé "&amp;TEXT(MAX('Dates compés'!$A$5:$A$61),"0")&amp;"'!"&amp;TEXT(AT37,"0")&amp;":"&amp;TEXT(AT37,"0")&amp;")")</f>
        <v>=MIN('Compé 20160901:Compé 20161128'!H37:H37)</v>
      </c>
      <c r="AB37" s="46" t="str">
        <f>CONCATENATE("=MIN('Compé "&amp;TEXT(MIN('Dates compés'!$A$5:$A$61),"0")&amp;":Compé "&amp;TEXT(MAX('Dates compés'!$A$5:$A$61),"0")&amp;"'!"&amp;TEXT(AU37,"0")&amp;":"&amp;TEXT(AU37,"0")&amp;")")</f>
        <v>=MIN('Compé 20160901:Compé 20161128'!I37:I37)</v>
      </c>
      <c r="AC37" s="46" t="str">
        <f>CONCATENATE("=MIN('Compé "&amp;TEXT(MIN('Dates compés'!$A$5:$A$61),"0")&amp;":Compé "&amp;TEXT(MAX('Dates compés'!$A$5:$A$61),"0")&amp;"'!"&amp;TEXT(AV37,"0")&amp;":"&amp;TEXT(AV37,"0")&amp;")")</f>
        <v>=MIN('Compé 20160901:Compé 20161128'!J37:J37)</v>
      </c>
      <c r="AD37" s="46" t="str">
        <f>CONCATENATE("=MIN('Compé "&amp;TEXT(MIN('Dates compés'!$A$5:$A$61),"0")&amp;":Compé "&amp;TEXT(MAX('Dates compés'!$A$5:$A$61),"0")&amp;"'!"&amp;TEXT(AW37,"0")&amp;":"&amp;TEXT(AW37,"0")&amp;")")</f>
        <v>=MIN('Compé 20160901:Compé 20161128'!K37:K37)</v>
      </c>
      <c r="AE37" s="46" t="str">
        <f>CONCATENATE("=MIN('Compé "&amp;TEXT(MIN('Dates compés'!$A$5:$A$61),"0")&amp;":Compé "&amp;TEXT(MAX('Dates compés'!$A$5:$A$61),"0")&amp;"'!"&amp;TEXT(AX37,"0")&amp;":"&amp;TEXT(AX37,"0")&amp;")")</f>
        <v>=MIN('Compé 20160901:Compé 20161128'!L37:L37)</v>
      </c>
      <c r="AF37" s="46" t="str">
        <f>CONCATENATE("=MIN('Compé "&amp;TEXT(MIN('Dates compés'!$A$5:$A$61),"0")&amp;":Compé "&amp;TEXT(MAX('Dates compés'!$A$5:$A$61),"0")&amp;"'!"&amp;TEXT(AY37,"0")&amp;":"&amp;TEXT(AY37,"0")&amp;")")</f>
        <v>=MIN('Compé 20160901:Compé 20161128'!M37:M37)</v>
      </c>
      <c r="AG37" s="46" t="str">
        <f>CONCATENATE("=MIN('Compé "&amp;TEXT(MIN('Dates compés'!$A$5:$A$61),"0")&amp;":Compé "&amp;TEXT(MAX('Dates compés'!$A$5:$A$61),"0")&amp;"'!"&amp;TEXT(AZ37,"0")&amp;":"&amp;TEXT(AZ37,"0")&amp;")")</f>
        <v>=MIN('Compé 20160901:Compé 20161128'!N37:N37)</v>
      </c>
      <c r="AH37" s="46" t="str">
        <f>CONCATENATE("=MIN('Compé "&amp;TEXT(MIN('Dates compés'!$A$5:$A$61),"0")&amp;":Compé "&amp;TEXT(MAX('Dates compés'!$A$5:$A$61),"0")&amp;"'!"&amp;TEXT(BA37,"0")&amp;":"&amp;TEXT(BA37,"0")&amp;")")</f>
        <v>=MIN('Compé 20160901:Compé 20161128'!O37:O37)</v>
      </c>
      <c r="AI37" s="46" t="str">
        <f>CONCATENATE("=MIN('Compé "&amp;TEXT(MIN('Dates compés'!$A$5:$A$61),"0")&amp;":Compé "&amp;TEXT(MAX('Dates compés'!$A$5:$A$61),"0")&amp;"'!"&amp;TEXT(BB37,"0")&amp;":"&amp;TEXT(BB37,"0")&amp;")")</f>
        <v>=MIN('Compé 20160901:Compé 20161128'!P37:P37)</v>
      </c>
      <c r="AJ37" s="46" t="str">
        <f>CONCATENATE("=MIN('Compé "&amp;TEXT(MIN('Dates compés'!$A$5:$A$61),"0")&amp;":Compé "&amp;TEXT(MAX('Dates compés'!$A$5:$A$61),"0")&amp;"'!"&amp;TEXT(BC37,"0")&amp;":"&amp;TEXT(BC37,"0")&amp;")")</f>
        <v>=MIN('Compé 20160901:Compé 20161128'!Q37:Q37)</v>
      </c>
      <c r="AK37" s="46" t="str">
        <f>CONCATENATE("=MIN('Compé "&amp;TEXT(MIN('Dates compés'!$A$5:$A$61),"0")&amp;":Compé "&amp;TEXT(MAX('Dates compés'!$A$5:$A$61),"0")&amp;"'!"&amp;TEXT(BD37,"0")&amp;":"&amp;TEXT(BD37,"0")&amp;")")</f>
        <v>=MIN('Compé 20160901:Compé 20161128'!R37:R37)</v>
      </c>
      <c r="AL37" s="46" t="str">
        <f>CONCATENATE("=MIN('Compé "&amp;TEXT(MIN('Dates compés'!$A$5:$A$61),"0")&amp;":Compé "&amp;TEXT(MAX('Dates compés'!$A$5:$A$61),"0")&amp;"'!"&amp;TEXT(BE37,"0")&amp;":"&amp;TEXT(BE37,"0")&amp;")")</f>
        <v>=MIN('Compé 20160901:Compé 20161128'!S37:S37)</v>
      </c>
      <c r="AM37" s="46" t="str">
        <f>CONCATENATE("=MIN('Compé "&amp;TEXT(MIN('Dates compés'!$A$5:$A$61),"0")&amp;":Compé "&amp;TEXT(MAX('Dates compés'!$A$5:$A$61),"0")&amp;"'!"&amp;TEXT(BF37,"0")&amp;":"&amp;TEXT(BF37,"0")&amp;")")</f>
        <v>=MIN('Compé 20160901:Compé 20161128'!T37:T37)</v>
      </c>
      <c r="AN37" s="46" t="str">
        <f>CONCATENATE("=MIN('Compé "&amp;TEXT(MIN('Dates compés'!$A$5:$A$61),"0")&amp;":Compé "&amp;TEXT(MAX('Dates compés'!$A$5:$A$61),"0")&amp;"'!"&amp;TEXT(BG37,"0")&amp;":"&amp;TEXT(BG37,"0")&amp;")")</f>
        <v>=MIN('Compé 20160901:Compé 20161128'!U37:U37)</v>
      </c>
      <c r="AO37" s="46" t="str">
        <f>CONCATENATE("=MIN('Compé "&amp;TEXT(MIN('Dates compés'!$A$5:$A$61),"0")&amp;":Compé "&amp;TEXT(MAX('Dates compés'!$A$5:$A$61),"0")&amp;"'!"&amp;TEXT(BH37,"0")&amp;":"&amp;TEXT(BH37,"0")&amp;")")</f>
        <v>=MIN('Compé 20160901:Compé 20161128'!V37:V37)</v>
      </c>
      <c r="AP37" s="46" t="str">
        <f>CONCATENATE("=MIN('Compé "&amp;TEXT(MIN('Dates compés'!$A$5:$A$61),"0")&amp;":Compé "&amp;TEXT(MAX('Dates compés'!$A$5:$A$61),"0")&amp;"'!"&amp;TEXT(BI37,"0")&amp;":"&amp;TEXT(BI37,"0")&amp;")")</f>
        <v>=MIN('Compé 20160901:Compé 20161128'!W37:W37)</v>
      </c>
      <c r="AQ37" s="46" t="str">
        <f>CONCATENATE("=MIN('Compé "&amp;TEXT(MIN('Dates compés'!$A$5:$A$61),"0")&amp;":Compé "&amp;TEXT(MAX('Dates compés'!$A$5:$A$61),"0")&amp;"'!"&amp;TEXT(BJ37,"0")&amp;":"&amp;TEXT(BJ37,"0")&amp;")")</f>
        <v>=MIN('Compé 20160901:Compé 20161128'!X37:X37)</v>
      </c>
      <c r="AR37" s="34">
        <f t="shared" si="6"/>
        <v>37</v>
      </c>
      <c r="AS37" s="34" t="str">
        <f t="shared" si="13"/>
        <v>G37</v>
      </c>
      <c r="AT37" s="34" t="str">
        <f t="shared" si="13"/>
        <v>H37</v>
      </c>
      <c r="AU37" s="34" t="str">
        <f t="shared" si="13"/>
        <v>I37</v>
      </c>
      <c r="AV37" s="34" t="str">
        <f t="shared" si="13"/>
        <v>J37</v>
      </c>
      <c r="AW37" s="34" t="str">
        <f t="shared" si="13"/>
        <v>K37</v>
      </c>
      <c r="AX37" s="34" t="str">
        <f t="shared" si="13"/>
        <v>L37</v>
      </c>
      <c r="AY37" s="34" t="str">
        <f t="shared" si="13"/>
        <v>M37</v>
      </c>
      <c r="AZ37" s="34" t="str">
        <f t="shared" si="13"/>
        <v>N37</v>
      </c>
      <c r="BA37" s="34" t="str">
        <f t="shared" si="13"/>
        <v>O37</v>
      </c>
      <c r="BB37" s="34" t="str">
        <f t="shared" si="13"/>
        <v>P37</v>
      </c>
      <c r="BC37" s="34" t="str">
        <f t="shared" si="13"/>
        <v>Q37</v>
      </c>
      <c r="BD37" s="34" t="str">
        <f t="shared" si="13"/>
        <v>R37</v>
      </c>
      <c r="BE37" s="34" t="str">
        <f t="shared" si="13"/>
        <v>S37</v>
      </c>
      <c r="BF37" s="34" t="str">
        <f t="shared" si="13"/>
        <v>T37</v>
      </c>
      <c r="BG37" s="34" t="str">
        <f t="shared" si="13"/>
        <v>U37</v>
      </c>
      <c r="BH37" s="34" t="str">
        <f t="shared" si="12"/>
        <v>V37</v>
      </c>
      <c r="BI37" s="34" t="str">
        <f t="shared" si="12"/>
        <v>W37</v>
      </c>
      <c r="BJ37" s="34" t="str">
        <f t="shared" si="12"/>
        <v>X37</v>
      </c>
      <c r="BK37" s="34" t="str">
        <f t="shared" si="12"/>
        <v>Y37</v>
      </c>
      <c r="BL37" s="34" t="str">
        <f t="shared" si="12"/>
        <v>Z37</v>
      </c>
      <c r="BM37" s="34" t="str">
        <f t="shared" si="12"/>
        <v>AA37</v>
      </c>
      <c r="BN37" s="34" t="str">
        <f t="shared" si="12"/>
        <v>AB37</v>
      </c>
      <c r="BO37" s="34" t="str">
        <f t="shared" si="12"/>
        <v>AC37</v>
      </c>
      <c r="BP37" s="34" t="str">
        <f t="shared" si="12"/>
        <v>AD37</v>
      </c>
      <c r="BQ37" s="34" t="str">
        <f t="shared" si="12"/>
        <v>AE37</v>
      </c>
      <c r="BR37" s="34" t="str">
        <f t="shared" si="12"/>
        <v>AF37</v>
      </c>
      <c r="BS37" s="34" t="str">
        <f t="shared" si="12"/>
        <v>AG37</v>
      </c>
      <c r="BT37" s="34" t="str">
        <f t="shared" si="12"/>
        <v>AH37</v>
      </c>
      <c r="BU37" s="34" t="str">
        <f t="shared" si="12"/>
        <v>AI37</v>
      </c>
      <c r="BV37" s="34" t="str">
        <f t="shared" si="12"/>
        <v>AJ37</v>
      </c>
      <c r="BW37" s="34" t="str">
        <f t="shared" si="12"/>
        <v>AK37</v>
      </c>
      <c r="BX37" s="34" t="str">
        <f t="shared" si="11"/>
        <v>AL37</v>
      </c>
      <c r="BY37" s="34" t="str">
        <f t="shared" si="11"/>
        <v>AM37</v>
      </c>
      <c r="BZ37" s="34" t="str">
        <f t="shared" si="11"/>
        <v>AN37</v>
      </c>
      <c r="CA37" s="34" t="str">
        <f t="shared" si="11"/>
        <v>AO37</v>
      </c>
      <c r="CB37" s="34" t="str">
        <f t="shared" si="11"/>
        <v>AP37</v>
      </c>
      <c r="CC37" s="34" t="str">
        <f t="shared" si="11"/>
        <v>AQ37</v>
      </c>
      <c r="CD37" s="34" t="str">
        <f t="shared" si="11"/>
        <v>AR37</v>
      </c>
      <c r="CE37" s="34" t="str">
        <f t="shared" si="11"/>
        <v>AS37</v>
      </c>
      <c r="CF37" s="34" t="str">
        <f t="shared" si="11"/>
        <v>AT37</v>
      </c>
      <c r="CG37" s="34" t="str">
        <f t="shared" si="11"/>
        <v>AU37</v>
      </c>
      <c r="CH37" s="34" t="str">
        <f t="shared" si="11"/>
        <v>AV37</v>
      </c>
      <c r="CI37" s="34" t="str">
        <f t="shared" si="11"/>
        <v>AW37</v>
      </c>
      <c r="CJ37" s="34" t="str">
        <f t="shared" si="11"/>
        <v>AX37</v>
      </c>
      <c r="CK37" s="34" t="str">
        <f t="shared" si="11"/>
        <v>AY37</v>
      </c>
      <c r="CL37" s="34" t="str">
        <f t="shared" si="11"/>
        <v>AZ37</v>
      </c>
      <c r="CM37" s="34"/>
      <c r="CN37" s="34"/>
      <c r="CO37" s="34"/>
      <c r="CP37" s="34"/>
      <c r="CQ37" s="34"/>
      <c r="CR37" s="34"/>
      <c r="CS37" s="34"/>
      <c r="CT37" s="34"/>
      <c r="CU37" s="34"/>
      <c r="CV37" s="34"/>
      <c r="CW37" s="34"/>
      <c r="CX37" s="34"/>
      <c r="CY37" s="34"/>
      <c r="CZ37" s="34"/>
      <c r="DA37" s="34"/>
      <c r="DB37" s="34"/>
      <c r="DC37" s="34"/>
      <c r="DD37" s="34"/>
      <c r="DE37" s="34"/>
      <c r="DF37" s="34"/>
      <c r="DG37" s="34"/>
      <c r="DH37" s="34"/>
      <c r="DI37" s="34"/>
      <c r="DJ37" s="34"/>
      <c r="DK37" s="34"/>
      <c r="DL37" s="34"/>
      <c r="DM37" s="34"/>
      <c r="DN37" s="34"/>
      <c r="DO37" s="34"/>
      <c r="DP37" s="34"/>
      <c r="DQ37" s="34"/>
      <c r="DR37" s="34"/>
      <c r="DS37" s="34"/>
      <c r="DT37" s="34"/>
      <c r="DU37" s="34"/>
      <c r="DV37" s="34"/>
      <c r="DW37" s="34"/>
      <c r="DX37" s="34"/>
      <c r="DY37" s="34"/>
      <c r="DZ37" s="34"/>
      <c r="EA37" s="34"/>
      <c r="EB37" s="34"/>
      <c r="EC37" s="34"/>
      <c r="ED37" s="34"/>
      <c r="EE37" s="34"/>
      <c r="EF37" s="34"/>
      <c r="EG37" s="34"/>
      <c r="EH37" s="34"/>
      <c r="EI37" s="34"/>
      <c r="EJ37" s="34"/>
      <c r="EK37" s="34"/>
      <c r="EL37" s="34"/>
      <c r="EM37" s="34"/>
      <c r="EN37" s="34"/>
      <c r="EO37" s="34"/>
      <c r="EP37" s="34"/>
      <c r="EQ37" s="34"/>
      <c r="ER37" s="34"/>
      <c r="ES37" s="34"/>
      <c r="ET37" s="34"/>
      <c r="EU37" s="34"/>
      <c r="EV37" s="34"/>
      <c r="EW37" s="34"/>
      <c r="EX37" s="34"/>
      <c r="EY37" s="34"/>
    </row>
    <row r="38" spans="1:155" ht="15.75" thickBot="1">
      <c r="A38" s="34" t="s">
        <v>91</v>
      </c>
      <c r="B38" s="37" t="s">
        <v>186</v>
      </c>
      <c r="C38" s="38" t="s">
        <v>188</v>
      </c>
      <c r="D38" s="39">
        <v>38632</v>
      </c>
      <c r="E38" s="43">
        <f t="shared" ca="1" si="1"/>
        <v>10</v>
      </c>
      <c r="F38" s="40" t="s">
        <v>40</v>
      </c>
      <c r="G38" s="44">
        <f>Meilleur</f>
        <v>5.0347222222222221E-4</v>
      </c>
      <c r="H38" s="44">
        <f>Meilleur</f>
        <v>1.1304398148148148E-3</v>
      </c>
      <c r="I38" s="44">
        <f>Meilleur</f>
        <v>0</v>
      </c>
      <c r="J38" s="44">
        <f>Meilleur</f>
        <v>0</v>
      </c>
      <c r="K38" s="44">
        <f>Meilleur</f>
        <v>0</v>
      </c>
      <c r="L38" s="44">
        <f>Meilleur</f>
        <v>0</v>
      </c>
      <c r="M38" s="44">
        <f>Meilleur</f>
        <v>5.8171296296296302E-4</v>
      </c>
      <c r="N38" s="44">
        <f>Meilleur</f>
        <v>1.317939814814815E-3</v>
      </c>
      <c r="O38" s="44">
        <f>Meilleur</f>
        <v>0</v>
      </c>
      <c r="P38" s="44">
        <f>Meilleur</f>
        <v>7.5115740740740742E-4</v>
      </c>
      <c r="Q38" s="44">
        <f>Meilleur</f>
        <v>0</v>
      </c>
      <c r="R38" s="44">
        <f>Meilleur</f>
        <v>0</v>
      </c>
      <c r="S38" s="44">
        <f>Meilleur</f>
        <v>7.6458333333333326E-4</v>
      </c>
      <c r="T38" s="44">
        <f>Meilleur</f>
        <v>0</v>
      </c>
      <c r="U38" s="44">
        <f>Meilleur</f>
        <v>0</v>
      </c>
      <c r="V38" s="44">
        <f>Meilleur</f>
        <v>1.3261574074074072E-3</v>
      </c>
      <c r="W38" s="44">
        <f>Meilleur</f>
        <v>0</v>
      </c>
      <c r="X38" s="44">
        <f>Meilleur</f>
        <v>0</v>
      </c>
      <c r="Z38" s="46" t="str">
        <f>CONCATENATE("=MIN('Compé "&amp;TEXT(MIN('Dates compés'!$A$5:$A$61),"0")&amp;":Compé "&amp;TEXT(MAX('Dates compés'!$A$5:$A$61),"0")&amp;"'!"&amp;TEXT(AS38,"0")&amp;":"&amp;TEXT(AS38,"0")&amp;")")</f>
        <v>=MIN('Compé 20160901:Compé 20161128'!G38:G38)</v>
      </c>
      <c r="AA38" s="46" t="str">
        <f>CONCATENATE("=MIN('Compé "&amp;TEXT(MIN('Dates compés'!$A$5:$A$61),"0")&amp;":Compé "&amp;TEXT(MAX('Dates compés'!$A$5:$A$61),"0")&amp;"'!"&amp;TEXT(AT38,"0")&amp;":"&amp;TEXT(AT38,"0")&amp;")")</f>
        <v>=MIN('Compé 20160901:Compé 20161128'!H38:H38)</v>
      </c>
      <c r="AB38" s="46" t="str">
        <f>CONCATENATE("=MIN('Compé "&amp;TEXT(MIN('Dates compés'!$A$5:$A$61),"0")&amp;":Compé "&amp;TEXT(MAX('Dates compés'!$A$5:$A$61),"0")&amp;"'!"&amp;TEXT(AU38,"0")&amp;":"&amp;TEXT(AU38,"0")&amp;")")</f>
        <v>=MIN('Compé 20160901:Compé 20161128'!I38:I38)</v>
      </c>
      <c r="AC38" s="46" t="str">
        <f>CONCATENATE("=MIN('Compé "&amp;TEXT(MIN('Dates compés'!$A$5:$A$61),"0")&amp;":Compé "&amp;TEXT(MAX('Dates compés'!$A$5:$A$61),"0")&amp;"'!"&amp;TEXT(AV38,"0")&amp;":"&amp;TEXT(AV38,"0")&amp;")")</f>
        <v>=MIN('Compé 20160901:Compé 20161128'!J38:J38)</v>
      </c>
      <c r="AD38" s="46" t="str">
        <f>CONCATENATE("=MIN('Compé "&amp;TEXT(MIN('Dates compés'!$A$5:$A$61),"0")&amp;":Compé "&amp;TEXT(MAX('Dates compés'!$A$5:$A$61),"0")&amp;"'!"&amp;TEXT(AW38,"0")&amp;":"&amp;TEXT(AW38,"0")&amp;")")</f>
        <v>=MIN('Compé 20160901:Compé 20161128'!K38:K38)</v>
      </c>
      <c r="AE38" s="46" t="str">
        <f>CONCATENATE("=MIN('Compé "&amp;TEXT(MIN('Dates compés'!$A$5:$A$61),"0")&amp;":Compé "&amp;TEXT(MAX('Dates compés'!$A$5:$A$61),"0")&amp;"'!"&amp;TEXT(AX38,"0")&amp;":"&amp;TEXT(AX38,"0")&amp;")")</f>
        <v>=MIN('Compé 20160901:Compé 20161128'!L38:L38)</v>
      </c>
      <c r="AF38" s="46" t="str">
        <f>CONCATENATE("=MIN('Compé "&amp;TEXT(MIN('Dates compés'!$A$5:$A$61),"0")&amp;":Compé "&amp;TEXT(MAX('Dates compés'!$A$5:$A$61),"0")&amp;"'!"&amp;TEXT(AY38,"0")&amp;":"&amp;TEXT(AY38,"0")&amp;")")</f>
        <v>=MIN('Compé 20160901:Compé 20161128'!M38:M38)</v>
      </c>
      <c r="AG38" s="46" t="str">
        <f>CONCATENATE("=MIN('Compé "&amp;TEXT(MIN('Dates compés'!$A$5:$A$61),"0")&amp;":Compé "&amp;TEXT(MAX('Dates compés'!$A$5:$A$61),"0")&amp;"'!"&amp;TEXT(AZ38,"0")&amp;":"&amp;TEXT(AZ38,"0")&amp;")")</f>
        <v>=MIN('Compé 20160901:Compé 20161128'!N38:N38)</v>
      </c>
      <c r="AH38" s="46" t="str">
        <f>CONCATENATE("=MIN('Compé "&amp;TEXT(MIN('Dates compés'!$A$5:$A$61),"0")&amp;":Compé "&amp;TEXT(MAX('Dates compés'!$A$5:$A$61),"0")&amp;"'!"&amp;TEXT(BA38,"0")&amp;":"&amp;TEXT(BA38,"0")&amp;")")</f>
        <v>=MIN('Compé 20160901:Compé 20161128'!O38:O38)</v>
      </c>
      <c r="AI38" s="46" t="str">
        <f>CONCATENATE("=MIN('Compé "&amp;TEXT(MIN('Dates compés'!$A$5:$A$61),"0")&amp;":Compé "&amp;TEXT(MAX('Dates compés'!$A$5:$A$61),"0")&amp;"'!"&amp;TEXT(BB38,"0")&amp;":"&amp;TEXT(BB38,"0")&amp;")")</f>
        <v>=MIN('Compé 20160901:Compé 20161128'!P38:P38)</v>
      </c>
      <c r="AJ38" s="46" t="str">
        <f>CONCATENATE("=MIN('Compé "&amp;TEXT(MIN('Dates compés'!$A$5:$A$61),"0")&amp;":Compé "&amp;TEXT(MAX('Dates compés'!$A$5:$A$61),"0")&amp;"'!"&amp;TEXT(BC38,"0")&amp;":"&amp;TEXT(BC38,"0")&amp;")")</f>
        <v>=MIN('Compé 20160901:Compé 20161128'!Q38:Q38)</v>
      </c>
      <c r="AK38" s="46" t="str">
        <f>CONCATENATE("=MIN('Compé "&amp;TEXT(MIN('Dates compés'!$A$5:$A$61),"0")&amp;":Compé "&amp;TEXT(MAX('Dates compés'!$A$5:$A$61),"0")&amp;"'!"&amp;TEXT(BD38,"0")&amp;":"&amp;TEXT(BD38,"0")&amp;")")</f>
        <v>=MIN('Compé 20160901:Compé 20161128'!R38:R38)</v>
      </c>
      <c r="AL38" s="46" t="str">
        <f>CONCATENATE("=MIN('Compé "&amp;TEXT(MIN('Dates compés'!$A$5:$A$61),"0")&amp;":Compé "&amp;TEXT(MAX('Dates compés'!$A$5:$A$61),"0")&amp;"'!"&amp;TEXT(BE38,"0")&amp;":"&amp;TEXT(BE38,"0")&amp;")")</f>
        <v>=MIN('Compé 20160901:Compé 20161128'!S38:S38)</v>
      </c>
      <c r="AM38" s="46" t="str">
        <f>CONCATENATE("=MIN('Compé "&amp;TEXT(MIN('Dates compés'!$A$5:$A$61),"0")&amp;":Compé "&amp;TEXT(MAX('Dates compés'!$A$5:$A$61),"0")&amp;"'!"&amp;TEXT(BF38,"0")&amp;":"&amp;TEXT(BF38,"0")&amp;")")</f>
        <v>=MIN('Compé 20160901:Compé 20161128'!T38:T38)</v>
      </c>
      <c r="AN38" s="46" t="str">
        <f>CONCATENATE("=MIN('Compé "&amp;TEXT(MIN('Dates compés'!$A$5:$A$61),"0")&amp;":Compé "&amp;TEXT(MAX('Dates compés'!$A$5:$A$61),"0")&amp;"'!"&amp;TEXT(BG38,"0")&amp;":"&amp;TEXT(BG38,"0")&amp;")")</f>
        <v>=MIN('Compé 20160901:Compé 20161128'!U38:U38)</v>
      </c>
      <c r="AO38" s="46" t="str">
        <f>CONCATENATE("=MIN('Compé "&amp;TEXT(MIN('Dates compés'!$A$5:$A$61),"0")&amp;":Compé "&amp;TEXT(MAX('Dates compés'!$A$5:$A$61),"0")&amp;"'!"&amp;TEXT(BH38,"0")&amp;":"&amp;TEXT(BH38,"0")&amp;")")</f>
        <v>=MIN('Compé 20160901:Compé 20161128'!V38:V38)</v>
      </c>
      <c r="AP38" s="46" t="str">
        <f>CONCATENATE("=MIN('Compé "&amp;TEXT(MIN('Dates compés'!$A$5:$A$61),"0")&amp;":Compé "&amp;TEXT(MAX('Dates compés'!$A$5:$A$61),"0")&amp;"'!"&amp;TEXT(BI38,"0")&amp;":"&amp;TEXT(BI38,"0")&amp;")")</f>
        <v>=MIN('Compé 20160901:Compé 20161128'!W38:W38)</v>
      </c>
      <c r="AQ38" s="46" t="str">
        <f>CONCATENATE("=MIN('Compé "&amp;TEXT(MIN('Dates compés'!$A$5:$A$61),"0")&amp;":Compé "&amp;TEXT(MAX('Dates compés'!$A$5:$A$61),"0")&amp;"'!"&amp;TEXT(BJ38,"0")&amp;":"&amp;TEXT(BJ38,"0")&amp;")")</f>
        <v>=MIN('Compé 20160901:Compé 20161128'!X38:X38)</v>
      </c>
      <c r="AR38" s="34">
        <f t="shared" si="6"/>
        <v>38</v>
      </c>
      <c r="AS38" s="34" t="str">
        <f t="shared" si="13"/>
        <v>G38</v>
      </c>
      <c r="AT38" s="34" t="str">
        <f t="shared" si="13"/>
        <v>H38</v>
      </c>
      <c r="AU38" s="34" t="str">
        <f t="shared" si="13"/>
        <v>I38</v>
      </c>
      <c r="AV38" s="34" t="str">
        <f t="shared" si="13"/>
        <v>J38</v>
      </c>
      <c r="AW38" s="34" t="str">
        <f t="shared" si="13"/>
        <v>K38</v>
      </c>
      <c r="AX38" s="34" t="str">
        <f t="shared" si="13"/>
        <v>L38</v>
      </c>
      <c r="AY38" s="34" t="str">
        <f t="shared" si="13"/>
        <v>M38</v>
      </c>
      <c r="AZ38" s="34" t="str">
        <f t="shared" si="13"/>
        <v>N38</v>
      </c>
      <c r="BA38" s="34" t="str">
        <f t="shared" si="13"/>
        <v>O38</v>
      </c>
      <c r="BB38" s="34" t="str">
        <f t="shared" si="13"/>
        <v>P38</v>
      </c>
      <c r="BC38" s="34" t="str">
        <f t="shared" si="13"/>
        <v>Q38</v>
      </c>
      <c r="BD38" s="34" t="str">
        <f t="shared" si="13"/>
        <v>R38</v>
      </c>
      <c r="BE38" s="34" t="str">
        <f t="shared" si="13"/>
        <v>S38</v>
      </c>
      <c r="BF38" s="34" t="str">
        <f t="shared" si="13"/>
        <v>T38</v>
      </c>
      <c r="BG38" s="34" t="str">
        <f t="shared" si="13"/>
        <v>U38</v>
      </c>
      <c r="BH38" s="34" t="str">
        <f t="shared" si="12"/>
        <v>V38</v>
      </c>
      <c r="BI38" s="34" t="str">
        <f t="shared" si="12"/>
        <v>W38</v>
      </c>
      <c r="BJ38" s="34" t="str">
        <f t="shared" si="12"/>
        <v>X38</v>
      </c>
      <c r="BK38" s="34" t="str">
        <f t="shared" si="12"/>
        <v>Y38</v>
      </c>
      <c r="BL38" s="34" t="str">
        <f t="shared" si="12"/>
        <v>Z38</v>
      </c>
      <c r="BM38" s="34" t="str">
        <f t="shared" si="12"/>
        <v>AA38</v>
      </c>
      <c r="BN38" s="34" t="str">
        <f t="shared" si="12"/>
        <v>AB38</v>
      </c>
      <c r="BO38" s="34" t="str">
        <f t="shared" si="12"/>
        <v>AC38</v>
      </c>
      <c r="BP38" s="34" t="str">
        <f t="shared" si="12"/>
        <v>AD38</v>
      </c>
      <c r="BQ38" s="34" t="str">
        <f t="shared" si="12"/>
        <v>AE38</v>
      </c>
      <c r="BR38" s="34" t="str">
        <f t="shared" si="12"/>
        <v>AF38</v>
      </c>
      <c r="BS38" s="34" t="str">
        <f t="shared" si="12"/>
        <v>AG38</v>
      </c>
      <c r="BT38" s="34" t="str">
        <f t="shared" si="12"/>
        <v>AH38</v>
      </c>
      <c r="BU38" s="34" t="str">
        <f t="shared" si="12"/>
        <v>AI38</v>
      </c>
      <c r="BV38" s="34" t="str">
        <f t="shared" si="12"/>
        <v>AJ38</v>
      </c>
      <c r="BW38" s="34" t="str">
        <f t="shared" si="12"/>
        <v>AK38</v>
      </c>
      <c r="BX38" s="34" t="str">
        <f t="shared" si="11"/>
        <v>AL38</v>
      </c>
      <c r="BY38" s="34" t="str">
        <f t="shared" si="11"/>
        <v>AM38</v>
      </c>
      <c r="BZ38" s="34" t="str">
        <f t="shared" si="11"/>
        <v>AN38</v>
      </c>
      <c r="CA38" s="34" t="str">
        <f t="shared" si="11"/>
        <v>AO38</v>
      </c>
      <c r="CB38" s="34" t="str">
        <f t="shared" si="11"/>
        <v>AP38</v>
      </c>
      <c r="CC38" s="34" t="str">
        <f t="shared" si="11"/>
        <v>AQ38</v>
      </c>
      <c r="CD38" s="34" t="str">
        <f t="shared" si="11"/>
        <v>AR38</v>
      </c>
      <c r="CE38" s="34" t="str">
        <f t="shared" si="11"/>
        <v>AS38</v>
      </c>
      <c r="CF38" s="34" t="str">
        <f t="shared" si="11"/>
        <v>AT38</v>
      </c>
      <c r="CG38" s="34" t="str">
        <f t="shared" si="11"/>
        <v>AU38</v>
      </c>
      <c r="CH38" s="34" t="str">
        <f t="shared" si="11"/>
        <v>AV38</v>
      </c>
      <c r="CI38" s="34" t="str">
        <f t="shared" si="11"/>
        <v>AW38</v>
      </c>
      <c r="CJ38" s="34" t="str">
        <f t="shared" si="11"/>
        <v>AX38</v>
      </c>
      <c r="CK38" s="34" t="str">
        <f t="shared" si="11"/>
        <v>AY38</v>
      </c>
      <c r="CL38" s="34" t="str">
        <f t="shared" si="11"/>
        <v>AZ38</v>
      </c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</row>
    <row r="39" spans="1:155" ht="15.75" thickBot="1">
      <c r="A39" s="34" t="s">
        <v>91</v>
      </c>
      <c r="B39" s="21" t="s">
        <v>187</v>
      </c>
      <c r="C39" s="3" t="s">
        <v>83</v>
      </c>
      <c r="D39" s="4">
        <v>38449</v>
      </c>
      <c r="E39" s="26">
        <f t="shared" ca="1" si="1"/>
        <v>11</v>
      </c>
      <c r="F39" s="5" t="s">
        <v>40</v>
      </c>
      <c r="G39" s="44">
        <f>Meilleur</f>
        <v>4.6724537037037031E-4</v>
      </c>
      <c r="H39" s="44">
        <f>Meilleur</f>
        <v>1.10625E-3</v>
      </c>
      <c r="I39" s="44">
        <f>Meilleur</f>
        <v>2.3248842592592596E-3</v>
      </c>
      <c r="J39" s="44">
        <f>Meilleur</f>
        <v>5.2129629629629635E-3</v>
      </c>
      <c r="K39" s="44">
        <f>Meilleur</f>
        <v>0</v>
      </c>
      <c r="L39" s="44">
        <f>Meilleur</f>
        <v>0</v>
      </c>
      <c r="M39" s="44">
        <f>Meilleur</f>
        <v>6.1597222222222229E-4</v>
      </c>
      <c r="N39" s="44">
        <f>Meilleur</f>
        <v>1.336111111111111E-3</v>
      </c>
      <c r="O39" s="44">
        <f>Meilleur</f>
        <v>0</v>
      </c>
      <c r="P39" s="44">
        <f>Meilleur</f>
        <v>6.047453703703704E-4</v>
      </c>
      <c r="Q39" s="44">
        <f>Meilleur</f>
        <v>1.3378472222222223E-3</v>
      </c>
      <c r="R39" s="44">
        <f>Meilleur</f>
        <v>2.7799768518518525E-3</v>
      </c>
      <c r="S39" s="44">
        <f>Meilleur</f>
        <v>6.4826388888888887E-4</v>
      </c>
      <c r="T39" s="44">
        <f>Meilleur</f>
        <v>0</v>
      </c>
      <c r="U39" s="44">
        <f>Meilleur</f>
        <v>0</v>
      </c>
      <c r="V39" s="44">
        <f>Meilleur</f>
        <v>1.2498842592592594E-3</v>
      </c>
      <c r="W39" s="44">
        <f>Meilleur</f>
        <v>2.7935185185185185E-3</v>
      </c>
      <c r="X39" s="44">
        <f>Meilleur</f>
        <v>0</v>
      </c>
      <c r="Z39" s="46" t="str">
        <f>CONCATENATE("=MIN('Compé "&amp;TEXT(MIN('Dates compés'!$A$5:$A$61),"0")&amp;":Compé "&amp;TEXT(MAX('Dates compés'!$A$5:$A$61),"0")&amp;"'!"&amp;TEXT(AS39,"0")&amp;":"&amp;TEXT(AS39,"0")&amp;")")</f>
        <v>=MIN('Compé 20160901:Compé 20161128'!G39:G39)</v>
      </c>
      <c r="AA39" s="46" t="str">
        <f>CONCATENATE("=MIN('Compé "&amp;TEXT(MIN('Dates compés'!$A$5:$A$61),"0")&amp;":Compé "&amp;TEXT(MAX('Dates compés'!$A$5:$A$61),"0")&amp;"'!"&amp;TEXT(AT39,"0")&amp;":"&amp;TEXT(AT39,"0")&amp;")")</f>
        <v>=MIN('Compé 20160901:Compé 20161128'!H39:H39)</v>
      </c>
      <c r="AB39" s="46" t="str">
        <f>CONCATENATE("=MIN('Compé "&amp;TEXT(MIN('Dates compés'!$A$5:$A$61),"0")&amp;":Compé "&amp;TEXT(MAX('Dates compés'!$A$5:$A$61),"0")&amp;"'!"&amp;TEXT(AU39,"0")&amp;":"&amp;TEXT(AU39,"0")&amp;")")</f>
        <v>=MIN('Compé 20160901:Compé 20161128'!I39:I39)</v>
      </c>
      <c r="AC39" s="46" t="str">
        <f>CONCATENATE("=MIN('Compé "&amp;TEXT(MIN('Dates compés'!$A$5:$A$61),"0")&amp;":Compé "&amp;TEXT(MAX('Dates compés'!$A$5:$A$61),"0")&amp;"'!"&amp;TEXT(AV39,"0")&amp;":"&amp;TEXT(AV39,"0")&amp;")")</f>
        <v>=MIN('Compé 20160901:Compé 20161128'!J39:J39)</v>
      </c>
      <c r="AD39" s="46" t="str">
        <f>CONCATENATE("=MIN('Compé "&amp;TEXT(MIN('Dates compés'!$A$5:$A$61),"0")&amp;":Compé "&amp;TEXT(MAX('Dates compés'!$A$5:$A$61),"0")&amp;"'!"&amp;TEXT(AW39,"0")&amp;":"&amp;TEXT(AW39,"0")&amp;")")</f>
        <v>=MIN('Compé 20160901:Compé 20161128'!K39:K39)</v>
      </c>
      <c r="AE39" s="46" t="str">
        <f>CONCATENATE("=MIN('Compé "&amp;TEXT(MIN('Dates compés'!$A$5:$A$61),"0")&amp;":Compé "&amp;TEXT(MAX('Dates compés'!$A$5:$A$61),"0")&amp;"'!"&amp;TEXT(AX39,"0")&amp;":"&amp;TEXT(AX39,"0")&amp;")")</f>
        <v>=MIN('Compé 20160901:Compé 20161128'!L39:L39)</v>
      </c>
      <c r="AF39" s="46" t="str">
        <f>CONCATENATE("=MIN('Compé "&amp;TEXT(MIN('Dates compés'!$A$5:$A$61),"0")&amp;":Compé "&amp;TEXT(MAX('Dates compés'!$A$5:$A$61),"0")&amp;"'!"&amp;TEXT(AY39,"0")&amp;":"&amp;TEXT(AY39,"0")&amp;")")</f>
        <v>=MIN('Compé 20160901:Compé 20161128'!M39:M39)</v>
      </c>
      <c r="AG39" s="46" t="str">
        <f>CONCATENATE("=MIN('Compé "&amp;TEXT(MIN('Dates compés'!$A$5:$A$61),"0")&amp;":Compé "&amp;TEXT(MAX('Dates compés'!$A$5:$A$61),"0")&amp;"'!"&amp;TEXT(AZ39,"0")&amp;":"&amp;TEXT(AZ39,"0")&amp;")")</f>
        <v>=MIN('Compé 20160901:Compé 20161128'!N39:N39)</v>
      </c>
      <c r="AH39" s="46" t="str">
        <f>CONCATENATE("=MIN('Compé "&amp;TEXT(MIN('Dates compés'!$A$5:$A$61),"0")&amp;":Compé "&amp;TEXT(MAX('Dates compés'!$A$5:$A$61),"0")&amp;"'!"&amp;TEXT(BA39,"0")&amp;":"&amp;TEXT(BA39,"0")&amp;")")</f>
        <v>=MIN('Compé 20160901:Compé 20161128'!O39:O39)</v>
      </c>
      <c r="AI39" s="46" t="str">
        <f>CONCATENATE("=MIN('Compé "&amp;TEXT(MIN('Dates compés'!$A$5:$A$61),"0")&amp;":Compé "&amp;TEXT(MAX('Dates compés'!$A$5:$A$61),"0")&amp;"'!"&amp;TEXT(BB39,"0")&amp;":"&amp;TEXT(BB39,"0")&amp;")")</f>
        <v>=MIN('Compé 20160901:Compé 20161128'!P39:P39)</v>
      </c>
      <c r="AJ39" s="46" t="str">
        <f>CONCATENATE("=MIN('Compé "&amp;TEXT(MIN('Dates compés'!$A$5:$A$61),"0")&amp;":Compé "&amp;TEXT(MAX('Dates compés'!$A$5:$A$61),"0")&amp;"'!"&amp;TEXT(BC39,"0")&amp;":"&amp;TEXT(BC39,"0")&amp;")")</f>
        <v>=MIN('Compé 20160901:Compé 20161128'!Q39:Q39)</v>
      </c>
      <c r="AK39" s="46" t="str">
        <f>CONCATENATE("=MIN('Compé "&amp;TEXT(MIN('Dates compés'!$A$5:$A$61),"0")&amp;":Compé "&amp;TEXT(MAX('Dates compés'!$A$5:$A$61),"0")&amp;"'!"&amp;TEXT(BD39,"0")&amp;":"&amp;TEXT(BD39,"0")&amp;")")</f>
        <v>=MIN('Compé 20160901:Compé 20161128'!R39:R39)</v>
      </c>
      <c r="AL39" s="46" t="str">
        <f>CONCATENATE("=MIN('Compé "&amp;TEXT(MIN('Dates compés'!$A$5:$A$61),"0")&amp;":Compé "&amp;TEXT(MAX('Dates compés'!$A$5:$A$61),"0")&amp;"'!"&amp;TEXT(BE39,"0")&amp;":"&amp;TEXT(BE39,"0")&amp;")")</f>
        <v>=MIN('Compé 20160901:Compé 20161128'!S39:S39)</v>
      </c>
      <c r="AM39" s="46" t="str">
        <f>CONCATENATE("=MIN('Compé "&amp;TEXT(MIN('Dates compés'!$A$5:$A$61),"0")&amp;":Compé "&amp;TEXT(MAX('Dates compés'!$A$5:$A$61),"0")&amp;"'!"&amp;TEXT(BF39,"0")&amp;":"&amp;TEXT(BF39,"0")&amp;")")</f>
        <v>=MIN('Compé 20160901:Compé 20161128'!T39:T39)</v>
      </c>
      <c r="AN39" s="46" t="str">
        <f>CONCATENATE("=MIN('Compé "&amp;TEXT(MIN('Dates compés'!$A$5:$A$61),"0")&amp;":Compé "&amp;TEXT(MAX('Dates compés'!$A$5:$A$61),"0")&amp;"'!"&amp;TEXT(BG39,"0")&amp;":"&amp;TEXT(BG39,"0")&amp;")")</f>
        <v>=MIN('Compé 20160901:Compé 20161128'!U39:U39)</v>
      </c>
      <c r="AO39" s="46" t="str">
        <f>CONCATENATE("=MIN('Compé "&amp;TEXT(MIN('Dates compés'!$A$5:$A$61),"0")&amp;":Compé "&amp;TEXT(MAX('Dates compés'!$A$5:$A$61),"0")&amp;"'!"&amp;TEXT(BH39,"0")&amp;":"&amp;TEXT(BH39,"0")&amp;")")</f>
        <v>=MIN('Compé 20160901:Compé 20161128'!V39:V39)</v>
      </c>
      <c r="AP39" s="46" t="str">
        <f>CONCATENATE("=MIN('Compé "&amp;TEXT(MIN('Dates compés'!$A$5:$A$61),"0")&amp;":Compé "&amp;TEXT(MAX('Dates compés'!$A$5:$A$61),"0")&amp;"'!"&amp;TEXT(BI39,"0")&amp;":"&amp;TEXT(BI39,"0")&amp;")")</f>
        <v>=MIN('Compé 20160901:Compé 20161128'!W39:W39)</v>
      </c>
      <c r="AQ39" s="46" t="str">
        <f>CONCATENATE("=MIN('Compé "&amp;TEXT(MIN('Dates compés'!$A$5:$A$61),"0")&amp;":Compé "&amp;TEXT(MAX('Dates compés'!$A$5:$A$61),"0")&amp;"'!"&amp;TEXT(BJ39,"0")&amp;":"&amp;TEXT(BJ39,"0")&amp;")")</f>
        <v>=MIN('Compé 20160901:Compé 20161128'!X39:X39)</v>
      </c>
      <c r="AR39" s="34">
        <f t="shared" si="6"/>
        <v>39</v>
      </c>
      <c r="AS39" s="34" t="str">
        <f t="shared" si="13"/>
        <v>G39</v>
      </c>
      <c r="AT39" s="34" t="str">
        <f t="shared" si="13"/>
        <v>H39</v>
      </c>
      <c r="AU39" s="34" t="str">
        <f t="shared" si="13"/>
        <v>I39</v>
      </c>
      <c r="AV39" s="34" t="str">
        <f t="shared" si="13"/>
        <v>J39</v>
      </c>
      <c r="AW39" s="34" t="str">
        <f t="shared" si="13"/>
        <v>K39</v>
      </c>
      <c r="AX39" s="34" t="str">
        <f t="shared" si="13"/>
        <v>L39</v>
      </c>
      <c r="AY39" s="34" t="str">
        <f t="shared" si="13"/>
        <v>M39</v>
      </c>
      <c r="AZ39" s="34" t="str">
        <f t="shared" si="13"/>
        <v>N39</v>
      </c>
      <c r="BA39" s="34" t="str">
        <f t="shared" si="13"/>
        <v>O39</v>
      </c>
      <c r="BB39" s="34" t="str">
        <f t="shared" si="13"/>
        <v>P39</v>
      </c>
      <c r="BC39" s="34" t="str">
        <f t="shared" si="13"/>
        <v>Q39</v>
      </c>
      <c r="BD39" s="34" t="str">
        <f t="shared" si="13"/>
        <v>R39</v>
      </c>
      <c r="BE39" s="34" t="str">
        <f t="shared" si="13"/>
        <v>S39</v>
      </c>
      <c r="BF39" s="34" t="str">
        <f t="shared" si="13"/>
        <v>T39</v>
      </c>
      <c r="BG39" s="34" t="str">
        <f t="shared" si="13"/>
        <v>U39</v>
      </c>
      <c r="BH39" s="34" t="str">
        <f t="shared" si="12"/>
        <v>V39</v>
      </c>
      <c r="BI39" s="34" t="str">
        <f t="shared" si="12"/>
        <v>W39</v>
      </c>
      <c r="BJ39" s="34" t="str">
        <f t="shared" si="12"/>
        <v>X39</v>
      </c>
      <c r="BK39" s="34" t="str">
        <f t="shared" si="12"/>
        <v>Y39</v>
      </c>
      <c r="BL39" s="34" t="str">
        <f t="shared" si="12"/>
        <v>Z39</v>
      </c>
      <c r="BM39" s="34" t="str">
        <f t="shared" si="12"/>
        <v>AA39</v>
      </c>
      <c r="BN39" s="34" t="str">
        <f t="shared" si="12"/>
        <v>AB39</v>
      </c>
      <c r="BO39" s="34" t="str">
        <f t="shared" si="12"/>
        <v>AC39</v>
      </c>
      <c r="BP39" s="34" t="str">
        <f t="shared" si="12"/>
        <v>AD39</v>
      </c>
      <c r="BQ39" s="34" t="str">
        <f t="shared" si="12"/>
        <v>AE39</v>
      </c>
      <c r="BR39" s="34" t="str">
        <f t="shared" si="12"/>
        <v>AF39</v>
      </c>
      <c r="BS39" s="34" t="str">
        <f t="shared" si="12"/>
        <v>AG39</v>
      </c>
      <c r="BT39" s="34" t="str">
        <f t="shared" si="12"/>
        <v>AH39</v>
      </c>
      <c r="BU39" s="34" t="str">
        <f t="shared" si="12"/>
        <v>AI39</v>
      </c>
      <c r="BV39" s="34" t="str">
        <f t="shared" si="12"/>
        <v>AJ39</v>
      </c>
      <c r="BW39" s="34" t="str">
        <f t="shared" si="12"/>
        <v>AK39</v>
      </c>
      <c r="BX39" s="34" t="str">
        <f t="shared" si="11"/>
        <v>AL39</v>
      </c>
      <c r="BY39" s="34" t="str">
        <f t="shared" si="11"/>
        <v>AM39</v>
      </c>
      <c r="BZ39" s="34" t="str">
        <f t="shared" si="11"/>
        <v>AN39</v>
      </c>
      <c r="CA39" s="34" t="str">
        <f t="shared" si="11"/>
        <v>AO39</v>
      </c>
      <c r="CB39" s="34" t="str">
        <f t="shared" si="11"/>
        <v>AP39</v>
      </c>
      <c r="CC39" s="34" t="str">
        <f t="shared" si="11"/>
        <v>AQ39</v>
      </c>
      <c r="CD39" s="34" t="str">
        <f t="shared" si="11"/>
        <v>AR39</v>
      </c>
      <c r="CE39" s="34" t="str">
        <f t="shared" si="11"/>
        <v>AS39</v>
      </c>
      <c r="CF39" s="34" t="str">
        <f t="shared" si="11"/>
        <v>AT39</v>
      </c>
      <c r="CG39" s="34" t="str">
        <f t="shared" si="11"/>
        <v>AU39</v>
      </c>
      <c r="CH39" s="34" t="str">
        <f t="shared" si="11"/>
        <v>AV39</v>
      </c>
      <c r="CI39" s="34" t="str">
        <f t="shared" si="11"/>
        <v>AW39</v>
      </c>
      <c r="CJ39" s="34" t="str">
        <f t="shared" si="11"/>
        <v>AX39</v>
      </c>
      <c r="CK39" s="34" t="str">
        <f t="shared" si="11"/>
        <v>AY39</v>
      </c>
      <c r="CL39" s="34" t="str">
        <f t="shared" si="11"/>
        <v>AZ39</v>
      </c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  <c r="DY39" s="34"/>
      <c r="DZ39" s="34"/>
      <c r="EA39" s="34"/>
      <c r="EB39" s="34"/>
      <c r="EC39" s="34"/>
      <c r="ED39" s="34"/>
      <c r="EE39" s="34"/>
      <c r="EF39" s="34"/>
      <c r="EG39" s="34"/>
      <c r="EH39" s="34"/>
      <c r="EI39" s="34"/>
      <c r="EJ39" s="34"/>
      <c r="EK39" s="34"/>
      <c r="EL39" s="34"/>
      <c r="EM39" s="34"/>
      <c r="EN39" s="34"/>
      <c r="EO39" s="34"/>
      <c r="EP39" s="34"/>
      <c r="EQ39" s="34"/>
      <c r="ER39" s="34"/>
      <c r="ES39" s="34"/>
      <c r="ET39" s="34"/>
      <c r="EU39" s="34"/>
      <c r="EV39" s="34"/>
      <c r="EW39" s="34"/>
      <c r="EX39" s="34"/>
      <c r="EY39" s="34"/>
    </row>
    <row r="40" spans="1:155"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 t="str">
        <f t="shared" ref="EF40:EY40" si="14">CONCATENATE(EF$1,$AR40)</f>
        <v/>
      </c>
      <c r="EG40" s="34" t="str">
        <f t="shared" si="14"/>
        <v/>
      </c>
      <c r="EH40" s="34" t="str">
        <f t="shared" si="14"/>
        <v/>
      </c>
      <c r="EI40" s="34" t="str">
        <f t="shared" si="14"/>
        <v/>
      </c>
      <c r="EJ40" s="34" t="str">
        <f t="shared" si="14"/>
        <v/>
      </c>
      <c r="EK40" s="34" t="str">
        <f t="shared" si="14"/>
        <v/>
      </c>
      <c r="EL40" s="34" t="str">
        <f t="shared" si="14"/>
        <v/>
      </c>
      <c r="EM40" s="34" t="str">
        <f t="shared" si="14"/>
        <v/>
      </c>
      <c r="EN40" s="34" t="str">
        <f t="shared" si="14"/>
        <v/>
      </c>
      <c r="EO40" s="34" t="str">
        <f t="shared" si="14"/>
        <v/>
      </c>
      <c r="EP40" s="34" t="str">
        <f t="shared" si="14"/>
        <v/>
      </c>
      <c r="EQ40" s="34" t="str">
        <f t="shared" si="14"/>
        <v/>
      </c>
      <c r="ER40" s="34" t="str">
        <f t="shared" si="14"/>
        <v/>
      </c>
      <c r="ES40" s="34" t="str">
        <f t="shared" si="14"/>
        <v/>
      </c>
      <c r="ET40" s="34" t="str">
        <f t="shared" si="14"/>
        <v/>
      </c>
      <c r="EU40" s="34" t="str">
        <f t="shared" si="14"/>
        <v/>
      </c>
      <c r="EV40" s="34" t="str">
        <f t="shared" si="14"/>
        <v/>
      </c>
      <c r="EW40" s="34" t="str">
        <f t="shared" si="14"/>
        <v/>
      </c>
      <c r="EX40" s="34" t="str">
        <f t="shared" si="14"/>
        <v/>
      </c>
      <c r="EY40" s="34" t="str">
        <f t="shared" si="14"/>
        <v/>
      </c>
    </row>
  </sheetData>
  <autoFilter ref="A4:X4"/>
  <mergeCells count="12">
    <mergeCell ref="AO3:AQ3"/>
    <mergeCell ref="C1:D1"/>
    <mergeCell ref="D3:F3"/>
    <mergeCell ref="G3:L3"/>
    <mergeCell ref="M3:O3"/>
    <mergeCell ref="P3:R3"/>
    <mergeCell ref="S3:U3"/>
    <mergeCell ref="V3:X3"/>
    <mergeCell ref="Z3:AE3"/>
    <mergeCell ref="AF3:AH3"/>
    <mergeCell ref="AI3:AK3"/>
    <mergeCell ref="AL3:AN3"/>
  </mergeCells>
  <pageMargins left="0.7" right="0.7" top="0.75" bottom="0.75" header="0.3" footer="0.3"/>
  <pageSetup paperSize="11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9">
    <tabColor rgb="FFFF0000"/>
  </sheetPr>
  <dimension ref="A1:S140"/>
  <sheetViews>
    <sheetView topLeftCell="A104" zoomScale="85" zoomScaleNormal="85" workbookViewId="0">
      <selection activeCell="B129" sqref="B129"/>
    </sheetView>
  </sheetViews>
  <sheetFormatPr defaultRowHeight="15"/>
  <cols>
    <col min="1" max="1" width="19.140625" bestFit="1" customWidth="1"/>
    <col min="2" max="9" width="24.7109375" customWidth="1"/>
    <col min="10" max="10" width="17.7109375" bestFit="1" customWidth="1"/>
    <col min="11" max="18" width="24.7109375" customWidth="1"/>
    <col min="19" max="19" width="20.85546875" bestFit="1" customWidth="1"/>
  </cols>
  <sheetData>
    <row r="1" spans="1:19"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</row>
    <row r="2" spans="1:19" ht="25.5">
      <c r="B2" s="97" t="s">
        <v>150</v>
      </c>
      <c r="C2" s="132">
        <f ca="1">TODAY()</f>
        <v>42639</v>
      </c>
      <c r="D2" s="132"/>
      <c r="E2" s="98"/>
      <c r="F2" s="99" t="s">
        <v>144</v>
      </c>
      <c r="G2" s="98"/>
      <c r="H2" s="98"/>
      <c r="I2" s="98"/>
      <c r="J2" s="98"/>
      <c r="K2" s="98"/>
      <c r="L2" s="98"/>
      <c r="M2" s="96"/>
      <c r="N2" s="96"/>
      <c r="O2" s="96"/>
      <c r="P2" s="96"/>
      <c r="Q2" s="96"/>
      <c r="R2" s="96"/>
    </row>
    <row r="3" spans="1:19" ht="15.75" thickBot="1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</row>
    <row r="4" spans="1:19" ht="19.5" customHeight="1" thickBot="1">
      <c r="A4" s="133" t="s">
        <v>135</v>
      </c>
      <c r="B4" s="133"/>
      <c r="C4" s="133"/>
      <c r="D4" s="133"/>
      <c r="E4" s="133"/>
      <c r="F4" s="133"/>
      <c r="G4" s="133"/>
      <c r="H4" s="133"/>
      <c r="I4" s="134"/>
      <c r="J4" s="85"/>
      <c r="K4" s="135" t="s">
        <v>136</v>
      </c>
      <c r="L4" s="136"/>
      <c r="M4" s="136"/>
      <c r="N4" s="136"/>
      <c r="O4" s="136"/>
      <c r="P4" s="136"/>
      <c r="Q4" s="136"/>
      <c r="R4" s="136"/>
      <c r="S4" s="136"/>
    </row>
    <row r="5" spans="1:19" ht="16.5" thickBot="1">
      <c r="A5" s="87" t="s">
        <v>151</v>
      </c>
      <c r="B5" s="87">
        <v>10</v>
      </c>
      <c r="C5" s="88">
        <v>11</v>
      </c>
      <c r="D5" s="88">
        <v>12</v>
      </c>
      <c r="E5" s="88">
        <v>13</v>
      </c>
      <c r="F5" s="88">
        <v>14</v>
      </c>
      <c r="G5" s="88">
        <v>15</v>
      </c>
      <c r="H5" s="88">
        <v>16</v>
      </c>
      <c r="I5" s="88" t="s">
        <v>43</v>
      </c>
      <c r="J5" s="86"/>
      <c r="K5" s="87" t="s">
        <v>152</v>
      </c>
      <c r="L5" s="87">
        <v>16</v>
      </c>
      <c r="M5" s="88">
        <v>15</v>
      </c>
      <c r="N5" s="88">
        <v>14</v>
      </c>
      <c r="O5" s="88">
        <v>13</v>
      </c>
      <c r="P5" s="88">
        <v>12</v>
      </c>
      <c r="Q5" s="88">
        <v>11</v>
      </c>
      <c r="R5" s="88">
        <v>10</v>
      </c>
      <c r="S5" s="88" t="s">
        <v>151</v>
      </c>
    </row>
    <row r="6" spans="1:19" s="93" customFormat="1" ht="15.75" customHeight="1">
      <c r="A6" s="91"/>
      <c r="B6" s="91" t="s">
        <v>153</v>
      </c>
      <c r="C6" s="91" t="s">
        <v>153</v>
      </c>
      <c r="D6" s="91" t="s">
        <v>153</v>
      </c>
      <c r="E6" s="91" t="s">
        <v>153</v>
      </c>
      <c r="F6" s="91" t="s">
        <v>153</v>
      </c>
      <c r="G6" s="91" t="s">
        <v>153</v>
      </c>
      <c r="H6" s="91" t="s">
        <v>153</v>
      </c>
      <c r="I6" s="91" t="s">
        <v>153</v>
      </c>
      <c r="J6" s="128" t="s">
        <v>122</v>
      </c>
      <c r="K6" s="91" t="s">
        <v>193</v>
      </c>
      <c r="L6" s="91"/>
      <c r="M6" s="91" t="s">
        <v>193</v>
      </c>
      <c r="N6" s="91" t="s">
        <v>193</v>
      </c>
      <c r="O6" s="91" t="s">
        <v>193</v>
      </c>
      <c r="P6" s="91" t="s">
        <v>193</v>
      </c>
      <c r="Q6" s="91" t="s">
        <v>193</v>
      </c>
      <c r="R6" s="91" t="s">
        <v>193</v>
      </c>
      <c r="S6" s="91" t="s">
        <v>193</v>
      </c>
    </row>
    <row r="7" spans="1:19" s="94" customFormat="1" ht="15.75" customHeight="1">
      <c r="A7" s="89"/>
      <c r="B7" s="89">
        <v>2015</v>
      </c>
      <c r="C7" s="90">
        <v>2016</v>
      </c>
      <c r="D7" s="108">
        <f>VLOOKUP(MIN(VLOOKUP(12,'[1]Compé 20150831'!$B$5:$X$42,6)),'[1]Compé 20150831'!$G$5:$AB$42,22)</f>
        <v>42247</v>
      </c>
      <c r="E7" s="90">
        <v>2015</v>
      </c>
      <c r="F7" s="90">
        <v>2016</v>
      </c>
      <c r="G7" s="90">
        <v>2015</v>
      </c>
      <c r="H7" s="90">
        <v>2016</v>
      </c>
      <c r="I7" s="90">
        <v>2013</v>
      </c>
      <c r="J7" s="129"/>
      <c r="K7" s="89">
        <v>2014</v>
      </c>
      <c r="L7" s="89"/>
      <c r="M7" s="90">
        <v>2016</v>
      </c>
      <c r="N7" s="90">
        <v>2016</v>
      </c>
      <c r="O7" s="90">
        <v>2015</v>
      </c>
      <c r="P7" s="90">
        <v>2014</v>
      </c>
      <c r="Q7" s="90">
        <v>2013</v>
      </c>
      <c r="R7" s="90">
        <v>2016</v>
      </c>
      <c r="S7" s="90">
        <v>2016</v>
      </c>
    </row>
    <row r="8" spans="1:19" s="93" customFormat="1" ht="16.5" customHeight="1" thickBot="1">
      <c r="A8" s="95"/>
      <c r="B8" s="95">
        <v>4.493055555555556E-4</v>
      </c>
      <c r="C8" s="95">
        <v>4.2037037037037043E-4</v>
      </c>
      <c r="D8" s="95">
        <v>3.8472222222222228E-4</v>
      </c>
      <c r="E8" s="95">
        <v>3.8668981481481475E-4</v>
      </c>
      <c r="F8" s="95">
        <v>3.6134259259259257E-4</v>
      </c>
      <c r="G8" s="95">
        <v>3.8912037037037035E-4</v>
      </c>
      <c r="H8" s="95">
        <v>3.8310185185185186E-4</v>
      </c>
      <c r="I8" s="95">
        <v>3.8124999999999992E-4</v>
      </c>
      <c r="J8" s="130"/>
      <c r="K8" s="95">
        <v>3.4722222222222224E-4</v>
      </c>
      <c r="L8" s="95"/>
      <c r="M8" s="95">
        <v>3.2986111111111107E-4</v>
      </c>
      <c r="N8" s="95">
        <v>3.3275462962962968E-4</v>
      </c>
      <c r="O8" s="95">
        <v>3.3854166666666668E-4</v>
      </c>
      <c r="P8" s="95">
        <v>3.6354166666666669E-4</v>
      </c>
      <c r="Q8" s="95">
        <v>4.6493055555555551E-4</v>
      </c>
      <c r="R8" s="95">
        <v>4.2291666666666666E-4</v>
      </c>
      <c r="S8" s="95">
        <v>4.8020833333333336E-4</v>
      </c>
    </row>
    <row r="9" spans="1:19" s="93" customFormat="1" ht="15.75" customHeight="1">
      <c r="A9" s="91"/>
      <c r="B9" s="91" t="s">
        <v>153</v>
      </c>
      <c r="C9" s="91" t="s">
        <v>153</v>
      </c>
      <c r="D9" s="91" t="s">
        <v>153</v>
      </c>
      <c r="E9" s="91" t="s">
        <v>153</v>
      </c>
      <c r="F9" s="91" t="s">
        <v>153</v>
      </c>
      <c r="G9" s="91" t="s">
        <v>153</v>
      </c>
      <c r="H9" s="91" t="s">
        <v>153</v>
      </c>
      <c r="I9" s="92"/>
      <c r="J9" s="128" t="s">
        <v>123</v>
      </c>
      <c r="K9" s="91" t="s">
        <v>193</v>
      </c>
      <c r="L9" s="91"/>
      <c r="M9" s="91" t="s">
        <v>193</v>
      </c>
      <c r="N9" s="91" t="s">
        <v>193</v>
      </c>
      <c r="O9" s="91" t="s">
        <v>193</v>
      </c>
      <c r="P9" s="91" t="s">
        <v>193</v>
      </c>
      <c r="Q9" s="91" t="s">
        <v>193</v>
      </c>
      <c r="R9" s="91" t="s">
        <v>193</v>
      </c>
      <c r="S9" s="91" t="s">
        <v>193</v>
      </c>
    </row>
    <row r="10" spans="1:19" s="94" customFormat="1" ht="15.75" customHeight="1">
      <c r="A10" s="89"/>
      <c r="B10" s="89">
        <v>2014</v>
      </c>
      <c r="C10" s="90">
        <v>2015</v>
      </c>
      <c r="D10" s="90">
        <v>2016</v>
      </c>
      <c r="E10" s="90">
        <v>2015</v>
      </c>
      <c r="F10" s="90">
        <v>2016</v>
      </c>
      <c r="G10" s="90">
        <v>2014</v>
      </c>
      <c r="H10" s="90">
        <v>2015</v>
      </c>
      <c r="I10" s="90"/>
      <c r="J10" s="129"/>
      <c r="K10" s="89">
        <v>2015</v>
      </c>
      <c r="L10" s="89"/>
      <c r="M10" s="90">
        <v>2015</v>
      </c>
      <c r="N10" s="90">
        <v>2016</v>
      </c>
      <c r="O10" s="90">
        <v>2015</v>
      </c>
      <c r="P10" s="90">
        <v>2014</v>
      </c>
      <c r="Q10" s="90">
        <v>2013</v>
      </c>
      <c r="R10" s="90">
        <v>2016</v>
      </c>
      <c r="S10" s="90">
        <v>2015</v>
      </c>
    </row>
    <row r="11" spans="1:19" s="93" customFormat="1" ht="16.5" customHeight="1" thickBot="1">
      <c r="A11" s="95"/>
      <c r="B11" s="95">
        <v>1.0528935185185185E-3</v>
      </c>
      <c r="C11" s="95">
        <v>9.5381944444444431E-4</v>
      </c>
      <c r="D11" s="95">
        <v>8.3842592592592595E-4</v>
      </c>
      <c r="E11" s="95">
        <v>8.6782407407407414E-4</v>
      </c>
      <c r="F11" s="95">
        <v>8.1030092592592601E-4</v>
      </c>
      <c r="G11" s="95">
        <v>8.5069444444444461E-4</v>
      </c>
      <c r="H11" s="95">
        <v>8.2037037037037029E-4</v>
      </c>
      <c r="I11" s="95"/>
      <c r="J11" s="130"/>
      <c r="K11" s="95">
        <v>8.1562500000000005E-4</v>
      </c>
      <c r="L11" s="95"/>
      <c r="M11" s="95">
        <v>7.0266203703703712E-4</v>
      </c>
      <c r="N11" s="95">
        <v>7.2465277777777795E-4</v>
      </c>
      <c r="O11" s="95">
        <v>7.3159722222222235E-4</v>
      </c>
      <c r="P11" s="95">
        <v>7.9965277777777771E-4</v>
      </c>
      <c r="Q11" s="95">
        <v>9.9340277777777773E-4</v>
      </c>
      <c r="R11" s="95">
        <v>9.9837962962962966E-4</v>
      </c>
      <c r="S11" s="95">
        <v>1.0428240740740741E-3</v>
      </c>
    </row>
    <row r="12" spans="1:19" s="93" customFormat="1" ht="15.75" customHeight="1">
      <c r="A12" s="91"/>
      <c r="B12" s="91" t="s">
        <v>153</v>
      </c>
      <c r="C12" s="91" t="s">
        <v>153</v>
      </c>
      <c r="D12" s="91" t="s">
        <v>153</v>
      </c>
      <c r="E12" s="91" t="s">
        <v>153</v>
      </c>
      <c r="F12" s="91" t="s">
        <v>153</v>
      </c>
      <c r="G12" s="91" t="s">
        <v>153</v>
      </c>
      <c r="H12" s="91" t="s">
        <v>153</v>
      </c>
      <c r="I12" s="92"/>
      <c r="J12" s="128" t="s">
        <v>124</v>
      </c>
      <c r="K12" s="91"/>
      <c r="L12" s="91"/>
      <c r="M12" s="91" t="s">
        <v>193</v>
      </c>
      <c r="N12" s="91" t="s">
        <v>193</v>
      </c>
      <c r="O12" s="91" t="s">
        <v>193</v>
      </c>
      <c r="P12" s="91" t="s">
        <v>193</v>
      </c>
      <c r="Q12" s="91" t="s">
        <v>193</v>
      </c>
      <c r="R12" s="91" t="s">
        <v>193</v>
      </c>
      <c r="S12" s="91" t="s">
        <v>193</v>
      </c>
    </row>
    <row r="13" spans="1:19" s="94" customFormat="1" ht="15.75" customHeight="1">
      <c r="A13" s="89"/>
      <c r="B13" s="89">
        <v>2013</v>
      </c>
      <c r="C13" s="90">
        <v>2015</v>
      </c>
      <c r="D13" s="90">
        <v>2016</v>
      </c>
      <c r="E13" s="90">
        <v>2015</v>
      </c>
      <c r="F13" s="90">
        <v>2016</v>
      </c>
      <c r="G13" s="90">
        <v>2014</v>
      </c>
      <c r="H13" s="90">
        <v>2015</v>
      </c>
      <c r="I13" s="90"/>
      <c r="J13" s="129"/>
      <c r="K13" s="89"/>
      <c r="L13" s="89"/>
      <c r="M13" s="90">
        <v>2015</v>
      </c>
      <c r="N13" s="90">
        <v>2016</v>
      </c>
      <c r="O13" s="90">
        <v>2015</v>
      </c>
      <c r="P13" s="90">
        <v>2014</v>
      </c>
      <c r="Q13" s="90">
        <v>2013</v>
      </c>
      <c r="R13" s="90">
        <v>2016</v>
      </c>
      <c r="S13" s="90">
        <v>2015</v>
      </c>
    </row>
    <row r="14" spans="1:19" s="93" customFormat="1" ht="16.5" customHeight="1" thickBot="1">
      <c r="A14" s="95"/>
      <c r="B14" s="95">
        <v>2.2581018518518518E-3</v>
      </c>
      <c r="C14" s="95">
        <v>2.0581018518518518E-3</v>
      </c>
      <c r="D14" s="95">
        <v>1.829050925925926E-3</v>
      </c>
      <c r="E14" s="95">
        <v>1.942013888888889E-3</v>
      </c>
      <c r="F14" s="95">
        <v>1.8093750000000002E-3</v>
      </c>
      <c r="G14" s="95">
        <v>1.8887731481481481E-3</v>
      </c>
      <c r="H14" s="95">
        <v>1.7707175925925926E-3</v>
      </c>
      <c r="I14" s="95"/>
      <c r="J14" s="130"/>
      <c r="K14" s="95"/>
      <c r="L14" s="95"/>
      <c r="M14" s="95">
        <v>1.5660879629629629E-3</v>
      </c>
      <c r="N14" s="95">
        <v>1.5442129629629627E-3</v>
      </c>
      <c r="O14" s="95">
        <v>1.5712962962962963E-3</v>
      </c>
      <c r="P14" s="95">
        <v>1.7589120370370371E-3</v>
      </c>
      <c r="Q14" s="95">
        <v>2.1427083333333337E-3</v>
      </c>
      <c r="R14" s="95">
        <v>2.1740740740740739E-3</v>
      </c>
      <c r="S14" s="95">
        <v>2.319675925925926E-3</v>
      </c>
    </row>
    <row r="15" spans="1:19" s="93" customFormat="1" ht="15.75" customHeight="1">
      <c r="A15" s="91"/>
      <c r="B15" s="91"/>
      <c r="C15" s="91" t="s">
        <v>153</v>
      </c>
      <c r="D15" s="91" t="s">
        <v>153</v>
      </c>
      <c r="E15" s="91" t="s">
        <v>153</v>
      </c>
      <c r="F15" s="91" t="s">
        <v>153</v>
      </c>
      <c r="G15" s="91" t="s">
        <v>153</v>
      </c>
      <c r="H15" s="91" t="s">
        <v>153</v>
      </c>
      <c r="I15" s="92"/>
      <c r="J15" s="128" t="s">
        <v>23</v>
      </c>
      <c r="K15" s="91"/>
      <c r="L15" s="91"/>
      <c r="M15" s="91" t="s">
        <v>193</v>
      </c>
      <c r="N15" s="91" t="s">
        <v>193</v>
      </c>
      <c r="O15" s="91" t="s">
        <v>193</v>
      </c>
      <c r="P15" s="91" t="s">
        <v>193</v>
      </c>
      <c r="Q15" s="92"/>
      <c r="R15" s="91" t="s">
        <v>193</v>
      </c>
      <c r="S15" s="91" t="s">
        <v>193</v>
      </c>
    </row>
    <row r="16" spans="1:19" s="94" customFormat="1" ht="15.75" customHeight="1">
      <c r="A16" s="89"/>
      <c r="B16" s="89"/>
      <c r="C16" s="90">
        <v>2015</v>
      </c>
      <c r="D16" s="90">
        <v>2016</v>
      </c>
      <c r="E16" s="90">
        <v>2015</v>
      </c>
      <c r="F16" s="90">
        <v>2016</v>
      </c>
      <c r="G16" s="90">
        <v>2015</v>
      </c>
      <c r="H16" s="90">
        <v>2015</v>
      </c>
      <c r="I16" s="90"/>
      <c r="J16" s="129"/>
      <c r="K16" s="89"/>
      <c r="L16" s="89"/>
      <c r="M16" s="90">
        <v>2016</v>
      </c>
      <c r="N16" s="90">
        <v>2016</v>
      </c>
      <c r="O16" s="90">
        <v>2015</v>
      </c>
      <c r="P16" s="90">
        <v>2014</v>
      </c>
      <c r="Q16" s="90"/>
      <c r="R16" s="90">
        <v>2016</v>
      </c>
      <c r="S16" s="90">
        <v>2016</v>
      </c>
    </row>
    <row r="17" spans="1:19" s="93" customFormat="1" ht="16.5" customHeight="1" thickBot="1">
      <c r="A17" s="95"/>
      <c r="B17" s="95"/>
      <c r="C17" s="95">
        <v>4.3417824074074079E-3</v>
      </c>
      <c r="D17" s="95">
        <v>4.0005787037037032E-3</v>
      </c>
      <c r="E17" s="95">
        <v>4.3406249999999999E-3</v>
      </c>
      <c r="F17" s="95">
        <v>3.8208333333333328E-3</v>
      </c>
      <c r="G17" s="95">
        <v>4.0785879629629627E-3</v>
      </c>
      <c r="H17" s="95">
        <v>3.7613425925925926E-3</v>
      </c>
      <c r="I17" s="95"/>
      <c r="J17" s="130"/>
      <c r="K17" s="95"/>
      <c r="L17" s="95"/>
      <c r="M17" s="95">
        <v>3.4833333333333331E-3</v>
      </c>
      <c r="N17" s="95">
        <v>3.3259259259259262E-3</v>
      </c>
      <c r="O17" s="95">
        <v>3.3996527777777779E-3</v>
      </c>
      <c r="P17" s="95">
        <v>3.7452546296296296E-3</v>
      </c>
      <c r="Q17" s="95"/>
      <c r="R17" s="95">
        <v>4.9192129629629629E-3</v>
      </c>
      <c r="S17" s="95">
        <v>5.1961805555555554E-3</v>
      </c>
    </row>
    <row r="18" spans="1:19" s="93" customFormat="1" ht="15.75" customHeight="1">
      <c r="A18" s="91"/>
      <c r="B18" s="91"/>
      <c r="C18" s="91" t="s">
        <v>153</v>
      </c>
      <c r="D18" s="92"/>
      <c r="E18" s="92" t="s">
        <v>146</v>
      </c>
      <c r="F18" s="92" t="s">
        <v>145</v>
      </c>
      <c r="G18" s="92"/>
      <c r="H18" s="92"/>
      <c r="I18" s="91" t="s">
        <v>153</v>
      </c>
      <c r="J18" s="128" t="s">
        <v>125</v>
      </c>
      <c r="K18" s="91"/>
      <c r="L18" s="91"/>
      <c r="M18" s="91" t="s">
        <v>193</v>
      </c>
      <c r="N18" s="91" t="s">
        <v>193</v>
      </c>
      <c r="O18" s="91" t="s">
        <v>193</v>
      </c>
      <c r="P18" s="92"/>
      <c r="Q18" s="92"/>
      <c r="R18" s="92"/>
      <c r="S18" s="92"/>
    </row>
    <row r="19" spans="1:19" s="94" customFormat="1" ht="15.75" customHeight="1">
      <c r="A19" s="89"/>
      <c r="B19" s="89"/>
      <c r="C19" s="90">
        <v>2015</v>
      </c>
      <c r="D19" s="90"/>
      <c r="E19" s="90">
        <v>2015</v>
      </c>
      <c r="F19" s="90">
        <v>2016</v>
      </c>
      <c r="G19" s="90"/>
      <c r="H19" s="90"/>
      <c r="I19" s="90">
        <v>2015</v>
      </c>
      <c r="J19" s="129"/>
      <c r="K19" s="89"/>
      <c r="L19" s="89"/>
      <c r="M19" s="90">
        <v>2015</v>
      </c>
      <c r="N19" s="90">
        <v>2016</v>
      </c>
      <c r="O19" s="90">
        <v>2015</v>
      </c>
      <c r="P19" s="90"/>
      <c r="Q19" s="90"/>
      <c r="R19" s="90"/>
      <c r="S19" s="90"/>
    </row>
    <row r="20" spans="1:19" s="93" customFormat="1" ht="16.5" customHeight="1" thickBot="1">
      <c r="A20" s="95"/>
      <c r="B20" s="95"/>
      <c r="C20" s="95">
        <v>8.8820601851851855E-3</v>
      </c>
      <c r="D20" s="95"/>
      <c r="E20" s="95">
        <v>9.2020833333333329E-3</v>
      </c>
      <c r="F20" s="95">
        <v>8.1932870370370371E-3</v>
      </c>
      <c r="G20" s="95"/>
      <c r="H20" s="95"/>
      <c r="I20" s="95">
        <v>8.8547453703703687E-3</v>
      </c>
      <c r="J20" s="130"/>
      <c r="K20" s="95"/>
      <c r="L20" s="95"/>
      <c r="M20" s="95">
        <v>7.2447916666666659E-3</v>
      </c>
      <c r="N20" s="95">
        <v>6.8912037037037041E-3</v>
      </c>
      <c r="O20" s="95">
        <v>7.342708333333333E-3</v>
      </c>
      <c r="P20" s="95"/>
      <c r="Q20" s="95"/>
      <c r="R20" s="95"/>
      <c r="S20" s="95"/>
    </row>
    <row r="21" spans="1:19" s="93" customFormat="1" ht="15.75" customHeight="1">
      <c r="A21" s="100"/>
      <c r="B21" s="100"/>
      <c r="C21" s="101"/>
      <c r="D21" s="101"/>
      <c r="E21" s="101"/>
      <c r="F21" s="101"/>
      <c r="G21" s="101"/>
      <c r="H21" s="101"/>
      <c r="I21" s="101"/>
      <c r="J21" s="128" t="s">
        <v>126</v>
      </c>
      <c r="K21" s="91"/>
      <c r="L21" s="91"/>
      <c r="M21" s="91" t="s">
        <v>193</v>
      </c>
      <c r="N21" s="91" t="s">
        <v>193</v>
      </c>
      <c r="O21" s="91" t="s">
        <v>193</v>
      </c>
      <c r="P21" s="92"/>
      <c r="Q21" s="92"/>
      <c r="R21" s="92"/>
      <c r="S21" s="92"/>
    </row>
    <row r="22" spans="1:19" s="94" customFormat="1" ht="15.75" customHeight="1">
      <c r="A22" s="102"/>
      <c r="B22" s="102"/>
      <c r="C22" s="103"/>
      <c r="D22" s="103"/>
      <c r="E22" s="103"/>
      <c r="F22" s="103"/>
      <c r="G22" s="103"/>
      <c r="H22" s="103"/>
      <c r="I22" s="103"/>
      <c r="J22" s="129"/>
      <c r="K22" s="89"/>
      <c r="L22" s="89"/>
      <c r="M22" s="90">
        <v>2015</v>
      </c>
      <c r="N22" s="90">
        <v>2016</v>
      </c>
      <c r="O22" s="90">
        <v>2014</v>
      </c>
      <c r="P22" s="90"/>
      <c r="Q22" s="90"/>
      <c r="R22" s="90"/>
      <c r="S22" s="90"/>
    </row>
    <row r="23" spans="1:19" s="93" customFormat="1" ht="16.5" customHeight="1" thickBot="1">
      <c r="A23" s="104"/>
      <c r="B23" s="104"/>
      <c r="C23" s="104"/>
      <c r="D23" s="104"/>
      <c r="E23" s="104"/>
      <c r="F23" s="104"/>
      <c r="G23" s="104"/>
      <c r="H23" s="104"/>
      <c r="I23" s="104"/>
      <c r="J23" s="130"/>
      <c r="K23" s="95"/>
      <c r="L23" s="95"/>
      <c r="M23" s="95">
        <v>1.3755787037037037E-2</v>
      </c>
      <c r="N23" s="95">
        <v>1.3081134259259261E-2</v>
      </c>
      <c r="O23" s="95">
        <v>1.3885995370370371E-2</v>
      </c>
      <c r="P23" s="95"/>
      <c r="Q23" s="95"/>
      <c r="R23" s="95"/>
      <c r="S23" s="95"/>
    </row>
    <row r="24" spans="1:19" s="93" customFormat="1" ht="15.75" customHeight="1">
      <c r="A24" s="91"/>
      <c r="B24" s="91" t="s">
        <v>153</v>
      </c>
      <c r="C24" s="91" t="s">
        <v>153</v>
      </c>
      <c r="D24" s="91" t="s">
        <v>153</v>
      </c>
      <c r="E24" s="91" t="s">
        <v>153</v>
      </c>
      <c r="F24" s="91" t="s">
        <v>153</v>
      </c>
      <c r="G24" s="91" t="s">
        <v>153</v>
      </c>
      <c r="H24" s="92"/>
      <c r="I24" s="92"/>
      <c r="J24" s="128" t="s">
        <v>127</v>
      </c>
      <c r="K24" s="91" t="s">
        <v>193</v>
      </c>
      <c r="L24" s="91"/>
      <c r="M24" s="91" t="s">
        <v>193</v>
      </c>
      <c r="N24" s="91" t="s">
        <v>193</v>
      </c>
      <c r="O24" s="91" t="s">
        <v>193</v>
      </c>
      <c r="P24" s="91" t="s">
        <v>193</v>
      </c>
      <c r="Q24" s="91" t="s">
        <v>193</v>
      </c>
      <c r="R24" s="91" t="s">
        <v>193</v>
      </c>
      <c r="S24" s="91" t="s">
        <v>193</v>
      </c>
    </row>
    <row r="25" spans="1:19" s="94" customFormat="1" ht="15.75" customHeight="1">
      <c r="A25" s="89"/>
      <c r="B25" s="89">
        <v>2013</v>
      </c>
      <c r="C25" s="90">
        <v>2005</v>
      </c>
      <c r="D25" s="90">
        <v>2016</v>
      </c>
      <c r="E25" s="90">
        <v>2004</v>
      </c>
      <c r="F25" s="90">
        <v>2015</v>
      </c>
      <c r="G25" s="90">
        <v>2005</v>
      </c>
      <c r="H25" s="90"/>
      <c r="I25" s="90"/>
      <c r="J25" s="129"/>
      <c r="K25" s="89">
        <v>2014</v>
      </c>
      <c r="L25" s="89"/>
      <c r="M25" s="90">
        <v>2015</v>
      </c>
      <c r="N25" s="90">
        <v>2016</v>
      </c>
      <c r="O25" s="90">
        <v>2015</v>
      </c>
      <c r="P25" s="90">
        <v>2014</v>
      </c>
      <c r="Q25" s="90">
        <v>2013</v>
      </c>
      <c r="R25" s="90">
        <v>2016</v>
      </c>
      <c r="S25" s="90">
        <v>2016</v>
      </c>
    </row>
    <row r="26" spans="1:19" s="93" customFormat="1" ht="16.5" customHeight="1" thickBot="1">
      <c r="A26" s="95"/>
      <c r="B26" s="95">
        <v>5.5520833333333333E-4</v>
      </c>
      <c r="C26" s="95">
        <v>5.3067129629629634E-4</v>
      </c>
      <c r="D26" s="95">
        <v>4.1898148148148155E-4</v>
      </c>
      <c r="E26" s="95">
        <v>5.631944444444444E-4</v>
      </c>
      <c r="F26" s="95">
        <v>4.2824074074074075E-4</v>
      </c>
      <c r="G26" s="95">
        <v>4.346064814814814E-4</v>
      </c>
      <c r="H26" s="95"/>
      <c r="I26" s="95"/>
      <c r="J26" s="130"/>
      <c r="K26" s="95">
        <v>4.6365740740740748E-4</v>
      </c>
      <c r="L26" s="95"/>
      <c r="M26" s="95">
        <v>3.9675925925925924E-4</v>
      </c>
      <c r="N26" s="95">
        <v>3.8240740740740742E-4</v>
      </c>
      <c r="O26" s="95">
        <v>4.107638888888889E-4</v>
      </c>
      <c r="P26" s="95">
        <v>4.8101851851851848E-4</v>
      </c>
      <c r="Q26" s="95">
        <v>5.6307870370370366E-4</v>
      </c>
      <c r="R26" s="95">
        <v>5.392361111111111E-4</v>
      </c>
      <c r="S26" s="95">
        <v>5.5543981481481492E-4</v>
      </c>
    </row>
    <row r="27" spans="1:19" s="93" customFormat="1" ht="15.75" customHeight="1">
      <c r="A27" s="91"/>
      <c r="B27" s="91" t="s">
        <v>153</v>
      </c>
      <c r="C27" s="91" t="s">
        <v>153</v>
      </c>
      <c r="D27" s="91" t="s">
        <v>153</v>
      </c>
      <c r="E27" s="91" t="s">
        <v>153</v>
      </c>
      <c r="F27" s="91" t="s">
        <v>153</v>
      </c>
      <c r="G27" s="91" t="s">
        <v>153</v>
      </c>
      <c r="H27" s="92"/>
      <c r="I27" s="92"/>
      <c r="J27" s="128" t="s">
        <v>138</v>
      </c>
      <c r="K27" s="91"/>
      <c r="L27" s="91"/>
      <c r="M27" s="91" t="s">
        <v>193</v>
      </c>
      <c r="N27" s="91" t="s">
        <v>193</v>
      </c>
      <c r="O27" s="91" t="s">
        <v>193</v>
      </c>
      <c r="P27" s="91" t="s">
        <v>193</v>
      </c>
      <c r="Q27" s="92"/>
      <c r="R27" s="91" t="s">
        <v>193</v>
      </c>
      <c r="S27" s="91" t="s">
        <v>193</v>
      </c>
    </row>
    <row r="28" spans="1:19" s="94" customFormat="1" ht="15.75" customHeight="1">
      <c r="A28" s="89"/>
      <c r="B28" s="89">
        <v>2015</v>
      </c>
      <c r="C28" s="90">
        <v>2015</v>
      </c>
      <c r="D28" s="90">
        <v>2016</v>
      </c>
      <c r="E28" s="90">
        <v>2015</v>
      </c>
      <c r="F28" s="90">
        <v>2016</v>
      </c>
      <c r="G28" s="90">
        <v>2005</v>
      </c>
      <c r="H28" s="90"/>
      <c r="I28" s="90"/>
      <c r="J28" s="129"/>
      <c r="K28" s="89"/>
      <c r="L28" s="89"/>
      <c r="M28" s="90">
        <v>2015</v>
      </c>
      <c r="N28" s="90">
        <v>2016</v>
      </c>
      <c r="O28" s="90">
        <v>2015</v>
      </c>
      <c r="P28" s="90">
        <v>2014</v>
      </c>
      <c r="Q28" s="90"/>
      <c r="R28" s="90">
        <v>2016</v>
      </c>
      <c r="S28" s="90">
        <v>2015</v>
      </c>
    </row>
    <row r="29" spans="1:19" s="93" customFormat="1" ht="16.5" customHeight="1" thickBot="1">
      <c r="A29" s="95"/>
      <c r="B29" s="95">
        <v>1.2290509259259258E-3</v>
      </c>
      <c r="C29" s="95">
        <v>1.0762731481481482E-3</v>
      </c>
      <c r="D29" s="95">
        <v>9.0289351851851858E-4</v>
      </c>
      <c r="E29" s="95">
        <v>1.010763888888889E-3</v>
      </c>
      <c r="F29" s="95" t="s">
        <v>147</v>
      </c>
      <c r="G29" s="95">
        <v>9.4212962962962968E-4</v>
      </c>
      <c r="H29" s="95"/>
      <c r="I29" s="95"/>
      <c r="J29" s="130"/>
      <c r="K29" s="95"/>
      <c r="L29" s="95"/>
      <c r="M29" s="95">
        <v>8.4988425925925932E-4</v>
      </c>
      <c r="N29" s="95">
        <v>8.1608796296296301E-4</v>
      </c>
      <c r="O29" s="95">
        <v>8.5462962962962955E-4</v>
      </c>
      <c r="P29" s="95">
        <v>1.016087962962963E-3</v>
      </c>
      <c r="Q29" s="95"/>
      <c r="R29" s="95">
        <v>1.1842592592592592E-3</v>
      </c>
      <c r="S29" s="95">
        <v>1.195023148148148E-3</v>
      </c>
    </row>
    <row r="30" spans="1:19" s="93" customFormat="1" ht="15.75" customHeight="1">
      <c r="A30" s="91"/>
      <c r="B30" s="91" t="s">
        <v>153</v>
      </c>
      <c r="C30" s="91"/>
      <c r="D30" s="91" t="s">
        <v>153</v>
      </c>
      <c r="E30" s="91" t="s">
        <v>153</v>
      </c>
      <c r="F30" s="91" t="s">
        <v>153</v>
      </c>
      <c r="G30" s="91" t="s">
        <v>153</v>
      </c>
      <c r="H30" s="92"/>
      <c r="I30" s="92"/>
      <c r="J30" s="128" t="s">
        <v>128</v>
      </c>
      <c r="K30" s="91"/>
      <c r="L30" s="91"/>
      <c r="M30" s="91" t="s">
        <v>193</v>
      </c>
      <c r="N30" s="91" t="s">
        <v>193</v>
      </c>
      <c r="O30" s="91" t="s">
        <v>193</v>
      </c>
      <c r="P30" s="91" t="s">
        <v>193</v>
      </c>
      <c r="Q30" s="92"/>
      <c r="R30" s="91" t="s">
        <v>193</v>
      </c>
      <c r="S30" s="92"/>
    </row>
    <row r="31" spans="1:19" s="94" customFormat="1" ht="15.75" customHeight="1">
      <c r="A31" s="89"/>
      <c r="B31" s="89">
        <v>2015</v>
      </c>
      <c r="C31" s="90"/>
      <c r="D31" s="90">
        <v>2016</v>
      </c>
      <c r="E31" s="90">
        <v>2015</v>
      </c>
      <c r="F31" s="90">
        <v>2016</v>
      </c>
      <c r="G31" s="90">
        <v>2005</v>
      </c>
      <c r="H31" s="90"/>
      <c r="I31" s="90"/>
      <c r="J31" s="129"/>
      <c r="K31" s="89"/>
      <c r="L31" s="89"/>
      <c r="M31" s="90">
        <v>2015</v>
      </c>
      <c r="N31" s="90">
        <v>2016</v>
      </c>
      <c r="O31" s="90">
        <v>2015</v>
      </c>
      <c r="P31" s="90">
        <v>2014</v>
      </c>
      <c r="Q31" s="90"/>
      <c r="R31" s="90">
        <v>2016</v>
      </c>
      <c r="S31" s="90"/>
    </row>
    <row r="32" spans="1:19" s="93" customFormat="1" ht="16.5" customHeight="1" thickBot="1">
      <c r="A32" s="95"/>
      <c r="B32" s="95">
        <v>2.8361111111111109E-3</v>
      </c>
      <c r="C32" s="95"/>
      <c r="D32" s="95">
        <v>1.9980324074074071E-3</v>
      </c>
      <c r="E32" s="95">
        <v>2.2353009259259257E-3</v>
      </c>
      <c r="F32" s="95">
        <v>2.0012731481481483E-3</v>
      </c>
      <c r="G32" s="95">
        <v>2.098148148148148E-3</v>
      </c>
      <c r="H32" s="95"/>
      <c r="I32" s="95"/>
      <c r="J32" s="130"/>
      <c r="K32" s="95"/>
      <c r="L32" s="95"/>
      <c r="M32" s="95">
        <v>1.8214120370370372E-3</v>
      </c>
      <c r="N32" s="95">
        <v>1.7190972222222223E-3</v>
      </c>
      <c r="O32" s="95">
        <v>1.8287037037037037E-3</v>
      </c>
      <c r="P32" s="95">
        <v>2.1582175925925927E-3</v>
      </c>
      <c r="Q32" s="95"/>
      <c r="R32" s="95">
        <v>2.7280092592592594E-3</v>
      </c>
      <c r="S32" s="95"/>
    </row>
    <row r="33" spans="1:19" s="93" customFormat="1" ht="15.75" customHeight="1">
      <c r="A33" s="91"/>
      <c r="B33" s="91" t="s">
        <v>153</v>
      </c>
      <c r="C33" s="91" t="s">
        <v>153</v>
      </c>
      <c r="D33" s="91" t="s">
        <v>153</v>
      </c>
      <c r="E33" s="91" t="s">
        <v>153</v>
      </c>
      <c r="F33" s="91" t="s">
        <v>153</v>
      </c>
      <c r="G33" s="91" t="s">
        <v>153</v>
      </c>
      <c r="H33" s="91" t="s">
        <v>153</v>
      </c>
      <c r="I33" s="91" t="s">
        <v>153</v>
      </c>
      <c r="J33" s="128" t="s">
        <v>129</v>
      </c>
      <c r="K33" s="91" t="s">
        <v>193</v>
      </c>
      <c r="L33" s="91"/>
      <c r="M33" s="91" t="s">
        <v>193</v>
      </c>
      <c r="N33" s="91" t="s">
        <v>193</v>
      </c>
      <c r="O33" s="91" t="s">
        <v>193</v>
      </c>
      <c r="P33" s="91" t="s">
        <v>193</v>
      </c>
      <c r="Q33" s="91" t="s">
        <v>193</v>
      </c>
      <c r="R33" s="91" t="s">
        <v>193</v>
      </c>
      <c r="S33" s="91" t="s">
        <v>193</v>
      </c>
    </row>
    <row r="34" spans="1:19" s="94" customFormat="1" ht="15.75" customHeight="1">
      <c r="A34" s="89"/>
      <c r="B34" s="89">
        <v>2014</v>
      </c>
      <c r="C34" s="90">
        <v>2016</v>
      </c>
      <c r="D34" s="90">
        <v>2015</v>
      </c>
      <c r="E34" s="90">
        <v>2015</v>
      </c>
      <c r="F34" s="90">
        <v>2016</v>
      </c>
      <c r="G34" s="90">
        <v>2015</v>
      </c>
      <c r="H34" s="90">
        <v>2015</v>
      </c>
      <c r="I34" s="90">
        <v>2013</v>
      </c>
      <c r="J34" s="129"/>
      <c r="K34" s="89">
        <v>2015</v>
      </c>
      <c r="L34" s="89"/>
      <c r="M34" s="90">
        <v>2016</v>
      </c>
      <c r="N34" s="90">
        <v>2015</v>
      </c>
      <c r="O34" s="90">
        <v>2014</v>
      </c>
      <c r="P34" s="90">
        <v>2014</v>
      </c>
      <c r="Q34" s="90">
        <v>2013</v>
      </c>
      <c r="R34" s="90">
        <v>2016</v>
      </c>
      <c r="S34" s="90">
        <v>2016</v>
      </c>
    </row>
    <row r="35" spans="1:19" s="93" customFormat="1" ht="16.5" customHeight="1" thickBot="1">
      <c r="A35" s="95"/>
      <c r="B35" s="95">
        <v>6.0335648148148152E-4</v>
      </c>
      <c r="C35" s="95">
        <v>5.496527777777777E-4</v>
      </c>
      <c r="D35" s="95">
        <v>5.4942129629629633E-4</v>
      </c>
      <c r="E35" s="95">
        <v>4.7719907407407406E-4</v>
      </c>
      <c r="F35" s="95">
        <v>4.8229166666666668E-4</v>
      </c>
      <c r="G35" s="95">
        <v>5.3356481481481473E-4</v>
      </c>
      <c r="H35" s="95">
        <v>5.0578703703703712E-4</v>
      </c>
      <c r="I35" s="95">
        <v>4.8368055555555556E-4</v>
      </c>
      <c r="J35" s="130"/>
      <c r="K35" s="95">
        <v>4.7129629629629626E-4</v>
      </c>
      <c r="L35" s="95"/>
      <c r="M35" s="95">
        <v>4.3750000000000001E-4</v>
      </c>
      <c r="N35" s="95">
        <v>3.9120370370370367E-4</v>
      </c>
      <c r="O35" s="95">
        <v>3.972222222222222E-4</v>
      </c>
      <c r="P35" s="95">
        <v>4.4201388888888887E-4</v>
      </c>
      <c r="Q35" s="95">
        <v>5.060185185185186E-4</v>
      </c>
      <c r="R35" s="95">
        <v>6.0914351851851852E-4</v>
      </c>
      <c r="S35" s="95">
        <v>6.6122685185185197E-4</v>
      </c>
    </row>
    <row r="36" spans="1:19" s="93" customFormat="1" ht="15.75" customHeight="1">
      <c r="A36" s="91"/>
      <c r="B36" s="91" t="s">
        <v>153</v>
      </c>
      <c r="C36" s="91" t="s">
        <v>153</v>
      </c>
      <c r="D36" s="91" t="s">
        <v>153</v>
      </c>
      <c r="E36" s="91" t="s">
        <v>153</v>
      </c>
      <c r="F36" s="91" t="s">
        <v>153</v>
      </c>
      <c r="G36" s="91" t="s">
        <v>153</v>
      </c>
      <c r="H36" s="92"/>
      <c r="I36" s="92"/>
      <c r="J36" s="128" t="s">
        <v>130</v>
      </c>
      <c r="K36" s="91" t="s">
        <v>193</v>
      </c>
      <c r="L36" s="91"/>
      <c r="M36" s="91" t="s">
        <v>193</v>
      </c>
      <c r="N36" s="91" t="s">
        <v>193</v>
      </c>
      <c r="O36" s="91" t="s">
        <v>193</v>
      </c>
      <c r="P36" s="91" t="s">
        <v>193</v>
      </c>
      <c r="Q36" s="91" t="s">
        <v>193</v>
      </c>
      <c r="R36" s="91" t="s">
        <v>193</v>
      </c>
      <c r="S36" s="91" t="s">
        <v>193</v>
      </c>
    </row>
    <row r="37" spans="1:19" s="94" customFormat="1" ht="15.75" customHeight="1">
      <c r="A37" s="89"/>
      <c r="B37" s="89">
        <v>2015</v>
      </c>
      <c r="C37" s="90">
        <v>2016</v>
      </c>
      <c r="D37" s="90">
        <v>2016</v>
      </c>
      <c r="E37" s="90">
        <v>2015</v>
      </c>
      <c r="F37" s="90">
        <v>2016</v>
      </c>
      <c r="G37" s="90">
        <v>2015</v>
      </c>
      <c r="H37" s="90"/>
      <c r="I37" s="90"/>
      <c r="J37" s="129"/>
      <c r="K37" s="89">
        <v>2016</v>
      </c>
      <c r="L37" s="89"/>
      <c r="M37" s="90">
        <v>2015</v>
      </c>
      <c r="N37" s="90">
        <v>2016</v>
      </c>
      <c r="O37" s="90">
        <v>2015</v>
      </c>
      <c r="P37" s="90">
        <v>2014</v>
      </c>
      <c r="Q37" s="90">
        <v>2013</v>
      </c>
      <c r="R37" s="90">
        <v>2016</v>
      </c>
      <c r="S37" s="90">
        <v>2016</v>
      </c>
    </row>
    <row r="38" spans="1:19" s="93" customFormat="1" ht="16.5" customHeight="1" thickBot="1">
      <c r="A38" s="95"/>
      <c r="B38" s="95">
        <v>1.3121527777777778E-3</v>
      </c>
      <c r="C38" s="95">
        <v>1.1957175925925926E-3</v>
      </c>
      <c r="D38" s="95">
        <v>1.1662037037037038E-3</v>
      </c>
      <c r="E38" s="95">
        <v>1.0677083333333335E-3</v>
      </c>
      <c r="F38" s="95">
        <v>1.073263888888889E-3</v>
      </c>
      <c r="G38" s="95">
        <v>1.1847222222222222E-3</v>
      </c>
      <c r="H38" s="95"/>
      <c r="I38" s="95"/>
      <c r="J38" s="130"/>
      <c r="K38" s="95">
        <v>1.0748842592592592E-3</v>
      </c>
      <c r="L38" s="95"/>
      <c r="M38" s="95">
        <v>9.8043981481481485E-4</v>
      </c>
      <c r="N38" s="95">
        <v>8.7928240740740751E-4</v>
      </c>
      <c r="O38" s="95">
        <v>8.9525462962962953E-4</v>
      </c>
      <c r="P38" s="95">
        <v>9.8553240740740741E-4</v>
      </c>
      <c r="Q38" s="95">
        <v>1.1215277777777777E-3</v>
      </c>
      <c r="R38" s="95">
        <v>1.3077546296296294E-3</v>
      </c>
      <c r="S38" s="95">
        <v>1.3413194444444445E-3</v>
      </c>
    </row>
    <row r="39" spans="1:19" s="93" customFormat="1" ht="15.75" customHeight="1">
      <c r="A39" s="91"/>
      <c r="B39" s="91" t="s">
        <v>153</v>
      </c>
      <c r="C39" s="91" t="s">
        <v>153</v>
      </c>
      <c r="D39" s="91" t="s">
        <v>153</v>
      </c>
      <c r="E39" s="91" t="s">
        <v>153</v>
      </c>
      <c r="F39" s="91" t="s">
        <v>153</v>
      </c>
      <c r="G39" s="92"/>
      <c r="H39" s="92"/>
      <c r="I39" s="91" t="s">
        <v>153</v>
      </c>
      <c r="J39" s="128" t="s">
        <v>131</v>
      </c>
      <c r="K39" s="91" t="s">
        <v>193</v>
      </c>
      <c r="L39" s="91"/>
      <c r="M39" s="91" t="s">
        <v>193</v>
      </c>
      <c r="N39" s="91" t="s">
        <v>193</v>
      </c>
      <c r="O39" s="91" t="s">
        <v>193</v>
      </c>
      <c r="P39" s="91" t="s">
        <v>193</v>
      </c>
      <c r="Q39" s="92"/>
      <c r="R39" s="91" t="s">
        <v>193</v>
      </c>
      <c r="S39" s="92"/>
    </row>
    <row r="40" spans="1:19" s="94" customFormat="1" ht="15.75" customHeight="1">
      <c r="A40" s="89"/>
      <c r="B40" s="89">
        <v>2015</v>
      </c>
      <c r="C40" s="90">
        <v>2016</v>
      </c>
      <c r="D40" s="90">
        <v>2016</v>
      </c>
      <c r="E40" s="90">
        <v>2015</v>
      </c>
      <c r="F40" s="90">
        <v>2016</v>
      </c>
      <c r="G40" s="90"/>
      <c r="H40" s="90"/>
      <c r="I40" s="90">
        <v>2014</v>
      </c>
      <c r="J40" s="129"/>
      <c r="K40" s="89">
        <v>2016</v>
      </c>
      <c r="L40" s="89"/>
      <c r="M40" s="90">
        <v>2015</v>
      </c>
      <c r="N40" s="90">
        <v>2016</v>
      </c>
      <c r="O40" s="90">
        <v>2015</v>
      </c>
      <c r="P40" s="90">
        <v>2014</v>
      </c>
      <c r="Q40" s="90"/>
      <c r="R40" s="90">
        <v>2016</v>
      </c>
      <c r="S40" s="90"/>
    </row>
    <row r="41" spans="1:19" s="93" customFormat="1" ht="16.5" customHeight="1" thickBot="1">
      <c r="A41" s="95"/>
      <c r="B41" s="95">
        <v>2.787962962962963E-3</v>
      </c>
      <c r="C41" s="95">
        <v>2.5086805555555552E-3</v>
      </c>
      <c r="D41" s="95">
        <v>2.4594907407407408E-3</v>
      </c>
      <c r="E41" s="95">
        <v>2.4138888888888886E-3</v>
      </c>
      <c r="F41" s="95">
        <v>2.3869212962962963E-3</v>
      </c>
      <c r="G41" s="95"/>
      <c r="H41" s="95"/>
      <c r="I41" s="95">
        <v>2.5836805555555556E-3</v>
      </c>
      <c r="J41" s="130"/>
      <c r="K41" s="95">
        <v>2.3290509259259258E-3</v>
      </c>
      <c r="L41" s="95"/>
      <c r="M41" s="95">
        <v>2.1260416666666667E-3</v>
      </c>
      <c r="N41" s="95">
        <v>1.9135416666666667E-3</v>
      </c>
      <c r="O41" s="95">
        <v>1.9572916666666666E-3</v>
      </c>
      <c r="P41" s="95">
        <v>2.2276620370370371E-3</v>
      </c>
      <c r="Q41" s="95"/>
      <c r="R41" s="95">
        <v>3.0508101851851855E-3</v>
      </c>
      <c r="S41" s="95"/>
    </row>
    <row r="42" spans="1:19" s="93" customFormat="1" ht="15.75" customHeight="1">
      <c r="A42" s="91"/>
      <c r="B42" s="91" t="s">
        <v>153</v>
      </c>
      <c r="C42" s="91" t="s">
        <v>153</v>
      </c>
      <c r="D42" s="91" t="s">
        <v>153</v>
      </c>
      <c r="E42" s="91" t="s">
        <v>153</v>
      </c>
      <c r="F42" s="91" t="s">
        <v>153</v>
      </c>
      <c r="G42" s="92"/>
      <c r="H42" s="91" t="s">
        <v>153</v>
      </c>
      <c r="I42" s="92"/>
      <c r="J42" s="128" t="s">
        <v>139</v>
      </c>
      <c r="K42" s="91"/>
      <c r="L42" s="91" t="s">
        <v>193</v>
      </c>
      <c r="M42" s="91" t="s">
        <v>193</v>
      </c>
      <c r="N42" s="91" t="s">
        <v>193</v>
      </c>
      <c r="O42" s="91" t="s">
        <v>193</v>
      </c>
      <c r="P42" s="91" t="s">
        <v>193</v>
      </c>
      <c r="Q42" s="91" t="s">
        <v>193</v>
      </c>
      <c r="R42" s="91" t="s">
        <v>193</v>
      </c>
      <c r="S42" s="91" t="s">
        <v>193</v>
      </c>
    </row>
    <row r="43" spans="1:19" s="94" customFormat="1" ht="15.75" customHeight="1">
      <c r="A43" s="89"/>
      <c r="B43" s="89">
        <v>2015</v>
      </c>
      <c r="C43" s="90">
        <v>2016</v>
      </c>
      <c r="D43" s="90">
        <v>2015</v>
      </c>
      <c r="E43" s="90">
        <v>2015</v>
      </c>
      <c r="F43" s="90">
        <v>2016</v>
      </c>
      <c r="G43" s="90"/>
      <c r="H43" s="90">
        <v>2015</v>
      </c>
      <c r="I43" s="90"/>
      <c r="J43" s="129"/>
      <c r="K43" s="89"/>
      <c r="L43" s="89">
        <v>2008</v>
      </c>
      <c r="M43" s="90">
        <v>2016</v>
      </c>
      <c r="N43" s="90">
        <v>2016</v>
      </c>
      <c r="O43" s="90">
        <v>2014</v>
      </c>
      <c r="P43" s="90">
        <v>2014</v>
      </c>
      <c r="Q43" s="90">
        <v>2013</v>
      </c>
      <c r="R43" s="90">
        <v>2015</v>
      </c>
      <c r="S43" s="90">
        <v>2015</v>
      </c>
    </row>
    <row r="44" spans="1:19" s="93" customFormat="1" ht="16.5" customHeight="1" thickBot="1">
      <c r="A44" s="95"/>
      <c r="B44" s="95">
        <v>5.5555555555555556E-4</v>
      </c>
      <c r="C44" s="95">
        <v>5.6979166666666658E-4</v>
      </c>
      <c r="D44" s="95">
        <v>4.3206018518518512E-4</v>
      </c>
      <c r="E44" s="95">
        <v>4.4814814814814809E-4</v>
      </c>
      <c r="F44" s="95">
        <v>4.1759259259259251E-4</v>
      </c>
      <c r="G44" s="95"/>
      <c r="H44" s="95">
        <v>4.1157407407407413E-4</v>
      </c>
      <c r="I44" s="95"/>
      <c r="J44" s="130"/>
      <c r="K44" s="95"/>
      <c r="L44" s="95">
        <v>3.6006944444444438E-4</v>
      </c>
      <c r="M44" s="95">
        <v>3.9652777777777776E-4</v>
      </c>
      <c r="N44" s="95">
        <v>3.5115740740740745E-4</v>
      </c>
      <c r="O44" s="95">
        <v>3.7256944444444441E-4</v>
      </c>
      <c r="P44" s="95">
        <v>4.2719907407407404E-4</v>
      </c>
      <c r="Q44" s="95">
        <v>5.2013888888888889E-4</v>
      </c>
      <c r="R44" s="95">
        <v>5.5532407407407407E-4</v>
      </c>
      <c r="S44" s="95">
        <v>5.7222222222222212E-4</v>
      </c>
    </row>
    <row r="45" spans="1:19" s="93" customFormat="1" ht="15.75" customHeight="1">
      <c r="A45" s="91"/>
      <c r="B45" s="91"/>
      <c r="C45" s="91" t="s">
        <v>153</v>
      </c>
      <c r="D45" s="91" t="s">
        <v>153</v>
      </c>
      <c r="E45" s="92"/>
      <c r="F45" s="91" t="s">
        <v>153</v>
      </c>
      <c r="G45" s="91" t="s">
        <v>153</v>
      </c>
      <c r="H45" s="91" t="s">
        <v>153</v>
      </c>
      <c r="I45" s="92"/>
      <c r="J45" s="128" t="s">
        <v>140</v>
      </c>
      <c r="K45" s="91"/>
      <c r="L45" s="91" t="s">
        <v>193</v>
      </c>
      <c r="M45" s="91" t="s">
        <v>193</v>
      </c>
      <c r="N45" s="91" t="s">
        <v>193</v>
      </c>
      <c r="O45" s="91" t="s">
        <v>193</v>
      </c>
      <c r="P45" s="91" t="s">
        <v>193</v>
      </c>
      <c r="Q45" s="92"/>
      <c r="R45" s="92"/>
      <c r="S45" s="92"/>
    </row>
    <row r="46" spans="1:19" s="94" customFormat="1" ht="15.75" customHeight="1">
      <c r="A46" s="89"/>
      <c r="B46" s="89"/>
      <c r="C46" s="90">
        <v>2015</v>
      </c>
      <c r="D46" s="90">
        <v>2016</v>
      </c>
      <c r="E46" s="90"/>
      <c r="F46" s="90">
        <v>2016</v>
      </c>
      <c r="G46" s="90">
        <v>2014</v>
      </c>
      <c r="H46" s="90">
        <v>2015</v>
      </c>
      <c r="I46" s="90"/>
      <c r="J46" s="129"/>
      <c r="K46" s="89"/>
      <c r="L46" s="89">
        <v>2008</v>
      </c>
      <c r="M46" s="90">
        <v>2016</v>
      </c>
      <c r="N46" s="90">
        <v>2016</v>
      </c>
      <c r="O46" s="90">
        <v>2015</v>
      </c>
      <c r="P46" s="90">
        <v>2013</v>
      </c>
      <c r="Q46" s="90"/>
      <c r="R46" s="90"/>
      <c r="S46" s="90"/>
    </row>
    <row r="47" spans="1:19" s="93" customFormat="1" ht="16.5" customHeight="1" thickBot="1">
      <c r="A47" s="95"/>
      <c r="B47" s="95"/>
      <c r="C47" s="95">
        <v>1.153587962962963E-3</v>
      </c>
      <c r="D47" s="95">
        <v>1.0138888888888888E-3</v>
      </c>
      <c r="E47" s="95"/>
      <c r="F47" s="95">
        <v>1.0373842592592594E-3</v>
      </c>
      <c r="G47" s="95">
        <v>1.0528935185185185E-3</v>
      </c>
      <c r="H47" s="95">
        <v>9.8437500000000001E-4</v>
      </c>
      <c r="I47" s="95"/>
      <c r="J47" s="130"/>
      <c r="K47" s="95"/>
      <c r="L47" s="95">
        <v>8.1192129629629626E-4</v>
      </c>
      <c r="M47" s="95">
        <v>9.4270833333333327E-4</v>
      </c>
      <c r="N47" s="95">
        <v>8.2465277777777778E-4</v>
      </c>
      <c r="O47" s="95">
        <v>8.7743055555555567E-4</v>
      </c>
      <c r="P47" s="95">
        <v>1.1357638888888888E-3</v>
      </c>
      <c r="Q47" s="95"/>
      <c r="R47" s="95"/>
      <c r="S47" s="95"/>
    </row>
    <row r="48" spans="1:19" s="93" customFormat="1" ht="15.75" customHeight="1">
      <c r="A48" s="91"/>
      <c r="B48" s="91"/>
      <c r="C48" s="92"/>
      <c r="D48" s="91" t="s">
        <v>153</v>
      </c>
      <c r="E48" s="92"/>
      <c r="F48" s="92"/>
      <c r="G48" s="92"/>
      <c r="H48" s="91" t="s">
        <v>153</v>
      </c>
      <c r="I48" s="92"/>
      <c r="J48" s="128" t="s">
        <v>142</v>
      </c>
      <c r="K48" s="91"/>
      <c r="L48" s="91"/>
      <c r="M48" s="91" t="s">
        <v>193</v>
      </c>
      <c r="N48" s="91" t="s">
        <v>193</v>
      </c>
      <c r="O48" s="91" t="s">
        <v>193</v>
      </c>
      <c r="P48" s="91" t="s">
        <v>193</v>
      </c>
      <c r="Q48" s="92"/>
      <c r="R48" s="92"/>
      <c r="S48" s="92"/>
    </row>
    <row r="49" spans="1:19" s="94" customFormat="1" ht="15.75" customHeight="1">
      <c r="A49" s="89"/>
      <c r="B49" s="89"/>
      <c r="C49" s="90"/>
      <c r="D49" s="90">
        <v>2016</v>
      </c>
      <c r="E49" s="90"/>
      <c r="F49" s="90"/>
      <c r="G49" s="90"/>
      <c r="H49" s="90">
        <v>2016</v>
      </c>
      <c r="I49" s="90"/>
      <c r="J49" s="129"/>
      <c r="K49" s="89"/>
      <c r="L49" s="89"/>
      <c r="M49" s="90">
        <v>2016</v>
      </c>
      <c r="N49" s="90">
        <v>2016</v>
      </c>
      <c r="O49" s="90">
        <v>2015</v>
      </c>
      <c r="P49" s="90">
        <v>2016</v>
      </c>
      <c r="Q49" s="90"/>
      <c r="R49" s="90"/>
      <c r="S49" s="90"/>
    </row>
    <row r="50" spans="1:19" s="93" customFormat="1" ht="16.5" customHeight="1" thickBot="1">
      <c r="A50" s="95"/>
      <c r="B50" s="95"/>
      <c r="C50" s="95"/>
      <c r="D50" s="95" t="s">
        <v>141</v>
      </c>
      <c r="E50" s="95"/>
      <c r="F50" s="95"/>
      <c r="G50" s="95"/>
      <c r="H50" s="95">
        <v>2.2145833333333336E-3</v>
      </c>
      <c r="I50" s="95"/>
      <c r="J50" s="130"/>
      <c r="K50" s="95"/>
      <c r="L50" s="95"/>
      <c r="M50" s="95">
        <v>2.2020833333333332E-3</v>
      </c>
      <c r="N50" s="95">
        <v>1.9347222222222222E-3</v>
      </c>
      <c r="O50" s="95">
        <v>2.0956018518518515E-3</v>
      </c>
      <c r="P50" s="95" t="s">
        <v>148</v>
      </c>
      <c r="Q50" s="95"/>
      <c r="R50" s="95"/>
      <c r="S50" s="95"/>
    </row>
    <row r="51" spans="1:19" s="93" customFormat="1" ht="15.75" customHeight="1">
      <c r="A51" s="91"/>
      <c r="B51" s="91" t="s">
        <v>153</v>
      </c>
      <c r="C51" s="91" t="s">
        <v>153</v>
      </c>
      <c r="D51" s="91" t="s">
        <v>153</v>
      </c>
      <c r="E51" s="91" t="s">
        <v>153</v>
      </c>
      <c r="F51" s="91" t="s">
        <v>153</v>
      </c>
      <c r="G51" s="92"/>
      <c r="H51" s="91" t="s">
        <v>153</v>
      </c>
      <c r="I51" s="92"/>
      <c r="J51" s="128" t="s">
        <v>143</v>
      </c>
      <c r="K51" s="91" t="s">
        <v>193</v>
      </c>
      <c r="L51" s="91"/>
      <c r="M51" s="92"/>
      <c r="N51" s="91" t="s">
        <v>193</v>
      </c>
      <c r="O51" s="91" t="s">
        <v>193</v>
      </c>
      <c r="P51" s="91" t="s">
        <v>193</v>
      </c>
      <c r="Q51" s="91" t="s">
        <v>193</v>
      </c>
      <c r="R51" s="91" t="s">
        <v>193</v>
      </c>
      <c r="S51" s="91" t="s">
        <v>193</v>
      </c>
    </row>
    <row r="52" spans="1:19" s="94" customFormat="1" ht="15.75" customHeight="1">
      <c r="A52" s="89"/>
      <c r="B52" s="89">
        <v>2014</v>
      </c>
      <c r="C52" s="90">
        <v>2005</v>
      </c>
      <c r="D52" s="90">
        <v>2004</v>
      </c>
      <c r="E52" s="90">
        <v>2006</v>
      </c>
      <c r="F52" s="90">
        <v>2016</v>
      </c>
      <c r="G52" s="90"/>
      <c r="H52" s="90">
        <v>2016</v>
      </c>
      <c r="I52" s="90"/>
      <c r="J52" s="129"/>
      <c r="K52" s="89">
        <v>2014</v>
      </c>
      <c r="L52" s="89"/>
      <c r="M52" s="90"/>
      <c r="N52" s="90">
        <v>2016</v>
      </c>
      <c r="O52" s="90">
        <v>2015</v>
      </c>
      <c r="P52" s="90">
        <v>2014</v>
      </c>
      <c r="Q52" s="90">
        <v>2013</v>
      </c>
      <c r="R52" s="90">
        <v>2016</v>
      </c>
      <c r="S52" s="90">
        <v>2015</v>
      </c>
    </row>
    <row r="53" spans="1:19" s="93" customFormat="1" ht="16.5" customHeight="1" thickBot="1">
      <c r="A53" s="95"/>
      <c r="B53" s="95">
        <v>1.1811342592592592E-3</v>
      </c>
      <c r="C53" s="95">
        <v>1.1274305555555556E-3</v>
      </c>
      <c r="D53" s="95">
        <v>1.0394675925925925E-3</v>
      </c>
      <c r="E53" s="95">
        <v>1.021875E-3</v>
      </c>
      <c r="F53" s="95">
        <v>1.0008101851851851E-3</v>
      </c>
      <c r="G53" s="95"/>
      <c r="H53" s="95">
        <v>9.7974537037037041E-4</v>
      </c>
      <c r="I53" s="95"/>
      <c r="J53" s="130"/>
      <c r="K53" s="95">
        <v>9.6203703703703696E-4</v>
      </c>
      <c r="L53" s="95"/>
      <c r="M53" s="95"/>
      <c r="N53" s="95">
        <v>8.143518518518518E-4</v>
      </c>
      <c r="O53" s="95">
        <v>8.3819444444444447E-4</v>
      </c>
      <c r="P53" s="95">
        <v>9.5856481481481487E-4</v>
      </c>
      <c r="Q53" s="95">
        <v>1.1206018518518518E-3</v>
      </c>
      <c r="R53" s="95">
        <v>1.1157407407407407E-3</v>
      </c>
      <c r="S53" s="95">
        <v>1.3215277777777776E-3</v>
      </c>
    </row>
    <row r="54" spans="1:19" s="93" customFormat="1" ht="15.75" customHeight="1">
      <c r="A54" s="91"/>
      <c r="B54" s="91" t="s">
        <v>153</v>
      </c>
      <c r="C54" s="91" t="s">
        <v>153</v>
      </c>
      <c r="D54" s="91" t="s">
        <v>153</v>
      </c>
      <c r="E54" s="92"/>
      <c r="F54" s="91" t="s">
        <v>153</v>
      </c>
      <c r="G54" s="92"/>
      <c r="H54" s="91" t="s">
        <v>153</v>
      </c>
      <c r="I54" s="92"/>
      <c r="J54" s="128" t="s">
        <v>132</v>
      </c>
      <c r="K54" s="91"/>
      <c r="L54" s="91"/>
      <c r="M54" s="91" t="s">
        <v>193</v>
      </c>
      <c r="N54" s="91" t="s">
        <v>193</v>
      </c>
      <c r="O54" s="91" t="s">
        <v>193</v>
      </c>
      <c r="P54" s="91" t="s">
        <v>193</v>
      </c>
      <c r="Q54" s="91" t="s">
        <v>193</v>
      </c>
      <c r="R54" s="91" t="s">
        <v>193</v>
      </c>
      <c r="S54" s="92"/>
    </row>
    <row r="55" spans="1:19" s="94" customFormat="1" ht="15.75" customHeight="1">
      <c r="A55" s="89"/>
      <c r="B55" s="89">
        <v>2015</v>
      </c>
      <c r="C55" s="90">
        <v>2015</v>
      </c>
      <c r="D55" s="90">
        <v>2016</v>
      </c>
      <c r="E55" s="90"/>
      <c r="F55" s="90">
        <v>2016</v>
      </c>
      <c r="G55" s="90"/>
      <c r="H55" s="90">
        <v>2016</v>
      </c>
      <c r="I55" s="90"/>
      <c r="J55" s="129"/>
      <c r="K55" s="89"/>
      <c r="L55" s="89"/>
      <c r="M55" s="90">
        <v>2016</v>
      </c>
      <c r="N55" s="90">
        <v>2016</v>
      </c>
      <c r="O55" s="90">
        <v>2015</v>
      </c>
      <c r="P55" s="90">
        <v>2014</v>
      </c>
      <c r="Q55" s="90">
        <v>2013</v>
      </c>
      <c r="R55" s="90">
        <v>2016</v>
      </c>
      <c r="S55" s="90"/>
    </row>
    <row r="56" spans="1:19" s="93" customFormat="1" ht="16.5" customHeight="1" thickBot="1">
      <c r="A56" s="95"/>
      <c r="B56" s="95">
        <v>2.5437500000000004E-3</v>
      </c>
      <c r="C56" s="95">
        <v>2.2351851851851851E-3</v>
      </c>
      <c r="D56" s="95">
        <v>2.0618055555555554E-3</v>
      </c>
      <c r="E56" s="95"/>
      <c r="F56" s="95">
        <v>2.127314814814815E-3</v>
      </c>
      <c r="G56" s="95"/>
      <c r="H56" s="95">
        <v>2.0943287037037037E-3</v>
      </c>
      <c r="I56" s="95"/>
      <c r="J56" s="130"/>
      <c r="K56" s="95"/>
      <c r="L56" s="95"/>
      <c r="M56" s="95">
        <v>1.8781249999999998E-3</v>
      </c>
      <c r="N56" s="95">
        <v>1.7449074074074075E-3</v>
      </c>
      <c r="O56" s="95">
        <v>1.7755787037037037E-3</v>
      </c>
      <c r="P56" s="95">
        <v>2.0567129629629629E-3</v>
      </c>
      <c r="Q56" s="95">
        <v>2.3625E-3</v>
      </c>
      <c r="R56" s="95" t="s">
        <v>149</v>
      </c>
      <c r="S56" s="95"/>
    </row>
    <row r="57" spans="1:19" s="93" customFormat="1" ht="15.75" customHeight="1">
      <c r="A57" s="91"/>
      <c r="B57" s="91"/>
      <c r="C57" s="92"/>
      <c r="D57" s="92"/>
      <c r="E57" s="92"/>
      <c r="F57" s="92"/>
      <c r="G57" s="92"/>
      <c r="H57" s="92"/>
      <c r="I57" s="92"/>
      <c r="J57" s="128" t="s">
        <v>133</v>
      </c>
      <c r="K57" s="91"/>
      <c r="L57" s="91"/>
      <c r="M57" s="92"/>
      <c r="N57" s="91" t="s">
        <v>193</v>
      </c>
      <c r="O57" s="91" t="s">
        <v>193</v>
      </c>
      <c r="P57" s="91" t="s">
        <v>193</v>
      </c>
      <c r="Q57" s="92"/>
      <c r="R57" s="92"/>
      <c r="S57" s="92"/>
    </row>
    <row r="58" spans="1:19" s="94" customFormat="1" ht="15.75" customHeight="1">
      <c r="A58" s="89"/>
      <c r="B58" s="89"/>
      <c r="C58" s="90"/>
      <c r="D58" s="90"/>
      <c r="E58" s="90"/>
      <c r="F58" s="90"/>
      <c r="G58" s="90"/>
      <c r="H58" s="90"/>
      <c r="I58" s="90"/>
      <c r="J58" s="129"/>
      <c r="K58" s="89"/>
      <c r="L58" s="89"/>
      <c r="M58" s="90"/>
      <c r="N58" s="90">
        <v>2016</v>
      </c>
      <c r="O58" s="90">
        <v>2015</v>
      </c>
      <c r="P58" s="90">
        <v>2014</v>
      </c>
      <c r="Q58" s="90"/>
      <c r="R58" s="90"/>
      <c r="S58" s="90"/>
    </row>
    <row r="59" spans="1:19" s="93" customFormat="1" ht="16.5" customHeight="1" thickBot="1">
      <c r="A59" s="95"/>
      <c r="B59" s="95"/>
      <c r="C59" s="95"/>
      <c r="D59" s="95"/>
      <c r="E59" s="95"/>
      <c r="F59" s="95"/>
      <c r="G59" s="95"/>
      <c r="H59" s="95"/>
      <c r="I59" s="95"/>
      <c r="J59" s="130"/>
      <c r="K59" s="95"/>
      <c r="L59" s="95"/>
      <c r="M59" s="95"/>
      <c r="N59" s="95">
        <v>3.8203703703703702E-3</v>
      </c>
      <c r="O59" s="95">
        <v>3.8504629629629622E-3</v>
      </c>
      <c r="P59" s="95">
        <v>4.338773148148148E-3</v>
      </c>
      <c r="Q59" s="95"/>
      <c r="R59" s="95"/>
      <c r="S59" s="95"/>
    </row>
    <row r="60" spans="1:19" ht="15.75" thickBot="1"/>
    <row r="61" spans="1:19" ht="19.5" customHeight="1" thickBot="1">
      <c r="A61" s="133" t="s">
        <v>135</v>
      </c>
      <c r="B61" s="133"/>
      <c r="C61" s="133"/>
      <c r="D61" s="133"/>
      <c r="E61" s="133"/>
      <c r="F61" s="133"/>
      <c r="G61" s="133"/>
      <c r="H61" s="133"/>
      <c r="I61" s="134"/>
      <c r="J61" s="85"/>
      <c r="K61" s="135" t="s">
        <v>136</v>
      </c>
      <c r="L61" s="136"/>
      <c r="M61" s="136"/>
      <c r="N61" s="136"/>
      <c r="O61" s="136"/>
      <c r="P61" s="136"/>
      <c r="Q61" s="136"/>
      <c r="R61" s="136"/>
      <c r="S61" s="136"/>
    </row>
    <row r="62" spans="1:19" ht="16.5" thickBot="1">
      <c r="A62" s="87" t="s">
        <v>151</v>
      </c>
      <c r="B62" s="87">
        <v>10</v>
      </c>
      <c r="C62" s="88">
        <v>11</v>
      </c>
      <c r="D62" s="88">
        <v>12</v>
      </c>
      <c r="E62" s="88">
        <v>13</v>
      </c>
      <c r="F62" s="88">
        <v>14</v>
      </c>
      <c r="G62" s="88">
        <v>15</v>
      </c>
      <c r="H62" s="88">
        <v>16</v>
      </c>
      <c r="I62" s="88" t="s">
        <v>43</v>
      </c>
      <c r="J62" s="86"/>
      <c r="K62" s="87" t="s">
        <v>152</v>
      </c>
      <c r="L62" s="87">
        <v>16</v>
      </c>
      <c r="M62" s="88">
        <v>15</v>
      </c>
      <c r="N62" s="88">
        <v>14</v>
      </c>
      <c r="O62" s="88">
        <v>13</v>
      </c>
      <c r="P62" s="88">
        <v>12</v>
      </c>
      <c r="Q62" s="88">
        <v>11</v>
      </c>
      <c r="R62" s="88">
        <v>10</v>
      </c>
      <c r="S62" s="88" t="s">
        <v>151</v>
      </c>
    </row>
    <row r="63" spans="1:19" s="93" customFormat="1" ht="15.75" customHeight="1">
      <c r="A63" s="91"/>
      <c r="B63" s="91" t="s">
        <v>153</v>
      </c>
      <c r="C63" s="91" t="s">
        <v>153</v>
      </c>
      <c r="D63" s="91" t="s">
        <v>153</v>
      </c>
      <c r="E63" s="91" t="s">
        <v>153</v>
      </c>
      <c r="F63" s="91" t="s">
        <v>153</v>
      </c>
      <c r="G63" s="91" t="s">
        <v>153</v>
      </c>
      <c r="H63" s="91" t="s">
        <v>153</v>
      </c>
      <c r="I63" s="91" t="s">
        <v>153</v>
      </c>
      <c r="J63" s="128" t="s">
        <v>122</v>
      </c>
      <c r="K63" s="91" t="s">
        <v>193</v>
      </c>
      <c r="L63" s="91"/>
      <c r="M63" s="91" t="s">
        <v>193</v>
      </c>
      <c r="N63" s="91" t="s">
        <v>193</v>
      </c>
      <c r="O63" s="91" t="s">
        <v>193</v>
      </c>
      <c r="P63" s="91" t="s">
        <v>193</v>
      </c>
      <c r="Q63" s="91" t="s">
        <v>193</v>
      </c>
      <c r="R63" s="91" t="s">
        <v>193</v>
      </c>
      <c r="S63" s="91" t="s">
        <v>193</v>
      </c>
    </row>
    <row r="64" spans="1:19" s="94" customFormat="1" ht="15.75" customHeight="1">
      <c r="A64" s="89"/>
      <c r="B64" s="89">
        <v>2015</v>
      </c>
      <c r="C64" s="90">
        <v>2016</v>
      </c>
      <c r="D64" s="108">
        <f>VLOOKUP(MIN(VLOOKUP(12,'[1]Compé 20150831'!$B$5:$X$42,6)),'[1]Compé 20150831'!$G$5:$AB$42,22)</f>
        <v>42247</v>
      </c>
      <c r="E64" s="90">
        <v>2015</v>
      </c>
      <c r="F64" s="90">
        <v>2016</v>
      </c>
      <c r="G64" s="90">
        <v>2015</v>
      </c>
      <c r="H64" s="90">
        <v>2016</v>
      </c>
      <c r="I64" s="90">
        <v>2013</v>
      </c>
      <c r="J64" s="129"/>
      <c r="K64" s="89">
        <v>2014</v>
      </c>
      <c r="L64" s="89"/>
      <c r="M64" s="90">
        <v>2016</v>
      </c>
      <c r="N64" s="90">
        <v>2016</v>
      </c>
      <c r="O64" s="90">
        <v>2015</v>
      </c>
      <c r="P64" s="90">
        <v>2014</v>
      </c>
      <c r="Q64" s="90">
        <v>2013</v>
      </c>
      <c r="R64" s="90">
        <v>2016</v>
      </c>
      <c r="S64" s="90">
        <v>2016</v>
      </c>
    </row>
    <row r="65" spans="1:19" s="93" customFormat="1" ht="16.5" customHeight="1" thickBot="1">
      <c r="A65" s="95"/>
      <c r="B65" s="95">
        <v>4.493055555555556E-4</v>
      </c>
      <c r="C65" s="95">
        <v>4.2037037037037043E-4</v>
      </c>
      <c r="D65" s="95">
        <v>3.8472222222222228E-4</v>
      </c>
      <c r="E65" s="95">
        <v>3.8668981481481475E-4</v>
      </c>
      <c r="F65" s="95">
        <v>3.6134259259259257E-4</v>
      </c>
      <c r="G65" s="95">
        <v>3.8912037037037035E-4</v>
      </c>
      <c r="H65" s="95">
        <v>3.8310185185185186E-4</v>
      </c>
      <c r="I65" s="95">
        <v>3.8124999999999992E-4</v>
      </c>
      <c r="J65" s="130"/>
      <c r="K65" s="95">
        <v>3.4722222222222224E-4</v>
      </c>
      <c r="L65" s="95"/>
      <c r="M65" s="95">
        <v>3.2986111111111107E-4</v>
      </c>
      <c r="N65" s="95">
        <v>3.3275462962962968E-4</v>
      </c>
      <c r="O65" s="95">
        <v>3.3854166666666668E-4</v>
      </c>
      <c r="P65" s="95">
        <v>3.6354166666666669E-4</v>
      </c>
      <c r="Q65" s="95">
        <v>4.6493055555555551E-4</v>
      </c>
      <c r="R65" s="95">
        <v>4.2291666666666666E-4</v>
      </c>
      <c r="S65" s="95">
        <v>4.8020833333333336E-4</v>
      </c>
    </row>
    <row r="66" spans="1:19" s="93" customFormat="1" ht="15.75" customHeight="1">
      <c r="A66" s="91"/>
      <c r="B66" s="91" t="s">
        <v>153</v>
      </c>
      <c r="C66" s="91" t="s">
        <v>153</v>
      </c>
      <c r="D66" s="91" t="s">
        <v>153</v>
      </c>
      <c r="E66" s="91" t="s">
        <v>153</v>
      </c>
      <c r="F66" s="91" t="s">
        <v>153</v>
      </c>
      <c r="G66" s="91" t="s">
        <v>153</v>
      </c>
      <c r="H66" s="91" t="s">
        <v>153</v>
      </c>
      <c r="I66" s="92"/>
      <c r="J66" s="128" t="s">
        <v>123</v>
      </c>
      <c r="K66" s="91" t="s">
        <v>193</v>
      </c>
      <c r="L66" s="91"/>
      <c r="M66" s="91" t="s">
        <v>193</v>
      </c>
      <c r="N66" s="91" t="s">
        <v>193</v>
      </c>
      <c r="O66" s="91" t="s">
        <v>193</v>
      </c>
      <c r="P66" s="91" t="s">
        <v>193</v>
      </c>
      <c r="Q66" s="91" t="s">
        <v>193</v>
      </c>
      <c r="R66" s="91" t="s">
        <v>193</v>
      </c>
      <c r="S66" s="91" t="s">
        <v>193</v>
      </c>
    </row>
    <row r="67" spans="1:19" s="94" customFormat="1" ht="15.75" customHeight="1">
      <c r="A67" s="89"/>
      <c r="B67" s="89">
        <v>2014</v>
      </c>
      <c r="C67" s="90">
        <v>2015</v>
      </c>
      <c r="D67" s="90">
        <v>2016</v>
      </c>
      <c r="E67" s="90">
        <v>2015</v>
      </c>
      <c r="F67" s="90">
        <v>2016</v>
      </c>
      <c r="G67" s="90">
        <v>2014</v>
      </c>
      <c r="H67" s="90">
        <v>2015</v>
      </c>
      <c r="I67" s="90"/>
      <c r="J67" s="129"/>
      <c r="K67" s="89">
        <v>2015</v>
      </c>
      <c r="L67" s="89"/>
      <c r="M67" s="90">
        <v>2015</v>
      </c>
      <c r="N67" s="90">
        <v>2016</v>
      </c>
      <c r="O67" s="90">
        <v>2015</v>
      </c>
      <c r="P67" s="90">
        <v>2014</v>
      </c>
      <c r="Q67" s="90">
        <v>2013</v>
      </c>
      <c r="R67" s="90">
        <v>2016</v>
      </c>
      <c r="S67" s="90">
        <v>2015</v>
      </c>
    </row>
    <row r="68" spans="1:19" s="93" customFormat="1" ht="16.5" customHeight="1" thickBot="1">
      <c r="A68" s="95"/>
      <c r="B68" s="95">
        <v>1.0528935185185185E-3</v>
      </c>
      <c r="C68" s="95">
        <v>9.5381944444444431E-4</v>
      </c>
      <c r="D68" s="95">
        <v>8.3842592592592595E-4</v>
      </c>
      <c r="E68" s="95">
        <v>8.6782407407407414E-4</v>
      </c>
      <c r="F68" s="95">
        <v>8.1030092592592601E-4</v>
      </c>
      <c r="G68" s="95">
        <v>8.5069444444444461E-4</v>
      </c>
      <c r="H68" s="95">
        <v>8.2037037037037029E-4</v>
      </c>
      <c r="I68" s="95"/>
      <c r="J68" s="130"/>
      <c r="K68" s="95">
        <v>8.1562500000000005E-4</v>
      </c>
      <c r="L68" s="95"/>
      <c r="M68" s="95">
        <v>7.0266203703703712E-4</v>
      </c>
      <c r="N68" s="95">
        <v>7.2465277777777795E-4</v>
      </c>
      <c r="O68" s="95">
        <v>7.3159722222222235E-4</v>
      </c>
      <c r="P68" s="95">
        <v>7.9965277777777771E-4</v>
      </c>
      <c r="Q68" s="95">
        <v>9.9340277777777773E-4</v>
      </c>
      <c r="R68" s="95">
        <v>9.9837962962962966E-4</v>
      </c>
      <c r="S68" s="95">
        <v>1.0428240740740741E-3</v>
      </c>
    </row>
    <row r="69" spans="1:19" s="93" customFormat="1" ht="15.75" customHeight="1">
      <c r="A69" s="91"/>
      <c r="B69" s="91" t="s">
        <v>153</v>
      </c>
      <c r="C69" s="91" t="s">
        <v>153</v>
      </c>
      <c r="D69" s="91" t="s">
        <v>153</v>
      </c>
      <c r="E69" s="91" t="s">
        <v>153</v>
      </c>
      <c r="F69" s="91" t="s">
        <v>153</v>
      </c>
      <c r="G69" s="91" t="s">
        <v>153</v>
      </c>
      <c r="H69" s="91" t="s">
        <v>153</v>
      </c>
      <c r="I69" s="92"/>
      <c r="J69" s="128" t="s">
        <v>124</v>
      </c>
      <c r="K69" s="91"/>
      <c r="L69" s="91"/>
      <c r="M69" s="91" t="s">
        <v>193</v>
      </c>
      <c r="N69" s="91" t="s">
        <v>193</v>
      </c>
      <c r="O69" s="91" t="s">
        <v>193</v>
      </c>
      <c r="P69" s="91" t="s">
        <v>193</v>
      </c>
      <c r="Q69" s="91" t="s">
        <v>193</v>
      </c>
      <c r="R69" s="91" t="s">
        <v>193</v>
      </c>
      <c r="S69" s="91" t="s">
        <v>193</v>
      </c>
    </row>
    <row r="70" spans="1:19" s="94" customFormat="1" ht="15.75" customHeight="1">
      <c r="A70" s="89"/>
      <c r="B70" s="89">
        <v>2013</v>
      </c>
      <c r="C70" s="90">
        <v>2015</v>
      </c>
      <c r="D70" s="90">
        <v>2016</v>
      </c>
      <c r="E70" s="90">
        <v>2015</v>
      </c>
      <c r="F70" s="90">
        <v>2016</v>
      </c>
      <c r="G70" s="90">
        <v>2014</v>
      </c>
      <c r="H70" s="90">
        <v>2015</v>
      </c>
      <c r="I70" s="90"/>
      <c r="J70" s="129"/>
      <c r="K70" s="89"/>
      <c r="L70" s="89"/>
      <c r="M70" s="90">
        <v>2015</v>
      </c>
      <c r="N70" s="90">
        <v>2016</v>
      </c>
      <c r="O70" s="90">
        <v>2015</v>
      </c>
      <c r="P70" s="90">
        <v>2014</v>
      </c>
      <c r="Q70" s="90">
        <v>2013</v>
      </c>
      <c r="R70" s="90">
        <v>2016</v>
      </c>
      <c r="S70" s="90">
        <v>2015</v>
      </c>
    </row>
    <row r="71" spans="1:19" s="93" customFormat="1" ht="16.5" customHeight="1" thickBot="1">
      <c r="A71" s="95"/>
      <c r="B71" s="95">
        <v>2.2581018518518518E-3</v>
      </c>
      <c r="C71" s="95">
        <v>2.0581018518518518E-3</v>
      </c>
      <c r="D71" s="95">
        <v>1.829050925925926E-3</v>
      </c>
      <c r="E71" s="95">
        <v>1.942013888888889E-3</v>
      </c>
      <c r="F71" s="95">
        <v>1.8093750000000002E-3</v>
      </c>
      <c r="G71" s="95">
        <v>1.8887731481481481E-3</v>
      </c>
      <c r="H71" s="95">
        <v>1.7707175925925926E-3</v>
      </c>
      <c r="I71" s="95"/>
      <c r="J71" s="130"/>
      <c r="K71" s="95"/>
      <c r="L71" s="95"/>
      <c r="M71" s="95">
        <v>1.5660879629629629E-3</v>
      </c>
      <c r="N71" s="95">
        <v>1.5442129629629627E-3</v>
      </c>
      <c r="O71" s="95">
        <v>1.5712962962962963E-3</v>
      </c>
      <c r="P71" s="95">
        <v>1.7589120370370371E-3</v>
      </c>
      <c r="Q71" s="95">
        <v>2.1427083333333337E-3</v>
      </c>
      <c r="R71" s="95">
        <v>2.1740740740740739E-3</v>
      </c>
      <c r="S71" s="95">
        <v>2.319675925925926E-3</v>
      </c>
    </row>
    <row r="72" spans="1:19" s="93" customFormat="1" ht="15.75" customHeight="1">
      <c r="A72" s="91"/>
      <c r="B72" s="91"/>
      <c r="C72" s="91" t="s">
        <v>153</v>
      </c>
      <c r="D72" s="91" t="s">
        <v>153</v>
      </c>
      <c r="E72" s="91" t="s">
        <v>153</v>
      </c>
      <c r="F72" s="91" t="s">
        <v>153</v>
      </c>
      <c r="G72" s="91" t="s">
        <v>153</v>
      </c>
      <c r="H72" s="91" t="s">
        <v>153</v>
      </c>
      <c r="I72" s="92"/>
      <c r="J72" s="128" t="s">
        <v>23</v>
      </c>
      <c r="K72" s="91"/>
      <c r="L72" s="91"/>
      <c r="M72" s="91" t="s">
        <v>193</v>
      </c>
      <c r="N72" s="91" t="s">
        <v>193</v>
      </c>
      <c r="O72" s="91" t="s">
        <v>193</v>
      </c>
      <c r="P72" s="91" t="s">
        <v>193</v>
      </c>
      <c r="Q72" s="92"/>
      <c r="R72" s="91" t="s">
        <v>193</v>
      </c>
      <c r="S72" s="91" t="s">
        <v>193</v>
      </c>
    </row>
    <row r="73" spans="1:19" s="94" customFormat="1" ht="15.75" customHeight="1">
      <c r="A73" s="89"/>
      <c r="B73" s="89"/>
      <c r="C73" s="90">
        <v>2015</v>
      </c>
      <c r="D73" s="90">
        <v>2016</v>
      </c>
      <c r="E73" s="90">
        <v>2015</v>
      </c>
      <c r="F73" s="90">
        <v>2016</v>
      </c>
      <c r="G73" s="90">
        <v>2015</v>
      </c>
      <c r="H73" s="90">
        <v>2015</v>
      </c>
      <c r="I73" s="90"/>
      <c r="J73" s="129"/>
      <c r="K73" s="89"/>
      <c r="L73" s="89"/>
      <c r="M73" s="90">
        <v>2016</v>
      </c>
      <c r="N73" s="90">
        <v>2016</v>
      </c>
      <c r="O73" s="90">
        <v>2015</v>
      </c>
      <c r="P73" s="90">
        <v>2014</v>
      </c>
      <c r="Q73" s="90"/>
      <c r="R73" s="90">
        <v>2016</v>
      </c>
      <c r="S73" s="90">
        <v>2016</v>
      </c>
    </row>
    <row r="74" spans="1:19" s="93" customFormat="1" ht="16.5" customHeight="1" thickBot="1">
      <c r="A74" s="95"/>
      <c r="B74" s="95"/>
      <c r="C74" s="95">
        <v>4.3417824074074079E-3</v>
      </c>
      <c r="D74" s="95">
        <v>4.0005787037037032E-3</v>
      </c>
      <c r="E74" s="95">
        <v>4.3406249999999999E-3</v>
      </c>
      <c r="F74" s="95">
        <v>3.8208333333333328E-3</v>
      </c>
      <c r="G74" s="95">
        <v>4.0785879629629627E-3</v>
      </c>
      <c r="H74" s="95">
        <v>3.7613425925925926E-3</v>
      </c>
      <c r="I74" s="95"/>
      <c r="J74" s="130"/>
      <c r="K74" s="95"/>
      <c r="L74" s="95"/>
      <c r="M74" s="95">
        <v>3.4833333333333331E-3</v>
      </c>
      <c r="N74" s="95">
        <v>3.3259259259259262E-3</v>
      </c>
      <c r="O74" s="95">
        <v>3.3996527777777779E-3</v>
      </c>
      <c r="P74" s="95">
        <v>3.7452546296296296E-3</v>
      </c>
      <c r="Q74" s="95"/>
      <c r="R74" s="95">
        <v>4.9192129629629629E-3</v>
      </c>
      <c r="S74" s="95">
        <v>5.1961805555555554E-3</v>
      </c>
    </row>
    <row r="75" spans="1:19" s="93" customFormat="1" ht="15.75" customHeight="1">
      <c r="A75" s="91"/>
      <c r="B75" s="91"/>
      <c r="C75" s="91" t="s">
        <v>153</v>
      </c>
      <c r="D75" s="91"/>
      <c r="E75" s="91" t="s">
        <v>153</v>
      </c>
      <c r="F75" s="91" t="s">
        <v>153</v>
      </c>
      <c r="G75" s="92"/>
      <c r="H75" s="92"/>
      <c r="I75" s="91" t="s">
        <v>153</v>
      </c>
      <c r="J75" s="128" t="s">
        <v>125</v>
      </c>
      <c r="K75" s="91"/>
      <c r="L75" s="91"/>
      <c r="M75" s="91" t="s">
        <v>193</v>
      </c>
      <c r="N75" s="91" t="s">
        <v>193</v>
      </c>
      <c r="O75" s="91" t="s">
        <v>193</v>
      </c>
      <c r="P75" s="92"/>
      <c r="Q75" s="92"/>
      <c r="R75" s="92"/>
      <c r="S75" s="92"/>
    </row>
    <row r="76" spans="1:19" s="94" customFormat="1" ht="15.75" customHeight="1">
      <c r="A76" s="89"/>
      <c r="B76" s="89"/>
      <c r="C76" s="90">
        <v>2015</v>
      </c>
      <c r="D76" s="90"/>
      <c r="E76" s="90">
        <v>2015</v>
      </c>
      <c r="F76" s="90">
        <v>2016</v>
      </c>
      <c r="G76" s="90"/>
      <c r="H76" s="90"/>
      <c r="I76" s="90">
        <v>2015</v>
      </c>
      <c r="J76" s="129"/>
      <c r="K76" s="89"/>
      <c r="L76" s="89"/>
      <c r="M76" s="90">
        <v>2015</v>
      </c>
      <c r="N76" s="90">
        <v>2016</v>
      </c>
      <c r="O76" s="90">
        <v>2015</v>
      </c>
      <c r="P76" s="90"/>
      <c r="Q76" s="90"/>
      <c r="R76" s="90"/>
      <c r="S76" s="90"/>
    </row>
    <row r="77" spans="1:19" s="93" customFormat="1" ht="16.5" customHeight="1" thickBot="1">
      <c r="A77" s="95"/>
      <c r="B77" s="95"/>
      <c r="C77" s="95">
        <v>8.8820601851851855E-3</v>
      </c>
      <c r="D77" s="95"/>
      <c r="E77" s="95">
        <v>9.2020833333333329E-3</v>
      </c>
      <c r="F77" s="95">
        <v>8.1932870370370371E-3</v>
      </c>
      <c r="G77" s="95"/>
      <c r="H77" s="95"/>
      <c r="I77" s="95">
        <v>8.8547453703703687E-3</v>
      </c>
      <c r="J77" s="130"/>
      <c r="K77" s="95"/>
      <c r="L77" s="95"/>
      <c r="M77" s="95">
        <v>7.2447916666666659E-3</v>
      </c>
      <c r="N77" s="95">
        <v>6.8912037037037041E-3</v>
      </c>
      <c r="O77" s="95">
        <v>7.342708333333333E-3</v>
      </c>
      <c r="P77" s="95"/>
      <c r="Q77" s="95"/>
      <c r="R77" s="95"/>
      <c r="S77" s="95"/>
    </row>
    <row r="78" spans="1:19" s="93" customFormat="1" ht="15.75" customHeight="1">
      <c r="A78" s="100"/>
      <c r="B78" s="100"/>
      <c r="C78" s="101"/>
      <c r="D78" s="101"/>
      <c r="E78" s="101"/>
      <c r="F78" s="101"/>
      <c r="G78" s="101"/>
      <c r="H78" s="101"/>
      <c r="I78" s="101"/>
      <c r="J78" s="128" t="s">
        <v>126</v>
      </c>
      <c r="K78" s="91"/>
      <c r="L78" s="91"/>
      <c r="M78" s="91" t="s">
        <v>193</v>
      </c>
      <c r="N78" s="91" t="s">
        <v>193</v>
      </c>
      <c r="O78" s="91" t="s">
        <v>193</v>
      </c>
      <c r="P78" s="92"/>
      <c r="Q78" s="92"/>
      <c r="R78" s="92"/>
      <c r="S78" s="92"/>
    </row>
    <row r="79" spans="1:19" s="94" customFormat="1" ht="15.75" customHeight="1">
      <c r="A79" s="102"/>
      <c r="B79" s="102"/>
      <c r="C79" s="103"/>
      <c r="D79" s="103"/>
      <c r="E79" s="103"/>
      <c r="F79" s="103"/>
      <c r="G79" s="103"/>
      <c r="H79" s="103"/>
      <c r="I79" s="103"/>
      <c r="J79" s="129"/>
      <c r="K79" s="89"/>
      <c r="L79" s="89"/>
      <c r="M79" s="90">
        <v>2015</v>
      </c>
      <c r="N79" s="90">
        <v>2016</v>
      </c>
      <c r="O79" s="90">
        <v>2014</v>
      </c>
      <c r="P79" s="90"/>
      <c r="Q79" s="90"/>
      <c r="R79" s="90"/>
      <c r="S79" s="90"/>
    </row>
    <row r="80" spans="1:19" s="93" customFormat="1" ht="16.5" customHeight="1" thickBot="1">
      <c r="A80" s="104"/>
      <c r="B80" s="104"/>
      <c r="C80" s="104"/>
      <c r="D80" s="104"/>
      <c r="E80" s="104"/>
      <c r="F80" s="104"/>
      <c r="G80" s="104"/>
      <c r="H80" s="104"/>
      <c r="I80" s="104"/>
      <c r="J80" s="130"/>
      <c r="K80" s="95"/>
      <c r="L80" s="95"/>
      <c r="M80" s="95">
        <v>1.3755787037037037E-2</v>
      </c>
      <c r="N80" s="95">
        <v>1.3081134259259261E-2</v>
      </c>
      <c r="O80" s="95">
        <v>1.3885995370370371E-2</v>
      </c>
      <c r="P80" s="95"/>
      <c r="Q80" s="95"/>
      <c r="R80" s="95"/>
      <c r="S80" s="95"/>
    </row>
    <row r="81" spans="1:19" s="93" customFormat="1" ht="15.75" customHeight="1">
      <c r="A81" s="91"/>
      <c r="B81" s="91" t="s">
        <v>153</v>
      </c>
      <c r="C81" s="91" t="s">
        <v>153</v>
      </c>
      <c r="D81" s="91" t="s">
        <v>153</v>
      </c>
      <c r="E81" s="91" t="s">
        <v>153</v>
      </c>
      <c r="F81" s="91" t="s">
        <v>153</v>
      </c>
      <c r="G81" s="91" t="s">
        <v>153</v>
      </c>
      <c r="H81" s="92"/>
      <c r="I81" s="92"/>
      <c r="J81" s="128" t="s">
        <v>127</v>
      </c>
      <c r="K81" s="91" t="s">
        <v>193</v>
      </c>
      <c r="L81" s="91"/>
      <c r="M81" s="91" t="s">
        <v>193</v>
      </c>
      <c r="N81" s="91" t="s">
        <v>193</v>
      </c>
      <c r="O81" s="91" t="s">
        <v>193</v>
      </c>
      <c r="P81" s="91" t="s">
        <v>193</v>
      </c>
      <c r="Q81" s="91" t="s">
        <v>193</v>
      </c>
      <c r="R81" s="91" t="s">
        <v>193</v>
      </c>
      <c r="S81" s="91" t="s">
        <v>193</v>
      </c>
    </row>
    <row r="82" spans="1:19" s="94" customFormat="1" ht="15.75" customHeight="1">
      <c r="A82" s="89"/>
      <c r="B82" s="89">
        <v>2013</v>
      </c>
      <c r="C82" s="90">
        <v>2005</v>
      </c>
      <c r="D82" s="90">
        <v>2016</v>
      </c>
      <c r="E82" s="90">
        <v>2004</v>
      </c>
      <c r="F82" s="90">
        <v>2015</v>
      </c>
      <c r="G82" s="90">
        <v>2005</v>
      </c>
      <c r="H82" s="90"/>
      <c r="I82" s="90"/>
      <c r="J82" s="129"/>
      <c r="K82" s="89">
        <v>2014</v>
      </c>
      <c r="L82" s="89"/>
      <c r="M82" s="90">
        <v>2015</v>
      </c>
      <c r="N82" s="90">
        <v>2016</v>
      </c>
      <c r="O82" s="90">
        <v>2015</v>
      </c>
      <c r="P82" s="90">
        <v>2014</v>
      </c>
      <c r="Q82" s="90">
        <v>2013</v>
      </c>
      <c r="R82" s="90">
        <v>2016</v>
      </c>
      <c r="S82" s="90">
        <v>2016</v>
      </c>
    </row>
    <row r="83" spans="1:19" s="93" customFormat="1" ht="16.5" customHeight="1" thickBot="1">
      <c r="A83" s="95"/>
      <c r="B83" s="95">
        <v>5.5520833333333333E-4</v>
      </c>
      <c r="C83" s="95">
        <v>5.3067129629629634E-4</v>
      </c>
      <c r="D83" s="95">
        <v>4.1898148148148155E-4</v>
      </c>
      <c r="E83" s="95">
        <v>5.631944444444444E-4</v>
      </c>
      <c r="F83" s="95">
        <v>4.2824074074074075E-4</v>
      </c>
      <c r="G83" s="95">
        <v>4.346064814814814E-4</v>
      </c>
      <c r="H83" s="95"/>
      <c r="I83" s="95"/>
      <c r="J83" s="130"/>
      <c r="K83" s="95">
        <v>4.6365740740740748E-4</v>
      </c>
      <c r="L83" s="95"/>
      <c r="M83" s="95">
        <v>3.9675925925925924E-4</v>
      </c>
      <c r="N83" s="95">
        <v>3.8240740740740742E-4</v>
      </c>
      <c r="O83" s="95">
        <v>4.107638888888889E-4</v>
      </c>
      <c r="P83" s="95">
        <v>4.8101851851851848E-4</v>
      </c>
      <c r="Q83" s="95">
        <v>5.6307870370370366E-4</v>
      </c>
      <c r="R83" s="95">
        <v>5.392361111111111E-4</v>
      </c>
      <c r="S83" s="95">
        <v>5.5543981481481492E-4</v>
      </c>
    </row>
    <row r="84" spans="1:19" s="93" customFormat="1" ht="15.75" customHeight="1">
      <c r="A84" s="91"/>
      <c r="B84" s="91" t="s">
        <v>153</v>
      </c>
      <c r="C84" s="91" t="s">
        <v>153</v>
      </c>
      <c r="D84" s="91" t="s">
        <v>153</v>
      </c>
      <c r="E84" s="91" t="s">
        <v>153</v>
      </c>
      <c r="F84" s="91" t="s">
        <v>153</v>
      </c>
      <c r="G84" s="91" t="s">
        <v>153</v>
      </c>
      <c r="H84" s="92"/>
      <c r="I84" s="92"/>
      <c r="J84" s="128" t="s">
        <v>138</v>
      </c>
      <c r="K84" s="91"/>
      <c r="L84" s="91"/>
      <c r="M84" s="91" t="s">
        <v>193</v>
      </c>
      <c r="N84" s="91" t="s">
        <v>193</v>
      </c>
      <c r="O84" s="91" t="s">
        <v>193</v>
      </c>
      <c r="P84" s="91" t="s">
        <v>193</v>
      </c>
      <c r="Q84" s="92"/>
      <c r="R84" s="91" t="s">
        <v>193</v>
      </c>
      <c r="S84" s="91" t="s">
        <v>193</v>
      </c>
    </row>
    <row r="85" spans="1:19" s="94" customFormat="1" ht="15.75" customHeight="1">
      <c r="A85" s="89"/>
      <c r="B85" s="89">
        <v>2015</v>
      </c>
      <c r="C85" s="90">
        <v>2015</v>
      </c>
      <c r="D85" s="90">
        <v>2016</v>
      </c>
      <c r="E85" s="90">
        <v>2015</v>
      </c>
      <c r="F85" s="90">
        <v>2016</v>
      </c>
      <c r="G85" s="90">
        <v>2005</v>
      </c>
      <c r="H85" s="90"/>
      <c r="I85" s="90"/>
      <c r="J85" s="129"/>
      <c r="K85" s="89"/>
      <c r="L85" s="89"/>
      <c r="M85" s="90">
        <v>2015</v>
      </c>
      <c r="N85" s="90">
        <v>2016</v>
      </c>
      <c r="O85" s="90">
        <v>2015</v>
      </c>
      <c r="P85" s="90">
        <v>2014</v>
      </c>
      <c r="Q85" s="90"/>
      <c r="R85" s="90">
        <v>2016</v>
      </c>
      <c r="S85" s="90">
        <v>2015</v>
      </c>
    </row>
    <row r="86" spans="1:19" s="93" customFormat="1" ht="16.5" customHeight="1" thickBot="1">
      <c r="A86" s="95"/>
      <c r="B86" s="95">
        <v>1.2290509259259258E-3</v>
      </c>
      <c r="C86" s="95">
        <v>1.0762731481481482E-3</v>
      </c>
      <c r="D86" s="95">
        <v>9.0289351851851858E-4</v>
      </c>
      <c r="E86" s="95">
        <v>1.010763888888889E-3</v>
      </c>
      <c r="F86" s="95" t="s">
        <v>147</v>
      </c>
      <c r="G86" s="95">
        <v>9.4212962962962968E-4</v>
      </c>
      <c r="H86" s="95"/>
      <c r="I86" s="95"/>
      <c r="J86" s="130"/>
      <c r="K86" s="95"/>
      <c r="L86" s="95"/>
      <c r="M86" s="95">
        <v>8.4988425925925932E-4</v>
      </c>
      <c r="N86" s="95">
        <v>8.1608796296296301E-4</v>
      </c>
      <c r="O86" s="95">
        <v>8.5462962962962955E-4</v>
      </c>
      <c r="P86" s="95">
        <v>1.016087962962963E-3</v>
      </c>
      <c r="Q86" s="95"/>
      <c r="R86" s="95">
        <v>1.1842592592592592E-3</v>
      </c>
      <c r="S86" s="95">
        <v>1.195023148148148E-3</v>
      </c>
    </row>
    <row r="87" spans="1:19" s="93" customFormat="1" ht="15.75" customHeight="1">
      <c r="A87" s="91"/>
      <c r="B87" s="91" t="s">
        <v>153</v>
      </c>
      <c r="C87" s="92" t="s">
        <v>137</v>
      </c>
      <c r="D87" s="91" t="s">
        <v>153</v>
      </c>
      <c r="E87" s="91" t="s">
        <v>153</v>
      </c>
      <c r="F87" s="91" t="s">
        <v>153</v>
      </c>
      <c r="G87" s="91" t="s">
        <v>153</v>
      </c>
      <c r="H87" s="92"/>
      <c r="I87" s="92"/>
      <c r="J87" s="128" t="s">
        <v>128</v>
      </c>
      <c r="K87" s="91"/>
      <c r="L87" s="91"/>
      <c r="M87" s="91" t="s">
        <v>193</v>
      </c>
      <c r="N87" s="91" t="s">
        <v>193</v>
      </c>
      <c r="O87" s="91" t="s">
        <v>193</v>
      </c>
      <c r="P87" s="91" t="s">
        <v>193</v>
      </c>
      <c r="Q87" s="92"/>
      <c r="R87" s="91" t="s">
        <v>193</v>
      </c>
      <c r="S87" s="92"/>
    </row>
    <row r="88" spans="1:19" s="94" customFormat="1" ht="15.75" customHeight="1">
      <c r="A88" s="89"/>
      <c r="B88" s="89">
        <v>2015</v>
      </c>
      <c r="C88" s="90"/>
      <c r="D88" s="90">
        <v>2016</v>
      </c>
      <c r="E88" s="90">
        <v>2015</v>
      </c>
      <c r="F88" s="90">
        <v>2016</v>
      </c>
      <c r="G88" s="90">
        <v>2005</v>
      </c>
      <c r="H88" s="90"/>
      <c r="I88" s="90"/>
      <c r="J88" s="129"/>
      <c r="K88" s="89"/>
      <c r="L88" s="89"/>
      <c r="M88" s="90">
        <v>2015</v>
      </c>
      <c r="N88" s="90">
        <v>2016</v>
      </c>
      <c r="O88" s="90">
        <v>2015</v>
      </c>
      <c r="P88" s="90">
        <v>2014</v>
      </c>
      <c r="Q88" s="90"/>
      <c r="R88" s="90">
        <v>2016</v>
      </c>
      <c r="S88" s="90"/>
    </row>
    <row r="89" spans="1:19" s="93" customFormat="1" ht="16.5" customHeight="1" thickBot="1">
      <c r="A89" s="95"/>
      <c r="B89" s="95">
        <v>2.8361111111111109E-3</v>
      </c>
      <c r="C89" s="95"/>
      <c r="D89" s="95">
        <v>1.9980324074074071E-3</v>
      </c>
      <c r="E89" s="95">
        <v>2.2353009259259257E-3</v>
      </c>
      <c r="F89" s="95">
        <v>2.0012731481481483E-3</v>
      </c>
      <c r="G89" s="95">
        <v>2.098148148148148E-3</v>
      </c>
      <c r="H89" s="95"/>
      <c r="I89" s="95"/>
      <c r="J89" s="130"/>
      <c r="K89" s="95"/>
      <c r="L89" s="95"/>
      <c r="M89" s="95">
        <v>1.8214120370370372E-3</v>
      </c>
      <c r="N89" s="95">
        <v>1.7190972222222223E-3</v>
      </c>
      <c r="O89" s="95">
        <v>1.8287037037037037E-3</v>
      </c>
      <c r="P89" s="95">
        <v>2.1582175925925927E-3</v>
      </c>
      <c r="Q89" s="95"/>
      <c r="R89" s="95">
        <v>2.7280092592592594E-3</v>
      </c>
      <c r="S89" s="95"/>
    </row>
    <row r="90" spans="1:19" s="93" customFormat="1" ht="15.75" customHeight="1">
      <c r="A90" s="91"/>
      <c r="B90" s="91" t="s">
        <v>153</v>
      </c>
      <c r="C90" s="91" t="s">
        <v>153</v>
      </c>
      <c r="D90" s="91" t="s">
        <v>153</v>
      </c>
      <c r="E90" s="91" t="s">
        <v>153</v>
      </c>
      <c r="F90" s="91" t="s">
        <v>153</v>
      </c>
      <c r="G90" s="91" t="s">
        <v>153</v>
      </c>
      <c r="H90" s="91" t="s">
        <v>153</v>
      </c>
      <c r="I90" s="91" t="s">
        <v>153</v>
      </c>
      <c r="J90" s="128" t="s">
        <v>129</v>
      </c>
      <c r="K90" s="91" t="s">
        <v>193</v>
      </c>
      <c r="L90" s="91"/>
      <c r="M90" s="91" t="s">
        <v>193</v>
      </c>
      <c r="N90" s="91" t="s">
        <v>193</v>
      </c>
      <c r="O90" s="91" t="s">
        <v>193</v>
      </c>
      <c r="P90" s="91" t="s">
        <v>193</v>
      </c>
      <c r="Q90" s="91" t="s">
        <v>193</v>
      </c>
      <c r="R90" s="91" t="s">
        <v>193</v>
      </c>
      <c r="S90" s="91" t="s">
        <v>193</v>
      </c>
    </row>
    <row r="91" spans="1:19" s="94" customFormat="1" ht="15.75" customHeight="1">
      <c r="A91" s="89"/>
      <c r="B91" s="89">
        <v>2014</v>
      </c>
      <c r="C91" s="90">
        <v>2016</v>
      </c>
      <c r="D91" s="90">
        <v>2015</v>
      </c>
      <c r="E91" s="90">
        <v>2015</v>
      </c>
      <c r="F91" s="90">
        <v>2016</v>
      </c>
      <c r="G91" s="90">
        <v>2015</v>
      </c>
      <c r="H91" s="90">
        <v>2015</v>
      </c>
      <c r="I91" s="90">
        <v>2013</v>
      </c>
      <c r="J91" s="129"/>
      <c r="K91" s="89">
        <v>2015</v>
      </c>
      <c r="L91" s="89"/>
      <c r="M91" s="90">
        <v>2016</v>
      </c>
      <c r="N91" s="90">
        <v>2015</v>
      </c>
      <c r="O91" s="90">
        <v>2014</v>
      </c>
      <c r="P91" s="90">
        <v>2014</v>
      </c>
      <c r="Q91" s="90">
        <v>2013</v>
      </c>
      <c r="R91" s="90">
        <v>2016</v>
      </c>
      <c r="S91" s="90">
        <v>2016</v>
      </c>
    </row>
    <row r="92" spans="1:19" s="93" customFormat="1" ht="16.5" customHeight="1" thickBot="1">
      <c r="A92" s="95"/>
      <c r="B92" s="95">
        <v>6.0335648148148152E-4</v>
      </c>
      <c r="C92" s="95">
        <v>5.496527777777777E-4</v>
      </c>
      <c r="D92" s="95">
        <v>5.4942129629629633E-4</v>
      </c>
      <c r="E92" s="95">
        <v>4.7719907407407406E-4</v>
      </c>
      <c r="F92" s="95">
        <v>4.8229166666666668E-4</v>
      </c>
      <c r="G92" s="95">
        <v>5.3356481481481473E-4</v>
      </c>
      <c r="H92" s="95">
        <v>5.0578703703703712E-4</v>
      </c>
      <c r="I92" s="95">
        <v>4.8368055555555556E-4</v>
      </c>
      <c r="J92" s="130"/>
      <c r="K92" s="95">
        <v>4.7129629629629626E-4</v>
      </c>
      <c r="L92" s="95"/>
      <c r="M92" s="95">
        <v>4.3750000000000001E-4</v>
      </c>
      <c r="N92" s="95">
        <v>3.9120370370370367E-4</v>
      </c>
      <c r="O92" s="95">
        <v>3.972222222222222E-4</v>
      </c>
      <c r="P92" s="95">
        <v>4.4201388888888887E-4</v>
      </c>
      <c r="Q92" s="95">
        <v>5.060185185185186E-4</v>
      </c>
      <c r="R92" s="95">
        <v>6.0914351851851852E-4</v>
      </c>
      <c r="S92" s="95">
        <v>6.6122685185185197E-4</v>
      </c>
    </row>
    <row r="93" spans="1:19" s="93" customFormat="1" ht="15.75" customHeight="1">
      <c r="A93" s="91"/>
      <c r="B93" s="91" t="s">
        <v>153</v>
      </c>
      <c r="C93" s="91" t="s">
        <v>153</v>
      </c>
      <c r="D93" s="91" t="s">
        <v>153</v>
      </c>
      <c r="E93" s="91" t="s">
        <v>153</v>
      </c>
      <c r="F93" s="91" t="s">
        <v>153</v>
      </c>
      <c r="G93" s="91" t="s">
        <v>153</v>
      </c>
      <c r="H93" s="92"/>
      <c r="I93" s="92"/>
      <c r="J93" s="128" t="s">
        <v>130</v>
      </c>
      <c r="K93" s="91" t="s">
        <v>193</v>
      </c>
      <c r="L93" s="91"/>
      <c r="M93" s="91" t="s">
        <v>193</v>
      </c>
      <c r="N93" s="91" t="s">
        <v>193</v>
      </c>
      <c r="O93" s="91" t="s">
        <v>193</v>
      </c>
      <c r="P93" s="91" t="s">
        <v>193</v>
      </c>
      <c r="Q93" s="91" t="s">
        <v>193</v>
      </c>
      <c r="R93" s="91" t="s">
        <v>193</v>
      </c>
      <c r="S93" s="91" t="s">
        <v>193</v>
      </c>
    </row>
    <row r="94" spans="1:19" s="94" customFormat="1" ht="15.75" customHeight="1">
      <c r="A94" s="89"/>
      <c r="B94" s="89">
        <v>2015</v>
      </c>
      <c r="C94" s="90">
        <v>2016</v>
      </c>
      <c r="D94" s="90">
        <v>2016</v>
      </c>
      <c r="E94" s="90">
        <v>2015</v>
      </c>
      <c r="F94" s="90">
        <v>2016</v>
      </c>
      <c r="G94" s="90">
        <v>2015</v>
      </c>
      <c r="H94" s="90"/>
      <c r="I94" s="90"/>
      <c r="J94" s="129"/>
      <c r="K94" s="89">
        <v>2016</v>
      </c>
      <c r="L94" s="89"/>
      <c r="M94" s="90">
        <v>2015</v>
      </c>
      <c r="N94" s="90">
        <v>2016</v>
      </c>
      <c r="O94" s="90">
        <v>2015</v>
      </c>
      <c r="P94" s="90">
        <v>2014</v>
      </c>
      <c r="Q94" s="90">
        <v>2013</v>
      </c>
      <c r="R94" s="90">
        <v>2016</v>
      </c>
      <c r="S94" s="90">
        <v>2016</v>
      </c>
    </row>
    <row r="95" spans="1:19" s="93" customFormat="1" ht="16.5" customHeight="1" thickBot="1">
      <c r="A95" s="95"/>
      <c r="B95" s="95">
        <v>1.3121527777777778E-3</v>
      </c>
      <c r="C95" s="95">
        <v>1.1957175925925926E-3</v>
      </c>
      <c r="D95" s="95">
        <v>1.1662037037037038E-3</v>
      </c>
      <c r="E95" s="95">
        <v>1.0677083333333335E-3</v>
      </c>
      <c r="F95" s="95">
        <v>1.073263888888889E-3</v>
      </c>
      <c r="G95" s="95">
        <v>1.1847222222222222E-3</v>
      </c>
      <c r="H95" s="95"/>
      <c r="I95" s="95"/>
      <c r="J95" s="130"/>
      <c r="K95" s="95">
        <v>1.0748842592592592E-3</v>
      </c>
      <c r="L95" s="95"/>
      <c r="M95" s="95">
        <v>9.8043981481481485E-4</v>
      </c>
      <c r="N95" s="95">
        <v>8.7928240740740751E-4</v>
      </c>
      <c r="O95" s="95">
        <v>8.9525462962962953E-4</v>
      </c>
      <c r="P95" s="95">
        <v>9.8553240740740741E-4</v>
      </c>
      <c r="Q95" s="95">
        <v>1.1215277777777777E-3</v>
      </c>
      <c r="R95" s="95">
        <v>1.3077546296296294E-3</v>
      </c>
      <c r="S95" s="95">
        <v>1.3413194444444445E-3</v>
      </c>
    </row>
    <row r="96" spans="1:19" s="93" customFormat="1" ht="15.75" customHeight="1">
      <c r="A96" s="91"/>
      <c r="B96" s="91" t="s">
        <v>153</v>
      </c>
      <c r="C96" s="91" t="s">
        <v>153</v>
      </c>
      <c r="D96" s="91" t="s">
        <v>153</v>
      </c>
      <c r="E96" s="91" t="s">
        <v>153</v>
      </c>
      <c r="F96" s="91" t="s">
        <v>153</v>
      </c>
      <c r="G96" s="92"/>
      <c r="H96" s="92"/>
      <c r="I96" s="91" t="s">
        <v>153</v>
      </c>
      <c r="J96" s="128" t="s">
        <v>131</v>
      </c>
      <c r="K96" s="91" t="s">
        <v>193</v>
      </c>
      <c r="L96" s="91"/>
      <c r="M96" s="91" t="s">
        <v>193</v>
      </c>
      <c r="N96" s="91" t="s">
        <v>193</v>
      </c>
      <c r="O96" s="91" t="s">
        <v>193</v>
      </c>
      <c r="P96" s="91" t="s">
        <v>193</v>
      </c>
      <c r="Q96" s="92"/>
      <c r="R96" s="91" t="s">
        <v>193</v>
      </c>
      <c r="S96" s="92"/>
    </row>
    <row r="97" spans="1:19" s="94" customFormat="1" ht="15.75" customHeight="1">
      <c r="A97" s="89"/>
      <c r="B97" s="89">
        <v>2015</v>
      </c>
      <c r="C97" s="90">
        <v>2016</v>
      </c>
      <c r="D97" s="90">
        <v>2016</v>
      </c>
      <c r="E97" s="90">
        <v>2015</v>
      </c>
      <c r="F97" s="90">
        <v>2016</v>
      </c>
      <c r="G97" s="90"/>
      <c r="H97" s="90"/>
      <c r="I97" s="90">
        <v>2014</v>
      </c>
      <c r="J97" s="129"/>
      <c r="K97" s="89">
        <v>2016</v>
      </c>
      <c r="L97" s="89"/>
      <c r="M97" s="90">
        <v>2015</v>
      </c>
      <c r="N97" s="90">
        <v>2016</v>
      </c>
      <c r="O97" s="90">
        <v>2015</v>
      </c>
      <c r="P97" s="90">
        <v>2014</v>
      </c>
      <c r="Q97" s="90"/>
      <c r="R97" s="90">
        <v>2016</v>
      </c>
      <c r="S97" s="90"/>
    </row>
    <row r="98" spans="1:19" s="93" customFormat="1" ht="16.5" customHeight="1" thickBot="1">
      <c r="A98" s="95"/>
      <c r="B98" s="95">
        <v>2.787962962962963E-3</v>
      </c>
      <c r="C98" s="95">
        <v>2.5086805555555552E-3</v>
      </c>
      <c r="D98" s="95">
        <v>2.4594907407407408E-3</v>
      </c>
      <c r="E98" s="95">
        <v>2.4138888888888886E-3</v>
      </c>
      <c r="F98" s="95">
        <v>2.3869212962962963E-3</v>
      </c>
      <c r="G98" s="95"/>
      <c r="H98" s="95"/>
      <c r="I98" s="95">
        <v>2.5836805555555556E-3</v>
      </c>
      <c r="J98" s="130"/>
      <c r="K98" s="95">
        <v>2.3290509259259258E-3</v>
      </c>
      <c r="L98" s="95"/>
      <c r="M98" s="95">
        <v>2.1260416666666667E-3</v>
      </c>
      <c r="N98" s="95">
        <v>1.9135416666666667E-3</v>
      </c>
      <c r="O98" s="95">
        <v>1.9572916666666666E-3</v>
      </c>
      <c r="P98" s="95">
        <v>2.2276620370370371E-3</v>
      </c>
      <c r="Q98" s="95"/>
      <c r="R98" s="95">
        <v>3.0508101851851855E-3</v>
      </c>
      <c r="S98" s="95"/>
    </row>
    <row r="99" spans="1:19" s="93" customFormat="1" ht="15.75" customHeight="1">
      <c r="A99" s="91"/>
      <c r="B99" s="91" t="s">
        <v>153</v>
      </c>
      <c r="C99" s="91" t="s">
        <v>153</v>
      </c>
      <c r="D99" s="91" t="s">
        <v>153</v>
      </c>
      <c r="E99" s="91" t="s">
        <v>153</v>
      </c>
      <c r="F99" s="91" t="s">
        <v>153</v>
      </c>
      <c r="G99" s="92"/>
      <c r="H99" s="91" t="s">
        <v>153</v>
      </c>
      <c r="I99" s="92"/>
      <c r="J99" s="128" t="s">
        <v>139</v>
      </c>
      <c r="K99" s="91"/>
      <c r="L99" s="91" t="s">
        <v>193</v>
      </c>
      <c r="M99" s="91" t="s">
        <v>193</v>
      </c>
      <c r="N99" s="91" t="s">
        <v>193</v>
      </c>
      <c r="O99" s="91" t="s">
        <v>193</v>
      </c>
      <c r="P99" s="91" t="s">
        <v>193</v>
      </c>
      <c r="Q99" s="91" t="s">
        <v>193</v>
      </c>
      <c r="R99" s="91" t="s">
        <v>193</v>
      </c>
      <c r="S99" s="91" t="s">
        <v>193</v>
      </c>
    </row>
    <row r="100" spans="1:19" s="94" customFormat="1" ht="15.75" customHeight="1">
      <c r="A100" s="89"/>
      <c r="B100" s="89">
        <v>2015</v>
      </c>
      <c r="C100" s="90">
        <v>2016</v>
      </c>
      <c r="D100" s="90">
        <v>2015</v>
      </c>
      <c r="E100" s="90">
        <v>2015</v>
      </c>
      <c r="F100" s="90">
        <v>2016</v>
      </c>
      <c r="G100" s="90"/>
      <c r="H100" s="90">
        <v>2015</v>
      </c>
      <c r="I100" s="90"/>
      <c r="J100" s="129"/>
      <c r="K100" s="89"/>
      <c r="L100" s="89">
        <v>2008</v>
      </c>
      <c r="M100" s="90">
        <v>2016</v>
      </c>
      <c r="N100" s="90">
        <v>2016</v>
      </c>
      <c r="O100" s="90">
        <v>2014</v>
      </c>
      <c r="P100" s="90">
        <v>2014</v>
      </c>
      <c r="Q100" s="90">
        <v>2013</v>
      </c>
      <c r="R100" s="90">
        <v>2015</v>
      </c>
      <c r="S100" s="90">
        <v>2015</v>
      </c>
    </row>
    <row r="101" spans="1:19" s="93" customFormat="1" ht="16.5" customHeight="1" thickBot="1">
      <c r="A101" s="95"/>
      <c r="B101" s="95">
        <v>5.5555555555555556E-4</v>
      </c>
      <c r="C101" s="95">
        <v>5.6979166666666658E-4</v>
      </c>
      <c r="D101" s="95">
        <v>4.3206018518518512E-4</v>
      </c>
      <c r="E101" s="95">
        <v>4.4814814814814809E-4</v>
      </c>
      <c r="F101" s="95">
        <v>4.1759259259259251E-4</v>
      </c>
      <c r="G101" s="95"/>
      <c r="H101" s="95">
        <v>4.1157407407407413E-4</v>
      </c>
      <c r="I101" s="95"/>
      <c r="J101" s="130"/>
      <c r="K101" s="95"/>
      <c r="L101" s="95">
        <v>3.6006944444444438E-4</v>
      </c>
      <c r="M101" s="95">
        <v>3.9652777777777776E-4</v>
      </c>
      <c r="N101" s="95">
        <v>3.5115740740740745E-4</v>
      </c>
      <c r="O101" s="95">
        <v>3.7256944444444441E-4</v>
      </c>
      <c r="P101" s="95">
        <v>4.2719907407407404E-4</v>
      </c>
      <c r="Q101" s="95">
        <v>5.2013888888888889E-4</v>
      </c>
      <c r="R101" s="95">
        <v>5.5532407407407407E-4</v>
      </c>
      <c r="S101" s="95">
        <v>5.7222222222222212E-4</v>
      </c>
    </row>
    <row r="102" spans="1:19" s="93" customFormat="1" ht="15.75" customHeight="1">
      <c r="A102" s="91"/>
      <c r="B102" s="91"/>
      <c r="C102" s="91" t="s">
        <v>153</v>
      </c>
      <c r="D102" s="91" t="s">
        <v>153</v>
      </c>
      <c r="E102" s="92"/>
      <c r="F102" s="91" t="s">
        <v>153</v>
      </c>
      <c r="G102" s="91" t="s">
        <v>153</v>
      </c>
      <c r="H102" s="91" t="s">
        <v>153</v>
      </c>
      <c r="I102" s="92"/>
      <c r="J102" s="128" t="s">
        <v>140</v>
      </c>
      <c r="K102" s="91"/>
      <c r="L102" s="91" t="s">
        <v>193</v>
      </c>
      <c r="M102" s="91" t="s">
        <v>193</v>
      </c>
      <c r="N102" s="91" t="s">
        <v>193</v>
      </c>
      <c r="O102" s="91" t="s">
        <v>193</v>
      </c>
      <c r="P102" s="91" t="s">
        <v>193</v>
      </c>
      <c r="Q102" s="92"/>
      <c r="R102" s="92"/>
      <c r="S102" s="92"/>
    </row>
    <row r="103" spans="1:19" s="94" customFormat="1" ht="15.75" customHeight="1">
      <c r="A103" s="89"/>
      <c r="B103" s="89"/>
      <c r="C103" s="90">
        <v>2015</v>
      </c>
      <c r="D103" s="90">
        <v>2016</v>
      </c>
      <c r="E103" s="90"/>
      <c r="F103" s="90">
        <v>2016</v>
      </c>
      <c r="G103" s="90">
        <v>2014</v>
      </c>
      <c r="H103" s="90">
        <v>2015</v>
      </c>
      <c r="I103" s="90"/>
      <c r="J103" s="129"/>
      <c r="K103" s="89"/>
      <c r="L103" s="89">
        <v>2008</v>
      </c>
      <c r="M103" s="90">
        <v>2016</v>
      </c>
      <c r="N103" s="90">
        <v>2016</v>
      </c>
      <c r="O103" s="90">
        <v>2015</v>
      </c>
      <c r="P103" s="90">
        <v>2013</v>
      </c>
      <c r="Q103" s="90"/>
      <c r="R103" s="90"/>
      <c r="S103" s="90"/>
    </row>
    <row r="104" spans="1:19" s="93" customFormat="1" ht="16.5" customHeight="1" thickBot="1">
      <c r="A104" s="95"/>
      <c r="B104" s="95"/>
      <c r="C104" s="95">
        <v>1.153587962962963E-3</v>
      </c>
      <c r="D104" s="95">
        <v>1.0138888888888888E-3</v>
      </c>
      <c r="E104" s="95"/>
      <c r="F104" s="95">
        <v>1.0373842592592594E-3</v>
      </c>
      <c r="G104" s="95">
        <v>1.0528935185185185E-3</v>
      </c>
      <c r="H104" s="95">
        <v>9.8437500000000001E-4</v>
      </c>
      <c r="I104" s="95"/>
      <c r="J104" s="130"/>
      <c r="K104" s="95"/>
      <c r="L104" s="95">
        <v>8.1192129629629626E-4</v>
      </c>
      <c r="M104" s="95">
        <v>9.4270833333333327E-4</v>
      </c>
      <c r="N104" s="95">
        <v>8.2465277777777778E-4</v>
      </c>
      <c r="O104" s="95">
        <v>8.7743055555555567E-4</v>
      </c>
      <c r="P104" s="95">
        <v>1.1357638888888888E-3</v>
      </c>
      <c r="Q104" s="95"/>
      <c r="R104" s="95"/>
      <c r="S104" s="95"/>
    </row>
    <row r="105" spans="1:19" s="93" customFormat="1" ht="15.75" customHeight="1">
      <c r="A105" s="91"/>
      <c r="B105" s="91"/>
      <c r="C105" s="92"/>
      <c r="D105" s="91" t="s">
        <v>153</v>
      </c>
      <c r="E105" s="92"/>
      <c r="F105" s="92"/>
      <c r="G105" s="92"/>
      <c r="H105" s="91" t="s">
        <v>153</v>
      </c>
      <c r="I105" s="92"/>
      <c r="J105" s="128" t="s">
        <v>142</v>
      </c>
      <c r="K105" s="91"/>
      <c r="L105" s="91"/>
      <c r="M105" s="91" t="s">
        <v>193</v>
      </c>
      <c r="N105" s="91" t="s">
        <v>193</v>
      </c>
      <c r="O105" s="91" t="s">
        <v>193</v>
      </c>
      <c r="P105" s="91" t="s">
        <v>193</v>
      </c>
      <c r="Q105" s="92"/>
      <c r="R105" s="92"/>
      <c r="S105" s="92"/>
    </row>
    <row r="106" spans="1:19" s="94" customFormat="1" ht="15.75" customHeight="1">
      <c r="A106" s="89"/>
      <c r="B106" s="89"/>
      <c r="C106" s="90"/>
      <c r="D106" s="90">
        <v>2016</v>
      </c>
      <c r="E106" s="90"/>
      <c r="F106" s="90"/>
      <c r="G106" s="90"/>
      <c r="H106" s="90">
        <v>2016</v>
      </c>
      <c r="I106" s="90"/>
      <c r="J106" s="129"/>
      <c r="K106" s="89"/>
      <c r="L106" s="89"/>
      <c r="M106" s="90">
        <v>2016</v>
      </c>
      <c r="N106" s="90">
        <v>2016</v>
      </c>
      <c r="O106" s="90">
        <v>2015</v>
      </c>
      <c r="P106" s="90">
        <v>2016</v>
      </c>
      <c r="Q106" s="90"/>
      <c r="R106" s="90"/>
      <c r="S106" s="90"/>
    </row>
    <row r="107" spans="1:19" s="93" customFormat="1" ht="16.5" customHeight="1" thickBot="1">
      <c r="A107" s="95"/>
      <c r="B107" s="95"/>
      <c r="C107" s="95"/>
      <c r="D107" s="95" t="s">
        <v>141</v>
      </c>
      <c r="E107" s="95"/>
      <c r="F107" s="95"/>
      <c r="G107" s="95"/>
      <c r="H107" s="95">
        <v>2.2145833333333336E-3</v>
      </c>
      <c r="I107" s="95"/>
      <c r="J107" s="130"/>
      <c r="K107" s="95"/>
      <c r="L107" s="95"/>
      <c r="M107" s="95">
        <v>2.2020833333333332E-3</v>
      </c>
      <c r="N107" s="95">
        <v>1.9347222222222222E-3</v>
      </c>
      <c r="O107" s="95">
        <v>2.0956018518518515E-3</v>
      </c>
      <c r="P107" s="95" t="s">
        <v>148</v>
      </c>
      <c r="Q107" s="95"/>
      <c r="R107" s="95"/>
      <c r="S107" s="95"/>
    </row>
    <row r="108" spans="1:19" s="93" customFormat="1" ht="15.75" customHeight="1">
      <c r="A108" s="91"/>
      <c r="B108" s="91" t="s">
        <v>153</v>
      </c>
      <c r="C108" s="91" t="s">
        <v>153</v>
      </c>
      <c r="D108" s="91" t="s">
        <v>153</v>
      </c>
      <c r="E108" s="91" t="s">
        <v>153</v>
      </c>
      <c r="F108" s="91" t="s">
        <v>153</v>
      </c>
      <c r="G108" s="92"/>
      <c r="H108" s="91" t="s">
        <v>153</v>
      </c>
      <c r="I108" s="92"/>
      <c r="J108" s="128" t="s">
        <v>143</v>
      </c>
      <c r="K108" s="91" t="s">
        <v>193</v>
      </c>
      <c r="L108" s="91"/>
      <c r="M108" s="92"/>
      <c r="N108" s="91" t="s">
        <v>193</v>
      </c>
      <c r="O108" s="91" t="s">
        <v>193</v>
      </c>
      <c r="P108" s="91" t="s">
        <v>193</v>
      </c>
      <c r="Q108" s="91" t="s">
        <v>193</v>
      </c>
      <c r="R108" s="91" t="s">
        <v>193</v>
      </c>
      <c r="S108" s="91" t="s">
        <v>193</v>
      </c>
    </row>
    <row r="109" spans="1:19" s="94" customFormat="1" ht="15.75" customHeight="1">
      <c r="A109" s="89"/>
      <c r="B109" s="89">
        <v>2014</v>
      </c>
      <c r="C109" s="90">
        <v>2005</v>
      </c>
      <c r="D109" s="90">
        <v>2004</v>
      </c>
      <c r="E109" s="90">
        <v>2006</v>
      </c>
      <c r="F109" s="90">
        <v>2016</v>
      </c>
      <c r="G109" s="90"/>
      <c r="H109" s="90">
        <v>2016</v>
      </c>
      <c r="I109" s="90"/>
      <c r="J109" s="129"/>
      <c r="K109" s="89">
        <v>2014</v>
      </c>
      <c r="L109" s="89"/>
      <c r="M109" s="90"/>
      <c r="N109" s="90">
        <v>2016</v>
      </c>
      <c r="O109" s="90">
        <v>2015</v>
      </c>
      <c r="P109" s="90">
        <v>2014</v>
      </c>
      <c r="Q109" s="90">
        <v>2013</v>
      </c>
      <c r="R109" s="90">
        <v>2016</v>
      </c>
      <c r="S109" s="90">
        <v>2015</v>
      </c>
    </row>
    <row r="110" spans="1:19" s="93" customFormat="1" ht="16.5" customHeight="1" thickBot="1">
      <c r="A110" s="95"/>
      <c r="B110" s="95">
        <v>1.1811342592592592E-3</v>
      </c>
      <c r="C110" s="95">
        <v>1.1274305555555556E-3</v>
      </c>
      <c r="D110" s="95">
        <v>1.0394675925925925E-3</v>
      </c>
      <c r="E110" s="95">
        <v>1.021875E-3</v>
      </c>
      <c r="F110" s="95">
        <v>1.0008101851851851E-3</v>
      </c>
      <c r="G110" s="95"/>
      <c r="H110" s="95">
        <v>9.7974537037037041E-4</v>
      </c>
      <c r="I110" s="95"/>
      <c r="J110" s="130"/>
      <c r="K110" s="95">
        <v>9.6203703703703696E-4</v>
      </c>
      <c r="L110" s="95"/>
      <c r="M110" s="95"/>
      <c r="N110" s="95">
        <v>8.143518518518518E-4</v>
      </c>
      <c r="O110" s="95">
        <v>8.3819444444444447E-4</v>
      </c>
      <c r="P110" s="95">
        <v>9.5856481481481487E-4</v>
      </c>
      <c r="Q110" s="95">
        <v>1.1206018518518518E-3</v>
      </c>
      <c r="R110" s="95">
        <v>1.1157407407407407E-3</v>
      </c>
      <c r="S110" s="95">
        <v>1.3215277777777776E-3</v>
      </c>
    </row>
    <row r="111" spans="1:19" s="93" customFormat="1" ht="15.75" customHeight="1">
      <c r="A111" s="91"/>
      <c r="B111" s="91" t="s">
        <v>153</v>
      </c>
      <c r="C111" s="91" t="s">
        <v>153</v>
      </c>
      <c r="D111" s="91" t="s">
        <v>153</v>
      </c>
      <c r="E111" s="92"/>
      <c r="F111" s="91" t="s">
        <v>153</v>
      </c>
      <c r="G111" s="92"/>
      <c r="H111" s="91" t="s">
        <v>153</v>
      </c>
      <c r="I111" s="92"/>
      <c r="J111" s="128" t="s">
        <v>132</v>
      </c>
      <c r="K111" s="91"/>
      <c r="L111" s="91"/>
      <c r="M111" s="91" t="s">
        <v>193</v>
      </c>
      <c r="N111" s="91" t="s">
        <v>193</v>
      </c>
      <c r="O111" s="91" t="s">
        <v>193</v>
      </c>
      <c r="P111" s="91" t="s">
        <v>193</v>
      </c>
      <c r="Q111" s="91" t="s">
        <v>193</v>
      </c>
      <c r="R111" s="91" t="s">
        <v>193</v>
      </c>
      <c r="S111" s="92"/>
    </row>
    <row r="112" spans="1:19" s="94" customFormat="1" ht="15.75" customHeight="1">
      <c r="A112" s="89"/>
      <c r="B112" s="89">
        <v>2015</v>
      </c>
      <c r="C112" s="90">
        <v>2015</v>
      </c>
      <c r="D112" s="90">
        <v>2016</v>
      </c>
      <c r="E112" s="90"/>
      <c r="F112" s="90">
        <v>2016</v>
      </c>
      <c r="G112" s="90"/>
      <c r="H112" s="90">
        <v>2016</v>
      </c>
      <c r="I112" s="90"/>
      <c r="J112" s="129"/>
      <c r="K112" s="89"/>
      <c r="L112" s="89"/>
      <c r="M112" s="90">
        <v>2016</v>
      </c>
      <c r="N112" s="90">
        <v>2016</v>
      </c>
      <c r="O112" s="90">
        <v>2015</v>
      </c>
      <c r="P112" s="90">
        <v>2014</v>
      </c>
      <c r="Q112" s="90">
        <v>2013</v>
      </c>
      <c r="R112" s="90">
        <v>2016</v>
      </c>
      <c r="S112" s="90"/>
    </row>
    <row r="113" spans="1:19" s="93" customFormat="1" ht="16.5" customHeight="1" thickBot="1">
      <c r="A113" s="95"/>
      <c r="B113" s="95">
        <v>2.5437500000000004E-3</v>
      </c>
      <c r="C113" s="95">
        <v>2.2351851851851851E-3</v>
      </c>
      <c r="D113" s="95">
        <v>2.0618055555555554E-3</v>
      </c>
      <c r="E113" s="95"/>
      <c r="F113" s="95">
        <v>2.127314814814815E-3</v>
      </c>
      <c r="G113" s="95"/>
      <c r="H113" s="95">
        <v>2.0943287037037037E-3</v>
      </c>
      <c r="I113" s="95"/>
      <c r="J113" s="130"/>
      <c r="K113" s="95"/>
      <c r="L113" s="95"/>
      <c r="M113" s="95">
        <v>1.8781249999999998E-3</v>
      </c>
      <c r="N113" s="95">
        <v>1.7449074074074075E-3</v>
      </c>
      <c r="O113" s="95">
        <v>1.7755787037037037E-3</v>
      </c>
      <c r="P113" s="95">
        <v>2.0567129629629629E-3</v>
      </c>
      <c r="Q113" s="95">
        <v>2.3625E-3</v>
      </c>
      <c r="R113" s="95" t="s">
        <v>149</v>
      </c>
      <c r="S113" s="95"/>
    </row>
    <row r="114" spans="1:19" s="93" customFormat="1" ht="15.75" customHeight="1">
      <c r="A114" s="91"/>
      <c r="B114" s="91"/>
      <c r="C114" s="92"/>
      <c r="D114" s="92"/>
      <c r="E114" s="92"/>
      <c r="F114" s="92"/>
      <c r="G114" s="92"/>
      <c r="H114" s="92"/>
      <c r="I114" s="92"/>
      <c r="J114" s="128" t="s">
        <v>133</v>
      </c>
      <c r="K114" s="91"/>
      <c r="L114" s="91"/>
      <c r="M114" s="92"/>
      <c r="N114" s="91" t="s">
        <v>193</v>
      </c>
      <c r="O114" s="91" t="s">
        <v>193</v>
      </c>
      <c r="P114" s="91" t="s">
        <v>193</v>
      </c>
      <c r="Q114" s="92"/>
      <c r="R114" s="92"/>
      <c r="S114" s="92"/>
    </row>
    <row r="115" spans="1:19" s="94" customFormat="1" ht="15.75" customHeight="1">
      <c r="A115" s="89"/>
      <c r="B115" s="89"/>
      <c r="C115" s="90"/>
      <c r="D115" s="90"/>
      <c r="E115" s="90"/>
      <c r="F115" s="90"/>
      <c r="G115" s="90"/>
      <c r="H115" s="90"/>
      <c r="I115" s="90"/>
      <c r="J115" s="129"/>
      <c r="K115" s="89"/>
      <c r="L115" s="89"/>
      <c r="M115" s="90"/>
      <c r="N115" s="90">
        <v>2016</v>
      </c>
      <c r="O115" s="90">
        <v>2015</v>
      </c>
      <c r="P115" s="90">
        <v>2014</v>
      </c>
      <c r="Q115" s="90"/>
      <c r="R115" s="90"/>
      <c r="S115" s="90"/>
    </row>
    <row r="116" spans="1:19" s="93" customFormat="1" ht="16.5" customHeight="1" thickBot="1">
      <c r="A116" s="95"/>
      <c r="B116" s="95"/>
      <c r="C116" s="95"/>
      <c r="D116" s="95"/>
      <c r="E116" s="95"/>
      <c r="F116" s="95"/>
      <c r="G116" s="95"/>
      <c r="H116" s="95"/>
      <c r="I116" s="95"/>
      <c r="J116" s="130"/>
      <c r="K116" s="95"/>
      <c r="L116" s="95"/>
      <c r="M116" s="95"/>
      <c r="N116" s="95">
        <v>3.8203703703703702E-3</v>
      </c>
      <c r="O116" s="95">
        <v>3.8504629629629622E-3</v>
      </c>
      <c r="P116" s="95">
        <v>4.338773148148148E-3</v>
      </c>
      <c r="Q116" s="95"/>
      <c r="R116" s="95"/>
      <c r="S116" s="95"/>
    </row>
    <row r="119" spans="1:19">
      <c r="B119" s="73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record'!$D$8)</f>
        <v>NOUVEAU RECORD</v>
      </c>
    </row>
    <row r="120" spans="1:19">
      <c r="B120" s="73">
        <f>MIN(VLOOKUP(12,'Compé 20161128'!$B$5:$AC$42,6,FALSE))</f>
        <v>3.5300925925925924E-4</v>
      </c>
    </row>
    <row r="121" spans="1:19">
      <c r="B121" t="str">
        <f>VLOOKUP(MIN(VLOOKUP(12,'Compé 20161128'!$B$5:$AC$42,6,FALSE)),'Compé 20161128'!$G$5:$AC$42,23,FALSE)</f>
        <v>F</v>
      </c>
    </row>
    <row r="122" spans="1:19">
      <c r="B122" t="str">
        <f>IF(VLOOKUP(MIN(VLOOKUP(12,'Compé 20161128'!$B$5:$AC$42,6,FALSE)),'Compé 20161128'!$G$5:$AC$42,23,FALSE)="F","NOUVEAU RECORD",'Base tableau record'!$D$8)</f>
        <v>NOUVEAU RECORD</v>
      </c>
    </row>
    <row r="123" spans="1:19">
      <c r="A123" t="s">
        <v>204</v>
      </c>
      <c r="B123" s="73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record'!$M$8)</f>
        <v>NOUVEAU RECORD</v>
      </c>
    </row>
    <row r="124" spans="1:19">
      <c r="B124" t="str">
        <f>CONCATENATE("=MIN(VLOOKUP(15;'Compé "&amp;TEXT(MAX('Dates compés'!$A$6:$A$61),"0")&amp;"'!$B$5:$AC$42;6;FALSE))")</f>
        <v>=MIN(VLOOKUP(15;'Compé 20161128'!$B$5:$AC$42;6;FALSE))</v>
      </c>
    </row>
    <row r="125" spans="1:19">
      <c r="B125" t="str">
        <f>CONCATENATE("=VLOOKUP(MIN(VLOOKUP(12;'Compé "&amp;TEXT(MAX('Dates compés'!$A$6:$A$61),"0")&amp;"'!$B$5:$AC$42;6;FALSE));'Compé "&amp;TEXT(MAX('Dates compés'!$A$6:$A$61),"0")&amp;"'!$G$5:$AC$42;23;FALSE)")</f>
        <v>=VLOOKUP(MIN(VLOOKUP(12;'Compé 20161128'!$B$5:$AC$42;6;FALSE));'Compé 20161128'!$G$5:$AC$42;23;FALSE)</v>
      </c>
    </row>
    <row r="126" spans="1:19">
      <c r="B126" t="str">
        <f>CONCATENATE("=IF(VLOOKUP(MIN(VLOOKUP(12;'Compé "&amp;TEXT(MAX('Dates compés'!$A$6:$A$61),"0")&amp;"'!$B$5:$AC$42;6;FALSE));'Compé "&amp;TEXT(MAX('Dates compés'!$A$6:$A$61),"0")&amp;"'!$G$5:$AC$42;23;FALSE)="&amp;CHAR(34)&amp;"F"&amp;CHAR(34)&amp;";D154;'Base tableau record'!$D$8)")</f>
        <v>=IF(VLOOKUP(MIN(VLOOKUP(12;'Compé 20161128'!$B$5:$AC$42;6;FALSE));'Compé 20161128'!$G$5:$AC$42;23;FALSE)="F";D154;'Base tableau record'!$D$8)</v>
      </c>
    </row>
    <row r="127" spans="1:19">
      <c r="B127" t="str">
        <f>CONCATENATE("=IF(VLOOKUP(MIN(VLOOKUP(12;'Compé "&amp;TEXT(MAX('Dates compés'!$A$6:$A$61),"0")&amp;"'!$B$5:$AC$42;6;FALSE));'Compé "&amp;TEXT(MAX('Dates compés'!$A$6:$A$61),"0")&amp;"'!$G$5:$AC$42;23;FALSE)="&amp;CHAR(34)&amp;"F"&amp;CHAR(34)&amp;";"&amp;CHAR(34)&amp;"NOUVEAU RECORD"&amp;CHAR(34)&amp;";'Base tableau record'!$D$8)")</f>
        <v>=IF(VLOOKUP(MIN(VLOOKUP(12;'Compé 20161128'!$B$5:$AC$42;6;FALSE));'Compé 20161128'!$G$5:$AC$42;23;FALSE)="F";"NOUVEAU RECORD";'Base tableau record'!$D$8)</v>
      </c>
    </row>
    <row r="128" spans="1:19">
      <c r="B128" t="str">
        <f>CONCATENATE("=IF(VLOOKUP(MIN(VLOOKUP(12;'Compé "&amp;TEXT(MAX('Dates compés'!$A$6:$A$61),"0")&amp;"'!$B$5:$AC$42;6;FALSE));'Compé "&amp;TEXT(MAX('Dates compés'!$A$6:$A$61),"0")&amp;"'!$G$5:$AC$42;23;FALSE)="&amp;CHAR(34)&amp;"F"&amp;CHAR(34)&amp;";IF('Base tableau record'!$M$8&gt;(MIN(VLOOKUP(12;'Compé "&amp;TEXT(MAX('Dates compés'!$A$6:$A$61),"0")&amp;"'!$B$5:$AC$42;6;FALSE)));"&amp;CHAR(34)&amp;"NOUVEAU RECORD"&amp;CHAR(34)&amp;";'Base tableau record'!$D$8);'Base tableau record'!$D$8)")</f>
        <v>=IF(VLOOKUP(MIN(VLOOKUP(12;'Compé 20161128'!$B$5:$AC$42;6;FALSE));'Compé 20161128'!$G$5:$AC$42;23;FALSE)="F";IF('Base tableau record'!$M$8&gt;(MIN(VLOOKUP(12;'Compé 20161128'!$B$5:$AC$42;6;FALSE)));"NOUVEAU RECORD";'Base tableau record'!$D$8);'Base tableau record'!$D$8)</v>
      </c>
    </row>
    <row r="129" spans="2:2">
      <c r="B129" t="str">
        <f>CONCATENATE("=IF('Base tableau record'!$D$8&gt;(MIN(VLOOKUP(12;'Compé "&amp;TEXT(MAX('Dates compés'!$A$6:$A$61),"0")&amp;"'!$B$5:$AC$42;6;FALSE)));"&amp;CHAR(34)&amp;"NOUVEAU RECORD"&amp;CHAR(34)&amp;";'Base tableau record'!$D$8)")</f>
        <v>=IF('Base tableau record'!$D$8&gt;(MIN(VLOOKUP(12;'Compé 20161128'!$B$5:$AC$42;6;FALSE)));"NOUVEAU RECORD";'Base tableau record'!$D$8)</v>
      </c>
    </row>
    <row r="131" spans="2:2">
      <c r="B131" s="73"/>
    </row>
    <row r="132" spans="2:2">
      <c r="B132" s="73">
        <f>test3</f>
        <v>0</v>
      </c>
    </row>
    <row r="133" spans="2:2">
      <c r="B133" s="73" t="str">
        <f>test3</f>
        <v>F</v>
      </c>
    </row>
    <row r="134" spans="2:2">
      <c r="B134" s="73">
        <f>test3</f>
        <v>0</v>
      </c>
    </row>
    <row r="135" spans="2:2">
      <c r="B135" s="73" t="str">
        <f>test3</f>
        <v>NOUVEAU RECORD</v>
      </c>
    </row>
    <row r="136" spans="2:2">
      <c r="B136" s="73" t="e">
        <f>test3</f>
        <v>#VALUE!</v>
      </c>
    </row>
    <row r="137" spans="2:2">
      <c r="B137" s="73" t="str">
        <f>test3</f>
        <v>NOUVEAU RECORD</v>
      </c>
    </row>
    <row r="140" spans="2:2">
      <c r="B140" t="s">
        <v>192</v>
      </c>
    </row>
  </sheetData>
  <mergeCells count="42">
    <mergeCell ref="J99:J101"/>
    <mergeCell ref="J102:J104"/>
    <mergeCell ref="J105:J107"/>
    <mergeCell ref="J108:J110"/>
    <mergeCell ref="J111:J113"/>
    <mergeCell ref="J114:J116"/>
    <mergeCell ref="J81:J83"/>
    <mergeCell ref="J84:J86"/>
    <mergeCell ref="J87:J89"/>
    <mergeCell ref="J90:J92"/>
    <mergeCell ref="J93:J95"/>
    <mergeCell ref="J96:J98"/>
    <mergeCell ref="J63:J65"/>
    <mergeCell ref="J66:J68"/>
    <mergeCell ref="J69:J71"/>
    <mergeCell ref="J72:J74"/>
    <mergeCell ref="J75:J77"/>
    <mergeCell ref="J78:J80"/>
    <mergeCell ref="J48:J50"/>
    <mergeCell ref="J51:J53"/>
    <mergeCell ref="J54:J56"/>
    <mergeCell ref="J57:J59"/>
    <mergeCell ref="A61:I61"/>
    <mergeCell ref="K61:S61"/>
    <mergeCell ref="J30:J32"/>
    <mergeCell ref="J33:J35"/>
    <mergeCell ref="J36:J38"/>
    <mergeCell ref="J39:J41"/>
    <mergeCell ref="J42:J44"/>
    <mergeCell ref="J45:J47"/>
    <mergeCell ref="J12:J14"/>
    <mergeCell ref="J15:J17"/>
    <mergeCell ref="J18:J20"/>
    <mergeCell ref="J21:J23"/>
    <mergeCell ref="J24:J26"/>
    <mergeCell ref="J27:J29"/>
    <mergeCell ref="B1:R1"/>
    <mergeCell ref="C2:D2"/>
    <mergeCell ref="A4:I4"/>
    <mergeCell ref="K4:S4"/>
    <mergeCell ref="J6:J8"/>
    <mergeCell ref="J9:J11"/>
  </mergeCells>
  <conditionalFormatting sqref="A1:S59 A61:S116">
    <cfRule type="containsText" dxfId="0" priority="1" operator="containsText" text="NOUVEAU RECORD">
      <formula>NOT(ISERROR(SEARCH("NOUVEAU RECORD",A1)))</formula>
    </cfRule>
  </conditionalFormatting>
  <pageMargins left="0.7" right="0.7" top="0.75" bottom="0.75" header="0.3" footer="0.3"/>
  <pageSetup paperSize="11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S59"/>
  <sheetViews>
    <sheetView zoomScale="70" zoomScaleNormal="70" workbookViewId="0">
      <selection activeCell="F54" sqref="F54"/>
    </sheetView>
  </sheetViews>
  <sheetFormatPr defaultRowHeight="15"/>
  <cols>
    <col min="1" max="1" width="19.140625" bestFit="1" customWidth="1"/>
    <col min="2" max="9" width="24.7109375" customWidth="1"/>
    <col min="10" max="10" width="17.7109375" bestFit="1" customWidth="1"/>
    <col min="11" max="18" width="24.7109375" customWidth="1"/>
    <col min="19" max="19" width="18.28515625" bestFit="1" customWidth="1"/>
  </cols>
  <sheetData>
    <row r="1" spans="1:19"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</row>
    <row r="2" spans="1:19" ht="25.5">
      <c r="B2" s="97" t="s">
        <v>150</v>
      </c>
      <c r="C2" s="132">
        <f ca="1">TODAY()</f>
        <v>42639</v>
      </c>
      <c r="D2" s="132"/>
      <c r="E2" s="98"/>
      <c r="F2" s="99" t="s">
        <v>144</v>
      </c>
      <c r="G2" s="98"/>
      <c r="H2" s="98"/>
      <c r="I2" s="98"/>
      <c r="J2" s="98"/>
      <c r="K2" s="98"/>
      <c r="L2" s="98"/>
      <c r="M2" s="96"/>
      <c r="N2" s="96"/>
      <c r="O2" s="96"/>
      <c r="P2" s="96"/>
      <c r="Q2" s="96"/>
      <c r="R2" s="96"/>
    </row>
    <row r="3" spans="1:19" ht="15.75" thickBot="1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</row>
    <row r="4" spans="1:19" ht="19.5" customHeight="1" thickBot="1">
      <c r="A4" s="133" t="s">
        <v>135</v>
      </c>
      <c r="B4" s="133"/>
      <c r="C4" s="133"/>
      <c r="D4" s="133"/>
      <c r="E4" s="133"/>
      <c r="F4" s="133"/>
      <c r="G4" s="133"/>
      <c r="H4" s="133"/>
      <c r="I4" s="134"/>
      <c r="J4" s="85"/>
      <c r="K4" s="135" t="s">
        <v>136</v>
      </c>
      <c r="L4" s="136"/>
      <c r="M4" s="136"/>
      <c r="N4" s="136"/>
      <c r="O4" s="136"/>
      <c r="P4" s="136"/>
      <c r="Q4" s="136"/>
      <c r="R4" s="136"/>
      <c r="S4" s="136"/>
    </row>
    <row r="5" spans="1:19" ht="16.5" thickBot="1">
      <c r="A5" s="87" t="s">
        <v>151</v>
      </c>
      <c r="B5" s="87">
        <v>10</v>
      </c>
      <c r="C5" s="88">
        <v>11</v>
      </c>
      <c r="D5" s="88">
        <v>12</v>
      </c>
      <c r="E5" s="88">
        <v>13</v>
      </c>
      <c r="F5" s="88">
        <v>14</v>
      </c>
      <c r="G5" s="88">
        <v>15</v>
      </c>
      <c r="H5" s="88">
        <v>16</v>
      </c>
      <c r="I5" s="88" t="s">
        <v>43</v>
      </c>
      <c r="J5" s="86"/>
      <c r="K5" s="87" t="s">
        <v>152</v>
      </c>
      <c r="L5" s="87">
        <v>16</v>
      </c>
      <c r="M5" s="88">
        <v>15</v>
      </c>
      <c r="N5" s="88">
        <v>14</v>
      </c>
      <c r="O5" s="88">
        <v>13</v>
      </c>
      <c r="P5" s="88">
        <v>12</v>
      </c>
      <c r="Q5" s="88">
        <v>11</v>
      </c>
      <c r="R5" s="88">
        <v>10</v>
      </c>
      <c r="S5" s="88" t="s">
        <v>151</v>
      </c>
    </row>
    <row r="6" spans="1:19" s="93" customFormat="1" ht="15.75" customHeight="1">
      <c r="A6" s="91"/>
      <c r="B6" s="91" t="s">
        <v>153</v>
      </c>
      <c r="C6" s="92" t="s">
        <v>153</v>
      </c>
      <c r="D6" s="92" t="s">
        <v>153</v>
      </c>
      <c r="E6" s="92" t="s">
        <v>153</v>
      </c>
      <c r="F6" s="92" t="s">
        <v>153</v>
      </c>
      <c r="G6" s="92" t="s">
        <v>153</v>
      </c>
      <c r="H6" s="92" t="s">
        <v>153</v>
      </c>
      <c r="I6" s="92" t="s">
        <v>153</v>
      </c>
      <c r="J6" s="128" t="s">
        <v>122</v>
      </c>
      <c r="K6" s="91" t="s">
        <v>193</v>
      </c>
      <c r="L6" s="91"/>
      <c r="M6" s="92" t="s">
        <v>193</v>
      </c>
      <c r="N6" s="92" t="s">
        <v>193</v>
      </c>
      <c r="O6" s="92" t="s">
        <v>193</v>
      </c>
      <c r="P6" s="92" t="s">
        <v>193</v>
      </c>
      <c r="Q6" s="92" t="s">
        <v>193</v>
      </c>
      <c r="R6" s="92" t="s">
        <v>193</v>
      </c>
      <c r="S6" s="92" t="s">
        <v>193</v>
      </c>
    </row>
    <row r="7" spans="1:19" s="94" customFormat="1" ht="15.75" customHeight="1">
      <c r="A7" s="89"/>
      <c r="B7" s="89">
        <v>2015</v>
      </c>
      <c r="C7" s="90">
        <v>2016</v>
      </c>
      <c r="D7" s="108">
        <v>42247</v>
      </c>
      <c r="E7" s="90">
        <v>2015</v>
      </c>
      <c r="F7" s="90">
        <v>2016</v>
      </c>
      <c r="G7" s="90">
        <v>2015</v>
      </c>
      <c r="H7" s="90">
        <v>2016</v>
      </c>
      <c r="I7" s="90">
        <v>2013</v>
      </c>
      <c r="J7" s="129"/>
      <c r="K7" s="89">
        <v>2014</v>
      </c>
      <c r="L7" s="89"/>
      <c r="M7" s="90">
        <v>2016</v>
      </c>
      <c r="N7" s="90">
        <v>2016</v>
      </c>
      <c r="O7" s="90">
        <v>2015</v>
      </c>
      <c r="P7" s="90">
        <v>2014</v>
      </c>
      <c r="Q7" s="90">
        <v>2013</v>
      </c>
      <c r="R7" s="90">
        <v>2016</v>
      </c>
      <c r="S7" s="90">
        <v>2016</v>
      </c>
    </row>
    <row r="8" spans="1:19" s="93" customFormat="1" ht="16.5" customHeight="1" thickBot="1">
      <c r="A8" s="95"/>
      <c r="B8" s="95">
        <v>4.493055555555556E-4</v>
      </c>
      <c r="C8" s="95">
        <v>4.2037037037037043E-4</v>
      </c>
      <c r="D8" s="95">
        <v>3.8472222222222228E-4</v>
      </c>
      <c r="E8" s="95">
        <v>3.8668981481481475E-4</v>
      </c>
      <c r="F8" s="95">
        <v>3.6134259259259257E-4</v>
      </c>
      <c r="G8" s="95">
        <v>3.8912037037037035E-4</v>
      </c>
      <c r="H8" s="95">
        <v>3.8310185185185186E-4</v>
      </c>
      <c r="I8" s="95">
        <v>3.8124999999999992E-4</v>
      </c>
      <c r="J8" s="130"/>
      <c r="K8" s="95">
        <v>3.4722222222222224E-4</v>
      </c>
      <c r="L8" s="95"/>
      <c r="M8" s="95">
        <v>3.2986111111111107E-4</v>
      </c>
      <c r="N8" s="95">
        <v>3.3275462962962968E-4</v>
      </c>
      <c r="O8" s="95">
        <v>3.3854166666666668E-4</v>
      </c>
      <c r="P8" s="95">
        <v>3.6354166666666669E-4</v>
      </c>
      <c r="Q8" s="95">
        <v>4.6493055555555551E-4</v>
      </c>
      <c r="R8" s="95">
        <v>4.2291666666666666E-4</v>
      </c>
      <c r="S8" s="95">
        <v>4.8020833333333336E-4</v>
      </c>
    </row>
    <row r="9" spans="1:19" s="93" customFormat="1" ht="15.75" customHeight="1">
      <c r="A9" s="91"/>
      <c r="B9" s="91" t="s">
        <v>153</v>
      </c>
      <c r="C9" s="92" t="s">
        <v>153</v>
      </c>
      <c r="D9" s="92" t="s">
        <v>153</v>
      </c>
      <c r="E9" s="92" t="s">
        <v>153</v>
      </c>
      <c r="F9" s="92" t="s">
        <v>153</v>
      </c>
      <c r="G9" s="92" t="s">
        <v>153</v>
      </c>
      <c r="H9" s="92" t="s">
        <v>153</v>
      </c>
      <c r="I9" s="92"/>
      <c r="J9" s="128" t="s">
        <v>123</v>
      </c>
      <c r="K9" s="91" t="s">
        <v>193</v>
      </c>
      <c r="L9" s="91"/>
      <c r="M9" s="92" t="s">
        <v>193</v>
      </c>
      <c r="N9" s="92" t="s">
        <v>193</v>
      </c>
      <c r="O9" s="92" t="s">
        <v>193</v>
      </c>
      <c r="P9" s="92" t="s">
        <v>193</v>
      </c>
      <c r="Q9" s="92" t="s">
        <v>193</v>
      </c>
      <c r="R9" s="92" t="s">
        <v>193</v>
      </c>
      <c r="S9" s="92" t="s">
        <v>193</v>
      </c>
    </row>
    <row r="10" spans="1:19" s="94" customFormat="1" ht="15.75" customHeight="1">
      <c r="A10" s="89"/>
      <c r="B10" s="89">
        <v>2014</v>
      </c>
      <c r="C10" s="90">
        <v>2015</v>
      </c>
      <c r="D10" s="90">
        <v>2016</v>
      </c>
      <c r="E10" s="90">
        <v>2015</v>
      </c>
      <c r="F10" s="90">
        <v>2016</v>
      </c>
      <c r="G10" s="90">
        <v>2014</v>
      </c>
      <c r="H10" s="90">
        <v>2015</v>
      </c>
      <c r="I10" s="90"/>
      <c r="J10" s="129"/>
      <c r="K10" s="89">
        <v>2015</v>
      </c>
      <c r="L10" s="89"/>
      <c r="M10" s="90">
        <v>2015</v>
      </c>
      <c r="N10" s="90">
        <v>2016</v>
      </c>
      <c r="O10" s="90">
        <v>2015</v>
      </c>
      <c r="P10" s="90">
        <v>2014</v>
      </c>
      <c r="Q10" s="90">
        <v>2013</v>
      </c>
      <c r="R10" s="90">
        <v>2016</v>
      </c>
      <c r="S10" s="90">
        <v>2015</v>
      </c>
    </row>
    <row r="11" spans="1:19" s="93" customFormat="1" ht="16.5" customHeight="1" thickBot="1">
      <c r="A11" s="95"/>
      <c r="B11" s="95">
        <v>1.0528935185185185E-3</v>
      </c>
      <c r="C11" s="95">
        <v>9.5381944444444431E-4</v>
      </c>
      <c r="D11" s="95">
        <v>8.3842592592592595E-4</v>
      </c>
      <c r="E11" s="95">
        <v>8.6782407407407414E-4</v>
      </c>
      <c r="F11" s="95">
        <v>8.1030092592592601E-4</v>
      </c>
      <c r="G11" s="95">
        <v>8.5069444444444461E-4</v>
      </c>
      <c r="H11" s="95">
        <v>8.2037037037037029E-4</v>
      </c>
      <c r="I11" s="95"/>
      <c r="J11" s="130"/>
      <c r="K11" s="95">
        <v>8.1562500000000005E-4</v>
      </c>
      <c r="L11" s="95"/>
      <c r="M11" s="95">
        <v>7.0266203703703712E-4</v>
      </c>
      <c r="N11" s="95">
        <v>7.2465277777777795E-4</v>
      </c>
      <c r="O11" s="95">
        <v>7.3159722222222235E-4</v>
      </c>
      <c r="P11" s="95">
        <v>7.9965277777777771E-4</v>
      </c>
      <c r="Q11" s="95">
        <v>9.9340277777777773E-4</v>
      </c>
      <c r="R11" s="95">
        <v>9.9837962962962966E-4</v>
      </c>
      <c r="S11" s="95">
        <v>1.0428240740740741E-3</v>
      </c>
    </row>
    <row r="12" spans="1:19" s="93" customFormat="1" ht="15.75" customHeight="1">
      <c r="A12" s="91"/>
      <c r="B12" s="91" t="s">
        <v>153</v>
      </c>
      <c r="C12" s="92" t="s">
        <v>153</v>
      </c>
      <c r="D12" s="92" t="s">
        <v>153</v>
      </c>
      <c r="E12" s="92" t="s">
        <v>153</v>
      </c>
      <c r="F12" s="92" t="s">
        <v>153</v>
      </c>
      <c r="G12" s="92" t="s">
        <v>153</v>
      </c>
      <c r="H12" s="92" t="s">
        <v>153</v>
      </c>
      <c r="I12" s="92"/>
      <c r="J12" s="128" t="s">
        <v>124</v>
      </c>
      <c r="K12" s="91"/>
      <c r="L12" s="91"/>
      <c r="M12" s="92" t="s">
        <v>193</v>
      </c>
      <c r="N12" s="92" t="s">
        <v>193</v>
      </c>
      <c r="O12" s="92" t="s">
        <v>193</v>
      </c>
      <c r="P12" s="92" t="s">
        <v>193</v>
      </c>
      <c r="Q12" s="92" t="s">
        <v>193</v>
      </c>
      <c r="R12" s="92" t="s">
        <v>193</v>
      </c>
      <c r="S12" s="92" t="s">
        <v>193</v>
      </c>
    </row>
    <row r="13" spans="1:19" s="94" customFormat="1" ht="15.75" customHeight="1">
      <c r="A13" s="89"/>
      <c r="B13" s="89">
        <v>2013</v>
      </c>
      <c r="C13" s="90">
        <v>2015</v>
      </c>
      <c r="D13" s="90">
        <v>2016</v>
      </c>
      <c r="E13" s="90">
        <v>2015</v>
      </c>
      <c r="F13" s="90">
        <v>2016</v>
      </c>
      <c r="G13" s="90">
        <v>2014</v>
      </c>
      <c r="H13" s="90">
        <v>2015</v>
      </c>
      <c r="I13" s="90"/>
      <c r="J13" s="129"/>
      <c r="K13" s="89"/>
      <c r="L13" s="89"/>
      <c r="M13" s="90">
        <v>2015</v>
      </c>
      <c r="N13" s="90">
        <v>2016</v>
      </c>
      <c r="O13" s="90">
        <v>2015</v>
      </c>
      <c r="P13" s="90">
        <v>2014</v>
      </c>
      <c r="Q13" s="90">
        <v>2013</v>
      </c>
      <c r="R13" s="90">
        <v>2016</v>
      </c>
      <c r="S13" s="90">
        <v>2015</v>
      </c>
    </row>
    <row r="14" spans="1:19" s="93" customFormat="1" ht="16.5" customHeight="1" thickBot="1">
      <c r="A14" s="95"/>
      <c r="B14" s="95">
        <v>2.2581018518518518E-3</v>
      </c>
      <c r="C14" s="95">
        <v>2.0581018518518518E-3</v>
      </c>
      <c r="D14" s="95">
        <v>1.829050925925926E-3</v>
      </c>
      <c r="E14" s="95">
        <v>1.942013888888889E-3</v>
      </c>
      <c r="F14" s="95">
        <v>1.8093750000000002E-3</v>
      </c>
      <c r="G14" s="95">
        <v>1.8887731481481481E-3</v>
      </c>
      <c r="H14" s="95">
        <v>1.7707175925925926E-3</v>
      </c>
      <c r="I14" s="95"/>
      <c r="J14" s="130"/>
      <c r="K14" s="95"/>
      <c r="L14" s="95"/>
      <c r="M14" s="95">
        <v>1.5660879629629629E-3</v>
      </c>
      <c r="N14" s="95">
        <v>1.5442129629629627E-3</v>
      </c>
      <c r="O14" s="95">
        <v>1.5712962962962963E-3</v>
      </c>
      <c r="P14" s="95">
        <v>1.7589120370370371E-3</v>
      </c>
      <c r="Q14" s="95">
        <v>2.1427083333333337E-3</v>
      </c>
      <c r="R14" s="95">
        <v>2.1740740740740739E-3</v>
      </c>
      <c r="S14" s="95">
        <v>2.319675925925926E-3</v>
      </c>
    </row>
    <row r="15" spans="1:19" s="93" customFormat="1" ht="15.75" customHeight="1">
      <c r="A15" s="91"/>
      <c r="B15" s="91"/>
      <c r="C15" s="92" t="s">
        <v>153</v>
      </c>
      <c r="D15" s="92" t="s">
        <v>153</v>
      </c>
      <c r="E15" s="92" t="s">
        <v>153</v>
      </c>
      <c r="F15" s="92" t="s">
        <v>153</v>
      </c>
      <c r="G15" s="92" t="s">
        <v>153</v>
      </c>
      <c r="H15" s="92" t="s">
        <v>153</v>
      </c>
      <c r="I15" s="92"/>
      <c r="J15" s="128" t="s">
        <v>23</v>
      </c>
      <c r="K15" s="91"/>
      <c r="L15" s="91"/>
      <c r="M15" s="92" t="s">
        <v>193</v>
      </c>
      <c r="N15" s="92" t="s">
        <v>193</v>
      </c>
      <c r="O15" s="92" t="s">
        <v>193</v>
      </c>
      <c r="P15" s="92" t="s">
        <v>193</v>
      </c>
      <c r="Q15" s="92"/>
      <c r="R15" s="92" t="s">
        <v>193</v>
      </c>
      <c r="S15" s="92" t="s">
        <v>193</v>
      </c>
    </row>
    <row r="16" spans="1:19" s="94" customFormat="1" ht="15.75" customHeight="1">
      <c r="A16" s="89"/>
      <c r="B16" s="89"/>
      <c r="C16" s="90">
        <v>2015</v>
      </c>
      <c r="D16" s="90">
        <v>2016</v>
      </c>
      <c r="E16" s="90">
        <v>2015</v>
      </c>
      <c r="F16" s="90">
        <v>2016</v>
      </c>
      <c r="G16" s="90">
        <v>2015</v>
      </c>
      <c r="H16" s="90">
        <v>2015</v>
      </c>
      <c r="I16" s="90"/>
      <c r="J16" s="129"/>
      <c r="K16" s="89"/>
      <c r="L16" s="89"/>
      <c r="M16" s="90">
        <v>2016</v>
      </c>
      <c r="N16" s="90">
        <v>2016</v>
      </c>
      <c r="O16" s="90">
        <v>2015</v>
      </c>
      <c r="P16" s="90">
        <v>2014</v>
      </c>
      <c r="Q16" s="90"/>
      <c r="R16" s="90">
        <v>2016</v>
      </c>
      <c r="S16" s="90">
        <v>2016</v>
      </c>
    </row>
    <row r="17" spans="1:19" s="93" customFormat="1" ht="16.5" customHeight="1" thickBot="1">
      <c r="A17" s="95"/>
      <c r="B17" s="95"/>
      <c r="C17" s="95">
        <v>4.3417824074074079E-3</v>
      </c>
      <c r="D17" s="95">
        <v>4.0005787037037032E-3</v>
      </c>
      <c r="E17" s="95">
        <v>4.3406249999999999E-3</v>
      </c>
      <c r="F17" s="95">
        <v>3.8208333333333328E-3</v>
      </c>
      <c r="G17" s="95">
        <v>4.0785879629629627E-3</v>
      </c>
      <c r="H17" s="95">
        <v>3.7613425925925926E-3</v>
      </c>
      <c r="I17" s="95"/>
      <c r="J17" s="130"/>
      <c r="K17" s="95"/>
      <c r="L17" s="95"/>
      <c r="M17" s="95">
        <v>3.4833333333333331E-3</v>
      </c>
      <c r="N17" s="95">
        <v>3.3259259259259262E-3</v>
      </c>
      <c r="O17" s="95">
        <v>3.3996527777777779E-3</v>
      </c>
      <c r="P17" s="95">
        <v>3.7452546296296296E-3</v>
      </c>
      <c r="Q17" s="95"/>
      <c r="R17" s="95">
        <v>4.9192129629629629E-3</v>
      </c>
      <c r="S17" s="95">
        <v>5.1961805555555554E-3</v>
      </c>
    </row>
    <row r="18" spans="1:19" s="93" customFormat="1" ht="15.75" customHeight="1">
      <c r="A18" s="91"/>
      <c r="B18" s="91"/>
      <c r="C18" s="92" t="s">
        <v>153</v>
      </c>
      <c r="D18" s="92"/>
      <c r="E18" s="92" t="s">
        <v>153</v>
      </c>
      <c r="F18" s="92" t="s">
        <v>153</v>
      </c>
      <c r="G18" s="92"/>
      <c r="H18" s="92"/>
      <c r="I18" s="92" t="s">
        <v>153</v>
      </c>
      <c r="J18" s="128" t="s">
        <v>125</v>
      </c>
      <c r="K18" s="91"/>
      <c r="L18" s="91"/>
      <c r="M18" s="92" t="s">
        <v>193</v>
      </c>
      <c r="N18" s="92" t="s">
        <v>193</v>
      </c>
      <c r="O18" s="92" t="s">
        <v>193</v>
      </c>
      <c r="P18" s="92"/>
      <c r="Q18" s="92"/>
      <c r="R18" s="92"/>
      <c r="S18" s="92"/>
    </row>
    <row r="19" spans="1:19" s="94" customFormat="1" ht="15.75" customHeight="1">
      <c r="A19" s="89"/>
      <c r="B19" s="89"/>
      <c r="C19" s="90">
        <v>2015</v>
      </c>
      <c r="D19" s="90"/>
      <c r="E19" s="90">
        <v>2015</v>
      </c>
      <c r="F19" s="90">
        <v>2016</v>
      </c>
      <c r="G19" s="90"/>
      <c r="H19" s="90"/>
      <c r="I19" s="90">
        <v>2015</v>
      </c>
      <c r="J19" s="129"/>
      <c r="K19" s="89"/>
      <c r="L19" s="89"/>
      <c r="M19" s="90">
        <v>2015</v>
      </c>
      <c r="N19" s="90">
        <v>2016</v>
      </c>
      <c r="O19" s="90">
        <v>2015</v>
      </c>
      <c r="P19" s="90"/>
      <c r="Q19" s="90"/>
      <c r="R19" s="90"/>
      <c r="S19" s="90"/>
    </row>
    <row r="20" spans="1:19" s="93" customFormat="1" ht="16.5" customHeight="1" thickBot="1">
      <c r="A20" s="95"/>
      <c r="B20" s="95"/>
      <c r="C20" s="95">
        <v>8.8820601851851855E-3</v>
      </c>
      <c r="D20" s="95"/>
      <c r="E20" s="95">
        <v>9.2020833333333329E-3</v>
      </c>
      <c r="F20" s="95">
        <v>8.1932870370370371E-3</v>
      </c>
      <c r="G20" s="95"/>
      <c r="H20" s="95"/>
      <c r="I20" s="95">
        <v>8.8547453703703687E-3</v>
      </c>
      <c r="J20" s="130"/>
      <c r="K20" s="95"/>
      <c r="L20" s="95"/>
      <c r="M20" s="95">
        <v>7.2447916666666659E-3</v>
      </c>
      <c r="N20" s="95">
        <v>6.8912037037037041E-3</v>
      </c>
      <c r="O20" s="95">
        <v>7.342708333333333E-3</v>
      </c>
      <c r="P20" s="95"/>
      <c r="Q20" s="95"/>
      <c r="R20" s="95"/>
      <c r="S20" s="95"/>
    </row>
    <row r="21" spans="1:19" s="93" customFormat="1" ht="15.75" customHeight="1">
      <c r="A21" s="100"/>
      <c r="B21" s="100"/>
      <c r="C21" s="101"/>
      <c r="D21" s="101"/>
      <c r="E21" s="101"/>
      <c r="F21" s="101"/>
      <c r="G21" s="101"/>
      <c r="H21" s="101"/>
      <c r="I21" s="101"/>
      <c r="J21" s="128" t="s">
        <v>126</v>
      </c>
      <c r="K21" s="91"/>
      <c r="L21" s="91"/>
      <c r="M21" s="92" t="s">
        <v>193</v>
      </c>
      <c r="N21" s="92" t="s">
        <v>193</v>
      </c>
      <c r="O21" s="92" t="s">
        <v>193</v>
      </c>
      <c r="P21" s="92"/>
      <c r="Q21" s="92"/>
      <c r="R21" s="92"/>
      <c r="S21" s="92"/>
    </row>
    <row r="22" spans="1:19" s="94" customFormat="1" ht="15.75" customHeight="1">
      <c r="A22" s="102"/>
      <c r="B22" s="102"/>
      <c r="C22" s="103"/>
      <c r="D22" s="103"/>
      <c r="E22" s="103"/>
      <c r="F22" s="103"/>
      <c r="G22" s="103"/>
      <c r="H22" s="103"/>
      <c r="I22" s="103"/>
      <c r="J22" s="129"/>
      <c r="K22" s="89"/>
      <c r="L22" s="89"/>
      <c r="M22" s="90">
        <v>2015</v>
      </c>
      <c r="N22" s="90">
        <v>2016</v>
      </c>
      <c r="O22" s="90">
        <v>2014</v>
      </c>
      <c r="P22" s="90"/>
      <c r="Q22" s="90"/>
      <c r="R22" s="90"/>
      <c r="S22" s="90"/>
    </row>
    <row r="23" spans="1:19" s="93" customFormat="1" ht="16.5" customHeight="1" thickBot="1">
      <c r="A23" s="104"/>
      <c r="B23" s="104"/>
      <c r="C23" s="104"/>
      <c r="D23" s="104"/>
      <c r="E23" s="104"/>
      <c r="F23" s="104"/>
      <c r="G23" s="104"/>
      <c r="H23" s="104"/>
      <c r="I23" s="104"/>
      <c r="J23" s="130"/>
      <c r="K23" s="95"/>
      <c r="L23" s="95"/>
      <c r="M23" s="95">
        <v>1.3755787037037037E-2</v>
      </c>
      <c r="N23" s="95">
        <v>1.3081134259259261E-2</v>
      </c>
      <c r="O23" s="95">
        <v>1.3885995370370371E-2</v>
      </c>
      <c r="P23" s="95"/>
      <c r="Q23" s="95"/>
      <c r="R23" s="95"/>
      <c r="S23" s="95"/>
    </row>
    <row r="24" spans="1:19" s="93" customFormat="1" ht="15.75" customHeight="1">
      <c r="A24" s="91"/>
      <c r="B24" s="91" t="s">
        <v>153</v>
      </c>
      <c r="C24" s="92" t="s">
        <v>153</v>
      </c>
      <c r="D24" s="92" t="s">
        <v>153</v>
      </c>
      <c r="E24" s="92" t="s">
        <v>153</v>
      </c>
      <c r="F24" s="92" t="s">
        <v>153</v>
      </c>
      <c r="G24" s="92" t="s">
        <v>153</v>
      </c>
      <c r="H24" s="92"/>
      <c r="I24" s="92"/>
      <c r="J24" s="128" t="s">
        <v>127</v>
      </c>
      <c r="K24" s="91" t="s">
        <v>193</v>
      </c>
      <c r="L24" s="91"/>
      <c r="M24" s="92" t="s">
        <v>193</v>
      </c>
      <c r="N24" s="92" t="s">
        <v>193</v>
      </c>
      <c r="O24" s="92" t="s">
        <v>193</v>
      </c>
      <c r="P24" s="92" t="s">
        <v>193</v>
      </c>
      <c r="Q24" s="92" t="s">
        <v>193</v>
      </c>
      <c r="R24" s="92" t="s">
        <v>193</v>
      </c>
      <c r="S24" s="92" t="s">
        <v>193</v>
      </c>
    </row>
    <row r="25" spans="1:19" s="94" customFormat="1" ht="15.75" customHeight="1">
      <c r="A25" s="89"/>
      <c r="B25" s="89">
        <v>2013</v>
      </c>
      <c r="C25" s="90">
        <v>2005</v>
      </c>
      <c r="D25" s="90">
        <v>2016</v>
      </c>
      <c r="E25" s="90">
        <v>2004</v>
      </c>
      <c r="F25" s="90">
        <v>2015</v>
      </c>
      <c r="G25" s="90">
        <v>2005</v>
      </c>
      <c r="H25" s="90"/>
      <c r="I25" s="90"/>
      <c r="J25" s="129"/>
      <c r="K25" s="89">
        <v>2014</v>
      </c>
      <c r="L25" s="89"/>
      <c r="M25" s="90">
        <v>2015</v>
      </c>
      <c r="N25" s="90">
        <v>2016</v>
      </c>
      <c r="O25" s="90">
        <v>2015</v>
      </c>
      <c r="P25" s="90">
        <v>2014</v>
      </c>
      <c r="Q25" s="90">
        <v>2013</v>
      </c>
      <c r="R25" s="90">
        <v>2016</v>
      </c>
      <c r="S25" s="90">
        <v>2016</v>
      </c>
    </row>
    <row r="26" spans="1:19" s="93" customFormat="1" ht="16.5" customHeight="1" thickBot="1">
      <c r="A26" s="95"/>
      <c r="B26" s="95">
        <v>5.5520833333333333E-4</v>
      </c>
      <c r="C26" s="95">
        <v>5.3067129629629634E-4</v>
      </c>
      <c r="D26" s="95">
        <v>4.1898148148148155E-4</v>
      </c>
      <c r="E26" s="95">
        <v>5.631944444444444E-4</v>
      </c>
      <c r="F26" s="95">
        <v>4.2824074074074075E-4</v>
      </c>
      <c r="G26" s="95">
        <v>4.346064814814814E-4</v>
      </c>
      <c r="H26" s="95"/>
      <c r="I26" s="95"/>
      <c r="J26" s="130"/>
      <c r="K26" s="95">
        <v>4.6365740740740748E-4</v>
      </c>
      <c r="L26" s="95"/>
      <c r="M26" s="95">
        <v>3.9675925925925924E-4</v>
      </c>
      <c r="N26" s="95">
        <v>3.8240740740740742E-4</v>
      </c>
      <c r="O26" s="95">
        <v>4.107638888888889E-4</v>
      </c>
      <c r="P26" s="95">
        <v>4.8101851851851848E-4</v>
      </c>
      <c r="Q26" s="95">
        <v>5.6307870370370366E-4</v>
      </c>
      <c r="R26" s="95">
        <v>5.392361111111111E-4</v>
      </c>
      <c r="S26" s="95">
        <v>5.5543981481481492E-4</v>
      </c>
    </row>
    <row r="27" spans="1:19" s="93" customFormat="1" ht="15.75" customHeight="1">
      <c r="A27" s="91"/>
      <c r="B27" s="91" t="s">
        <v>153</v>
      </c>
      <c r="C27" s="92" t="s">
        <v>153</v>
      </c>
      <c r="D27" s="92" t="s">
        <v>153</v>
      </c>
      <c r="E27" s="92" t="s">
        <v>153</v>
      </c>
      <c r="F27" s="92" t="s">
        <v>153</v>
      </c>
      <c r="G27" s="92" t="s">
        <v>153</v>
      </c>
      <c r="H27" s="92"/>
      <c r="I27" s="92"/>
      <c r="J27" s="128" t="s">
        <v>138</v>
      </c>
      <c r="K27" s="91"/>
      <c r="L27" s="91"/>
      <c r="M27" s="92" t="s">
        <v>193</v>
      </c>
      <c r="N27" s="92" t="s">
        <v>193</v>
      </c>
      <c r="O27" s="92" t="s">
        <v>193</v>
      </c>
      <c r="P27" s="92" t="s">
        <v>193</v>
      </c>
      <c r="Q27" s="92"/>
      <c r="R27" s="92" t="s">
        <v>193</v>
      </c>
      <c r="S27" s="92" t="s">
        <v>193</v>
      </c>
    </row>
    <row r="28" spans="1:19" s="94" customFormat="1" ht="15.75" customHeight="1">
      <c r="A28" s="89"/>
      <c r="B28" s="89">
        <v>2015</v>
      </c>
      <c r="C28" s="90">
        <v>2015</v>
      </c>
      <c r="D28" s="90">
        <v>2016</v>
      </c>
      <c r="E28" s="90">
        <v>2015</v>
      </c>
      <c r="F28" s="90">
        <v>2016</v>
      </c>
      <c r="G28" s="90">
        <v>2005</v>
      </c>
      <c r="H28" s="90"/>
      <c r="I28" s="90"/>
      <c r="J28" s="129"/>
      <c r="K28" s="89"/>
      <c r="L28" s="89"/>
      <c r="M28" s="90">
        <v>2015</v>
      </c>
      <c r="N28" s="90">
        <v>2016</v>
      </c>
      <c r="O28" s="90">
        <v>2015</v>
      </c>
      <c r="P28" s="90">
        <v>2014</v>
      </c>
      <c r="Q28" s="90"/>
      <c r="R28" s="90">
        <v>2016</v>
      </c>
      <c r="S28" s="90">
        <v>2015</v>
      </c>
    </row>
    <row r="29" spans="1:19" s="93" customFormat="1" ht="16.5" customHeight="1" thickBot="1">
      <c r="A29" s="95"/>
      <c r="B29" s="95">
        <v>1.2290509259259258E-3</v>
      </c>
      <c r="C29" s="95">
        <v>1.0762731481481482E-3</v>
      </c>
      <c r="D29" s="95">
        <v>9.0289351851851858E-4</v>
      </c>
      <c r="E29" s="95">
        <v>1.010763888888889E-3</v>
      </c>
      <c r="F29" s="95" t="s">
        <v>147</v>
      </c>
      <c r="G29" s="95">
        <v>9.4212962962962968E-4</v>
      </c>
      <c r="H29" s="95"/>
      <c r="I29" s="95"/>
      <c r="J29" s="130"/>
      <c r="K29" s="95"/>
      <c r="L29" s="95"/>
      <c r="M29" s="95">
        <v>8.4988425925925932E-4</v>
      </c>
      <c r="N29" s="95">
        <v>8.1608796296296301E-4</v>
      </c>
      <c r="O29" s="95">
        <v>8.5462962962962955E-4</v>
      </c>
      <c r="P29" s="95">
        <v>1.016087962962963E-3</v>
      </c>
      <c r="Q29" s="95"/>
      <c r="R29" s="95">
        <v>1.1842592592592592E-3</v>
      </c>
      <c r="S29" s="95">
        <v>1.195023148148148E-3</v>
      </c>
    </row>
    <row r="30" spans="1:19" s="93" customFormat="1" ht="15.75" customHeight="1">
      <c r="A30" s="91"/>
      <c r="B30" s="91" t="s">
        <v>153</v>
      </c>
      <c r="C30" s="92" t="s">
        <v>137</v>
      </c>
      <c r="D30" s="92" t="s">
        <v>153</v>
      </c>
      <c r="E30" s="92" t="s">
        <v>153</v>
      </c>
      <c r="F30" s="92" t="s">
        <v>153</v>
      </c>
      <c r="G30" s="92" t="s">
        <v>153</v>
      </c>
      <c r="H30" s="92"/>
      <c r="I30" s="92"/>
      <c r="J30" s="128" t="s">
        <v>128</v>
      </c>
      <c r="K30" s="91"/>
      <c r="L30" s="91"/>
      <c r="M30" s="92" t="s">
        <v>193</v>
      </c>
      <c r="N30" s="92" t="s">
        <v>193</v>
      </c>
      <c r="O30" s="92" t="s">
        <v>193</v>
      </c>
      <c r="P30" s="92" t="s">
        <v>193</v>
      </c>
      <c r="Q30" s="92"/>
      <c r="R30" s="92" t="s">
        <v>193</v>
      </c>
      <c r="S30" s="92"/>
    </row>
    <row r="31" spans="1:19" s="94" customFormat="1" ht="15.75" customHeight="1">
      <c r="A31" s="89"/>
      <c r="B31" s="89">
        <v>2015</v>
      </c>
      <c r="C31" s="90"/>
      <c r="D31" s="90">
        <v>2016</v>
      </c>
      <c r="E31" s="90">
        <v>2015</v>
      </c>
      <c r="F31" s="90">
        <v>2016</v>
      </c>
      <c r="G31" s="90">
        <v>2005</v>
      </c>
      <c r="H31" s="90"/>
      <c r="I31" s="90"/>
      <c r="J31" s="129"/>
      <c r="K31" s="89"/>
      <c r="L31" s="89"/>
      <c r="M31" s="90">
        <v>2015</v>
      </c>
      <c r="N31" s="90">
        <v>2016</v>
      </c>
      <c r="O31" s="90">
        <v>2015</v>
      </c>
      <c r="P31" s="90">
        <v>2014</v>
      </c>
      <c r="Q31" s="90"/>
      <c r="R31" s="90">
        <v>2016</v>
      </c>
      <c r="S31" s="90"/>
    </row>
    <row r="32" spans="1:19" s="93" customFormat="1" ht="16.5" customHeight="1" thickBot="1">
      <c r="A32" s="95"/>
      <c r="B32" s="95">
        <v>2.8361111111111109E-3</v>
      </c>
      <c r="C32" s="95"/>
      <c r="D32" s="95">
        <v>1.9980324074074071E-3</v>
      </c>
      <c r="E32" s="95">
        <v>2.2353009259259257E-3</v>
      </c>
      <c r="F32" s="95">
        <v>2.0012731481481483E-3</v>
      </c>
      <c r="G32" s="95">
        <v>2.098148148148148E-3</v>
      </c>
      <c r="H32" s="95"/>
      <c r="I32" s="95"/>
      <c r="J32" s="130"/>
      <c r="K32" s="95"/>
      <c r="L32" s="95"/>
      <c r="M32" s="95">
        <v>1.8214120370370372E-3</v>
      </c>
      <c r="N32" s="95">
        <v>1.7190972222222223E-3</v>
      </c>
      <c r="O32" s="95">
        <v>1.8287037037037037E-3</v>
      </c>
      <c r="P32" s="95">
        <v>2.1582175925925927E-3</v>
      </c>
      <c r="Q32" s="95"/>
      <c r="R32" s="95">
        <v>2.7280092592592594E-3</v>
      </c>
      <c r="S32" s="95"/>
    </row>
    <row r="33" spans="1:19" s="93" customFormat="1" ht="15.75" customHeight="1">
      <c r="A33" s="91"/>
      <c r="B33" s="91" t="s">
        <v>153</v>
      </c>
      <c r="C33" s="92" t="s">
        <v>153</v>
      </c>
      <c r="D33" s="92" t="s">
        <v>153</v>
      </c>
      <c r="E33" s="92" t="s">
        <v>153</v>
      </c>
      <c r="F33" s="92" t="s">
        <v>153</v>
      </c>
      <c r="G33" s="92" t="s">
        <v>153</v>
      </c>
      <c r="H33" s="92" t="s">
        <v>153</v>
      </c>
      <c r="I33" s="92" t="s">
        <v>153</v>
      </c>
      <c r="J33" s="128" t="s">
        <v>129</v>
      </c>
      <c r="K33" s="91" t="s">
        <v>193</v>
      </c>
      <c r="L33" s="91"/>
      <c r="M33" s="92" t="s">
        <v>193</v>
      </c>
      <c r="N33" s="92" t="s">
        <v>193</v>
      </c>
      <c r="O33" s="92" t="s">
        <v>193</v>
      </c>
      <c r="P33" s="92" t="s">
        <v>193</v>
      </c>
      <c r="Q33" s="92" t="s">
        <v>193</v>
      </c>
      <c r="R33" s="92" t="s">
        <v>193</v>
      </c>
      <c r="S33" s="92" t="s">
        <v>193</v>
      </c>
    </row>
    <row r="34" spans="1:19" s="94" customFormat="1" ht="15.75" customHeight="1">
      <c r="A34" s="89"/>
      <c r="B34" s="89">
        <v>2014</v>
      </c>
      <c r="C34" s="90">
        <v>2016</v>
      </c>
      <c r="D34" s="90">
        <v>2015</v>
      </c>
      <c r="E34" s="90">
        <v>2015</v>
      </c>
      <c r="F34" s="90">
        <v>2016</v>
      </c>
      <c r="G34" s="90">
        <v>2015</v>
      </c>
      <c r="H34" s="90">
        <v>2015</v>
      </c>
      <c r="I34" s="90">
        <v>2013</v>
      </c>
      <c r="J34" s="129"/>
      <c r="K34" s="89">
        <v>2015</v>
      </c>
      <c r="L34" s="89"/>
      <c r="M34" s="90">
        <v>2016</v>
      </c>
      <c r="N34" s="90">
        <v>2015</v>
      </c>
      <c r="O34" s="90">
        <v>2014</v>
      </c>
      <c r="P34" s="90">
        <v>2014</v>
      </c>
      <c r="Q34" s="90">
        <v>2013</v>
      </c>
      <c r="R34" s="90">
        <v>2016</v>
      </c>
      <c r="S34" s="90">
        <v>2016</v>
      </c>
    </row>
    <row r="35" spans="1:19" s="93" customFormat="1" ht="16.5" customHeight="1" thickBot="1">
      <c r="A35" s="95"/>
      <c r="B35" s="95">
        <v>6.0335648148148152E-4</v>
      </c>
      <c r="C35" s="95">
        <v>5.496527777777777E-4</v>
      </c>
      <c r="D35" s="95">
        <v>5.4942129629629633E-4</v>
      </c>
      <c r="E35" s="95">
        <v>4.7719907407407406E-4</v>
      </c>
      <c r="F35" s="95">
        <v>4.8229166666666668E-4</v>
      </c>
      <c r="G35" s="95">
        <v>5.3356481481481473E-4</v>
      </c>
      <c r="H35" s="95">
        <v>5.0578703703703712E-4</v>
      </c>
      <c r="I35" s="95">
        <v>4.8368055555555556E-4</v>
      </c>
      <c r="J35" s="130"/>
      <c r="K35" s="95">
        <v>4.7129629629629626E-4</v>
      </c>
      <c r="L35" s="95"/>
      <c r="M35" s="95">
        <v>4.3750000000000001E-4</v>
      </c>
      <c r="N35" s="95">
        <v>3.9120370370370367E-4</v>
      </c>
      <c r="O35" s="95">
        <v>3.972222222222222E-4</v>
      </c>
      <c r="P35" s="95">
        <v>4.4201388888888887E-4</v>
      </c>
      <c r="Q35" s="95">
        <v>5.060185185185186E-4</v>
      </c>
      <c r="R35" s="95">
        <v>6.0914351851851852E-4</v>
      </c>
      <c r="S35" s="95">
        <v>6.6122685185185197E-4</v>
      </c>
    </row>
    <row r="36" spans="1:19" s="93" customFormat="1" ht="15.75" customHeight="1">
      <c r="A36" s="91"/>
      <c r="B36" s="91" t="s">
        <v>153</v>
      </c>
      <c r="C36" s="92" t="s">
        <v>153</v>
      </c>
      <c r="D36" s="92" t="s">
        <v>153</v>
      </c>
      <c r="E36" s="92" t="s">
        <v>153</v>
      </c>
      <c r="F36" s="92" t="s">
        <v>153</v>
      </c>
      <c r="G36" s="92" t="s">
        <v>153</v>
      </c>
      <c r="H36" s="92"/>
      <c r="I36" s="92"/>
      <c r="J36" s="128" t="s">
        <v>130</v>
      </c>
      <c r="K36" s="91" t="s">
        <v>193</v>
      </c>
      <c r="L36" s="91"/>
      <c r="M36" s="92" t="s">
        <v>193</v>
      </c>
      <c r="N36" s="92" t="s">
        <v>193</v>
      </c>
      <c r="O36" s="92" t="s">
        <v>193</v>
      </c>
      <c r="P36" s="92" t="s">
        <v>193</v>
      </c>
      <c r="Q36" s="92" t="s">
        <v>193</v>
      </c>
      <c r="R36" s="92" t="s">
        <v>193</v>
      </c>
      <c r="S36" s="92" t="s">
        <v>193</v>
      </c>
    </row>
    <row r="37" spans="1:19" s="94" customFormat="1" ht="15.75" customHeight="1">
      <c r="A37" s="89"/>
      <c r="B37" s="89">
        <v>2015</v>
      </c>
      <c r="C37" s="90">
        <v>2016</v>
      </c>
      <c r="D37" s="90">
        <v>2016</v>
      </c>
      <c r="E37" s="90">
        <v>2015</v>
      </c>
      <c r="F37" s="90">
        <v>2016</v>
      </c>
      <c r="G37" s="90">
        <v>2015</v>
      </c>
      <c r="H37" s="90"/>
      <c r="I37" s="90"/>
      <c r="J37" s="129"/>
      <c r="K37" s="89">
        <v>2016</v>
      </c>
      <c r="L37" s="89"/>
      <c r="M37" s="90">
        <v>2015</v>
      </c>
      <c r="N37" s="90">
        <v>2016</v>
      </c>
      <c r="O37" s="90">
        <v>2015</v>
      </c>
      <c r="P37" s="90">
        <v>2014</v>
      </c>
      <c r="Q37" s="90">
        <v>2013</v>
      </c>
      <c r="R37" s="90">
        <v>2016</v>
      </c>
      <c r="S37" s="90">
        <v>2016</v>
      </c>
    </row>
    <row r="38" spans="1:19" s="93" customFormat="1" ht="16.5" customHeight="1" thickBot="1">
      <c r="A38" s="95"/>
      <c r="B38" s="95">
        <v>1.3121527777777778E-3</v>
      </c>
      <c r="C38" s="95">
        <v>1.1957175925925926E-3</v>
      </c>
      <c r="D38" s="95">
        <v>1.1662037037037038E-3</v>
      </c>
      <c r="E38" s="95">
        <v>1.0677083333333335E-3</v>
      </c>
      <c r="F38" s="95">
        <v>1.073263888888889E-3</v>
      </c>
      <c r="G38" s="95">
        <v>1.1847222222222222E-3</v>
      </c>
      <c r="H38" s="95"/>
      <c r="I38" s="95"/>
      <c r="J38" s="130"/>
      <c r="K38" s="95">
        <v>1.0748842592592592E-3</v>
      </c>
      <c r="L38" s="95"/>
      <c r="M38" s="95">
        <v>9.8043981481481485E-4</v>
      </c>
      <c r="N38" s="95">
        <v>8.7928240740740751E-4</v>
      </c>
      <c r="O38" s="95">
        <v>8.9525462962962953E-4</v>
      </c>
      <c r="P38" s="95">
        <v>9.8553240740740741E-4</v>
      </c>
      <c r="Q38" s="95">
        <v>1.1215277777777777E-3</v>
      </c>
      <c r="R38" s="95">
        <v>1.3077546296296294E-3</v>
      </c>
      <c r="S38" s="95">
        <v>1.3413194444444445E-3</v>
      </c>
    </row>
    <row r="39" spans="1:19" s="93" customFormat="1" ht="15.75" customHeight="1">
      <c r="A39" s="91"/>
      <c r="B39" s="91" t="s">
        <v>153</v>
      </c>
      <c r="C39" s="92" t="s">
        <v>153</v>
      </c>
      <c r="D39" s="92" t="s">
        <v>153</v>
      </c>
      <c r="E39" s="92" t="s">
        <v>153</v>
      </c>
      <c r="F39" s="92" t="s">
        <v>153</v>
      </c>
      <c r="G39" s="92"/>
      <c r="H39" s="92"/>
      <c r="I39" s="92" t="s">
        <v>153</v>
      </c>
      <c r="J39" s="128" t="s">
        <v>131</v>
      </c>
      <c r="K39" s="91" t="s">
        <v>193</v>
      </c>
      <c r="L39" s="91"/>
      <c r="M39" s="92" t="s">
        <v>193</v>
      </c>
      <c r="N39" s="92" t="s">
        <v>193</v>
      </c>
      <c r="O39" s="92" t="s">
        <v>193</v>
      </c>
      <c r="P39" s="92" t="s">
        <v>193</v>
      </c>
      <c r="Q39" s="92"/>
      <c r="R39" s="92" t="s">
        <v>193</v>
      </c>
      <c r="S39" s="92"/>
    </row>
    <row r="40" spans="1:19" s="94" customFormat="1" ht="15.75" customHeight="1">
      <c r="A40" s="89"/>
      <c r="B40" s="89">
        <v>2015</v>
      </c>
      <c r="C40" s="90">
        <v>2016</v>
      </c>
      <c r="D40" s="90">
        <v>2016</v>
      </c>
      <c r="E40" s="90">
        <v>2015</v>
      </c>
      <c r="F40" s="90">
        <v>2016</v>
      </c>
      <c r="G40" s="90"/>
      <c r="H40" s="90"/>
      <c r="I40" s="90">
        <v>2014</v>
      </c>
      <c r="J40" s="129"/>
      <c r="K40" s="89">
        <v>2016</v>
      </c>
      <c r="L40" s="89"/>
      <c r="M40" s="90">
        <v>2015</v>
      </c>
      <c r="N40" s="90">
        <v>2016</v>
      </c>
      <c r="O40" s="90">
        <v>2015</v>
      </c>
      <c r="P40" s="90">
        <v>2014</v>
      </c>
      <c r="Q40" s="90"/>
      <c r="R40" s="90">
        <v>2016</v>
      </c>
      <c r="S40" s="90"/>
    </row>
    <row r="41" spans="1:19" s="93" customFormat="1" ht="16.5" customHeight="1" thickBot="1">
      <c r="A41" s="95"/>
      <c r="B41" s="95">
        <v>2.787962962962963E-3</v>
      </c>
      <c r="C41" s="95">
        <v>2.5086805555555552E-3</v>
      </c>
      <c r="D41" s="95">
        <v>2.4594907407407408E-3</v>
      </c>
      <c r="E41" s="95">
        <v>2.4138888888888886E-3</v>
      </c>
      <c r="F41" s="95">
        <v>2.3869212962962963E-3</v>
      </c>
      <c r="G41" s="95"/>
      <c r="H41" s="95"/>
      <c r="I41" s="95">
        <v>2.5836805555555556E-3</v>
      </c>
      <c r="J41" s="130"/>
      <c r="K41" s="95">
        <v>2.3290509259259258E-3</v>
      </c>
      <c r="L41" s="95"/>
      <c r="M41" s="95">
        <v>2.1260416666666667E-3</v>
      </c>
      <c r="N41" s="95">
        <v>1.9135416666666667E-3</v>
      </c>
      <c r="O41" s="95">
        <v>1.9572916666666666E-3</v>
      </c>
      <c r="P41" s="95">
        <v>2.2276620370370371E-3</v>
      </c>
      <c r="Q41" s="95"/>
      <c r="R41" s="95">
        <v>3.0508101851851855E-3</v>
      </c>
      <c r="S41" s="95"/>
    </row>
    <row r="42" spans="1:19" s="93" customFormat="1" ht="15.75" customHeight="1">
      <c r="A42" s="91"/>
      <c r="B42" s="91" t="s">
        <v>153</v>
      </c>
      <c r="C42" s="92" t="s">
        <v>153</v>
      </c>
      <c r="D42" s="92" t="s">
        <v>153</v>
      </c>
      <c r="E42" s="92" t="s">
        <v>153</v>
      </c>
      <c r="F42" s="92" t="s">
        <v>153</v>
      </c>
      <c r="G42" s="92"/>
      <c r="H42" s="92" t="s">
        <v>153</v>
      </c>
      <c r="I42" s="92"/>
      <c r="J42" s="128" t="s">
        <v>139</v>
      </c>
      <c r="K42" s="91"/>
      <c r="L42" s="91" t="s">
        <v>193</v>
      </c>
      <c r="M42" s="92" t="s">
        <v>193</v>
      </c>
      <c r="N42" s="92" t="s">
        <v>193</v>
      </c>
      <c r="O42" s="92" t="s">
        <v>193</v>
      </c>
      <c r="P42" s="92" t="s">
        <v>193</v>
      </c>
      <c r="Q42" s="92" t="s">
        <v>193</v>
      </c>
      <c r="R42" s="92" t="s">
        <v>193</v>
      </c>
      <c r="S42" s="92" t="s">
        <v>193</v>
      </c>
    </row>
    <row r="43" spans="1:19" s="94" customFormat="1" ht="15.75" customHeight="1">
      <c r="A43" s="89"/>
      <c r="B43" s="89">
        <v>2015</v>
      </c>
      <c r="C43" s="90">
        <v>2016</v>
      </c>
      <c r="D43" s="90">
        <v>2015</v>
      </c>
      <c r="E43" s="90">
        <v>2015</v>
      </c>
      <c r="F43" s="90">
        <v>2016</v>
      </c>
      <c r="G43" s="90"/>
      <c r="H43" s="90">
        <v>2015</v>
      </c>
      <c r="I43" s="90"/>
      <c r="J43" s="129"/>
      <c r="K43" s="89"/>
      <c r="L43" s="89">
        <v>2008</v>
      </c>
      <c r="M43" s="90">
        <v>2016</v>
      </c>
      <c r="N43" s="90">
        <v>2016</v>
      </c>
      <c r="O43" s="90">
        <v>2014</v>
      </c>
      <c r="P43" s="90">
        <v>2014</v>
      </c>
      <c r="Q43" s="90">
        <v>2013</v>
      </c>
      <c r="R43" s="90">
        <v>2015</v>
      </c>
      <c r="S43" s="90">
        <v>2015</v>
      </c>
    </row>
    <row r="44" spans="1:19" s="93" customFormat="1" ht="16.5" customHeight="1" thickBot="1">
      <c r="A44" s="95"/>
      <c r="B44" s="95">
        <v>5.5555555555555556E-4</v>
      </c>
      <c r="C44" s="95">
        <v>5.6979166666666658E-4</v>
      </c>
      <c r="D44" s="95">
        <v>4.3206018518518512E-4</v>
      </c>
      <c r="E44" s="95">
        <v>4.4814814814814809E-4</v>
      </c>
      <c r="F44" s="95">
        <v>4.1759259259259251E-4</v>
      </c>
      <c r="G44" s="95"/>
      <c r="H44" s="95">
        <v>4.1157407407407413E-4</v>
      </c>
      <c r="I44" s="95"/>
      <c r="J44" s="130"/>
      <c r="K44" s="95"/>
      <c r="L44" s="95">
        <v>3.6006944444444438E-4</v>
      </c>
      <c r="M44" s="95">
        <v>3.9652777777777776E-4</v>
      </c>
      <c r="N44" s="95">
        <v>3.5115740740740745E-4</v>
      </c>
      <c r="O44" s="95">
        <v>3.7256944444444441E-4</v>
      </c>
      <c r="P44" s="95">
        <v>4.2719907407407404E-4</v>
      </c>
      <c r="Q44" s="95">
        <v>5.2013888888888889E-4</v>
      </c>
      <c r="R44" s="95">
        <v>5.5532407407407407E-4</v>
      </c>
      <c r="S44" s="95">
        <v>5.7222222222222212E-4</v>
      </c>
    </row>
    <row r="45" spans="1:19" s="93" customFormat="1" ht="15.75" customHeight="1">
      <c r="A45" s="91"/>
      <c r="B45" s="91"/>
      <c r="C45" s="92" t="s">
        <v>153</v>
      </c>
      <c r="D45" s="92" t="s">
        <v>153</v>
      </c>
      <c r="E45" s="92"/>
      <c r="F45" s="92" t="s">
        <v>153</v>
      </c>
      <c r="G45" s="92" t="s">
        <v>153</v>
      </c>
      <c r="H45" s="92" t="s">
        <v>153</v>
      </c>
      <c r="I45" s="92"/>
      <c r="J45" s="128" t="s">
        <v>140</v>
      </c>
      <c r="K45" s="91"/>
      <c r="L45" s="91" t="s">
        <v>193</v>
      </c>
      <c r="M45" s="92" t="s">
        <v>193</v>
      </c>
      <c r="N45" s="92" t="s">
        <v>193</v>
      </c>
      <c r="O45" s="92" t="s">
        <v>193</v>
      </c>
      <c r="P45" s="92" t="s">
        <v>193</v>
      </c>
      <c r="Q45" s="92"/>
      <c r="R45" s="92"/>
      <c r="S45" s="92"/>
    </row>
    <row r="46" spans="1:19" s="94" customFormat="1" ht="15.75" customHeight="1">
      <c r="A46" s="89"/>
      <c r="B46" s="89"/>
      <c r="C46" s="90">
        <v>2015</v>
      </c>
      <c r="D46" s="90">
        <v>2016</v>
      </c>
      <c r="E46" s="90"/>
      <c r="F46" s="90">
        <v>2016</v>
      </c>
      <c r="G46" s="90">
        <v>2014</v>
      </c>
      <c r="H46" s="90">
        <v>2015</v>
      </c>
      <c r="I46" s="90"/>
      <c r="J46" s="129"/>
      <c r="K46" s="89"/>
      <c r="L46" s="89">
        <v>2008</v>
      </c>
      <c r="M46" s="90">
        <v>2016</v>
      </c>
      <c r="N46" s="90">
        <v>2016</v>
      </c>
      <c r="O46" s="90">
        <v>2015</v>
      </c>
      <c r="P46" s="90">
        <v>2013</v>
      </c>
      <c r="Q46" s="90"/>
      <c r="R46" s="90"/>
      <c r="S46" s="90"/>
    </row>
    <row r="47" spans="1:19" s="93" customFormat="1" ht="16.5" customHeight="1" thickBot="1">
      <c r="A47" s="95"/>
      <c r="B47" s="95"/>
      <c r="C47" s="95">
        <v>1.153587962962963E-3</v>
      </c>
      <c r="D47" s="95">
        <v>1.0138888888888888E-3</v>
      </c>
      <c r="E47" s="95"/>
      <c r="F47" s="95">
        <v>1.0373842592592594E-3</v>
      </c>
      <c r="G47" s="95">
        <v>1.0528935185185185E-3</v>
      </c>
      <c r="H47" s="95">
        <v>9.8437500000000001E-4</v>
      </c>
      <c r="I47" s="95"/>
      <c r="J47" s="130"/>
      <c r="K47" s="95"/>
      <c r="L47" s="95">
        <v>8.1192129629629626E-4</v>
      </c>
      <c r="M47" s="95">
        <v>9.4270833333333327E-4</v>
      </c>
      <c r="N47" s="95">
        <v>8.2465277777777778E-4</v>
      </c>
      <c r="O47" s="95">
        <v>8.7743055555555567E-4</v>
      </c>
      <c r="P47" s="95">
        <v>1.1357638888888888E-3</v>
      </c>
      <c r="Q47" s="95"/>
      <c r="R47" s="95"/>
      <c r="S47" s="95"/>
    </row>
    <row r="48" spans="1:19" s="93" customFormat="1" ht="15.75" customHeight="1">
      <c r="A48" s="91"/>
      <c r="B48" s="91"/>
      <c r="C48" s="92"/>
      <c r="D48" s="92" t="s">
        <v>153</v>
      </c>
      <c r="E48" s="92"/>
      <c r="F48" s="92"/>
      <c r="G48" s="92"/>
      <c r="H48" s="92" t="s">
        <v>153</v>
      </c>
      <c r="I48" s="92"/>
      <c r="J48" s="128" t="s">
        <v>142</v>
      </c>
      <c r="K48" s="91"/>
      <c r="L48" s="91"/>
      <c r="M48" s="92" t="s">
        <v>193</v>
      </c>
      <c r="N48" s="92" t="s">
        <v>193</v>
      </c>
      <c r="O48" s="92" t="s">
        <v>193</v>
      </c>
      <c r="P48" s="92" t="s">
        <v>193</v>
      </c>
      <c r="Q48" s="92"/>
      <c r="R48" s="92"/>
      <c r="S48" s="92"/>
    </row>
    <row r="49" spans="1:19" s="94" customFormat="1" ht="15.75" customHeight="1">
      <c r="A49" s="89"/>
      <c r="B49" s="89"/>
      <c r="C49" s="90"/>
      <c r="D49" s="90">
        <v>2016</v>
      </c>
      <c r="E49" s="90"/>
      <c r="F49" s="90"/>
      <c r="G49" s="90"/>
      <c r="H49" s="90">
        <v>2016</v>
      </c>
      <c r="I49" s="90"/>
      <c r="J49" s="129"/>
      <c r="K49" s="89"/>
      <c r="L49" s="89"/>
      <c r="M49" s="90">
        <v>2016</v>
      </c>
      <c r="N49" s="90">
        <v>2016</v>
      </c>
      <c r="O49" s="90">
        <v>2015</v>
      </c>
      <c r="P49" s="90">
        <v>2016</v>
      </c>
      <c r="Q49" s="90"/>
      <c r="R49" s="90"/>
      <c r="S49" s="90"/>
    </row>
    <row r="50" spans="1:19" s="93" customFormat="1" ht="16.5" customHeight="1" thickBot="1">
      <c r="A50" s="95"/>
      <c r="B50" s="95"/>
      <c r="C50" s="95"/>
      <c r="D50" s="95" t="s">
        <v>141</v>
      </c>
      <c r="E50" s="95"/>
      <c r="F50" s="95"/>
      <c r="G50" s="95"/>
      <c r="H50" s="95">
        <v>2.2145833333333336E-3</v>
      </c>
      <c r="I50" s="95"/>
      <c r="J50" s="130"/>
      <c r="K50" s="95"/>
      <c r="L50" s="95"/>
      <c r="M50" s="95">
        <v>2.2020833333333332E-3</v>
      </c>
      <c r="N50" s="95">
        <v>1.9347222222222222E-3</v>
      </c>
      <c r="O50" s="95">
        <v>2.0956018518518515E-3</v>
      </c>
      <c r="P50" s="95" t="s">
        <v>148</v>
      </c>
      <c r="Q50" s="95"/>
      <c r="R50" s="95"/>
      <c r="S50" s="95"/>
    </row>
    <row r="51" spans="1:19" s="93" customFormat="1" ht="15.75" customHeight="1">
      <c r="A51" s="91"/>
      <c r="B51" s="91" t="s">
        <v>153</v>
      </c>
      <c r="C51" s="92" t="s">
        <v>153</v>
      </c>
      <c r="D51" s="92" t="s">
        <v>153</v>
      </c>
      <c r="E51" s="92" t="s">
        <v>153</v>
      </c>
      <c r="F51" s="92" t="s">
        <v>153</v>
      </c>
      <c r="G51" s="92"/>
      <c r="H51" s="92" t="s">
        <v>153</v>
      </c>
      <c r="I51" s="92"/>
      <c r="J51" s="128" t="s">
        <v>143</v>
      </c>
      <c r="K51" s="91" t="s">
        <v>193</v>
      </c>
      <c r="L51" s="91"/>
      <c r="M51" s="92"/>
      <c r="N51" s="92" t="s">
        <v>193</v>
      </c>
      <c r="O51" s="92" t="s">
        <v>193</v>
      </c>
      <c r="P51" s="92" t="s">
        <v>193</v>
      </c>
      <c r="Q51" s="92" t="s">
        <v>193</v>
      </c>
      <c r="R51" s="92" t="s">
        <v>193</v>
      </c>
      <c r="S51" s="92" t="s">
        <v>193</v>
      </c>
    </row>
    <row r="52" spans="1:19" s="94" customFormat="1" ht="15.75" customHeight="1">
      <c r="A52" s="89"/>
      <c r="B52" s="89">
        <v>2014</v>
      </c>
      <c r="C52" s="90">
        <v>2005</v>
      </c>
      <c r="D52" s="90">
        <v>2004</v>
      </c>
      <c r="E52" s="90">
        <v>2006</v>
      </c>
      <c r="F52" s="90">
        <v>2016</v>
      </c>
      <c r="G52" s="90"/>
      <c r="H52" s="90">
        <v>2016</v>
      </c>
      <c r="I52" s="90"/>
      <c r="J52" s="129"/>
      <c r="K52" s="89">
        <v>2014</v>
      </c>
      <c r="L52" s="89"/>
      <c r="M52" s="90"/>
      <c r="N52" s="90">
        <v>2016</v>
      </c>
      <c r="O52" s="90">
        <v>2015</v>
      </c>
      <c r="P52" s="90">
        <v>2014</v>
      </c>
      <c r="Q52" s="90">
        <v>2013</v>
      </c>
      <c r="R52" s="90">
        <v>2016</v>
      </c>
      <c r="S52" s="90">
        <v>2015</v>
      </c>
    </row>
    <row r="53" spans="1:19" s="93" customFormat="1" ht="16.5" customHeight="1" thickBot="1">
      <c r="A53" s="95"/>
      <c r="B53" s="95">
        <v>1.1811342592592592E-3</v>
      </c>
      <c r="C53" s="95">
        <v>1.1274305555555556E-3</v>
      </c>
      <c r="D53" s="95">
        <v>1.0394675925925925E-3</v>
      </c>
      <c r="E53" s="95">
        <v>1.021875E-3</v>
      </c>
      <c r="F53" s="95">
        <v>1.0008101851851851E-3</v>
      </c>
      <c r="G53" s="95"/>
      <c r="H53" s="95">
        <v>9.7974537037037041E-4</v>
      </c>
      <c r="I53" s="95"/>
      <c r="J53" s="130"/>
      <c r="K53" s="95">
        <v>9.6203703703703696E-4</v>
      </c>
      <c r="L53" s="95"/>
      <c r="M53" s="95"/>
      <c r="N53" s="95">
        <v>8.143518518518518E-4</v>
      </c>
      <c r="O53" s="95">
        <v>8.3819444444444447E-4</v>
      </c>
      <c r="P53" s="95">
        <v>9.5856481481481487E-4</v>
      </c>
      <c r="Q53" s="95">
        <v>1.1206018518518518E-3</v>
      </c>
      <c r="R53" s="95">
        <v>1.1157407407407407E-3</v>
      </c>
      <c r="S53" s="95">
        <v>1.3215277777777776E-3</v>
      </c>
    </row>
    <row r="54" spans="1:19" s="93" customFormat="1" ht="15.75" customHeight="1">
      <c r="A54" s="91"/>
      <c r="B54" s="91" t="s">
        <v>153</v>
      </c>
      <c r="C54" s="92" t="s">
        <v>153</v>
      </c>
      <c r="D54" s="92" t="s">
        <v>153</v>
      </c>
      <c r="E54" s="92"/>
      <c r="F54" s="92" t="s">
        <v>153</v>
      </c>
      <c r="G54" s="92"/>
      <c r="H54" s="92" t="s">
        <v>153</v>
      </c>
      <c r="I54" s="92"/>
      <c r="J54" s="128" t="s">
        <v>132</v>
      </c>
      <c r="K54" s="91"/>
      <c r="L54" s="91"/>
      <c r="M54" s="92" t="s">
        <v>193</v>
      </c>
      <c r="N54" s="92" t="s">
        <v>193</v>
      </c>
      <c r="O54" s="92" t="s">
        <v>193</v>
      </c>
      <c r="P54" s="92" t="s">
        <v>193</v>
      </c>
      <c r="Q54" s="92" t="s">
        <v>193</v>
      </c>
      <c r="R54" s="92" t="s">
        <v>193</v>
      </c>
      <c r="S54" s="92"/>
    </row>
    <row r="55" spans="1:19" s="94" customFormat="1" ht="15.75" customHeight="1">
      <c r="A55" s="89"/>
      <c r="B55" s="89">
        <v>2015</v>
      </c>
      <c r="C55" s="90">
        <v>2015</v>
      </c>
      <c r="D55" s="90">
        <v>2016</v>
      </c>
      <c r="E55" s="90"/>
      <c r="F55" s="90">
        <v>2016</v>
      </c>
      <c r="G55" s="90"/>
      <c r="H55" s="90">
        <v>2016</v>
      </c>
      <c r="I55" s="90"/>
      <c r="J55" s="129"/>
      <c r="K55" s="89"/>
      <c r="L55" s="89"/>
      <c r="M55" s="90">
        <v>2016</v>
      </c>
      <c r="N55" s="90">
        <v>2016</v>
      </c>
      <c r="O55" s="90">
        <v>2015</v>
      </c>
      <c r="P55" s="90">
        <v>2014</v>
      </c>
      <c r="Q55" s="90">
        <v>2013</v>
      </c>
      <c r="R55" s="90">
        <v>2016</v>
      </c>
      <c r="S55" s="90"/>
    </row>
    <row r="56" spans="1:19" s="93" customFormat="1" ht="16.5" customHeight="1" thickBot="1">
      <c r="A56" s="95"/>
      <c r="B56" s="95">
        <v>2.5437500000000004E-3</v>
      </c>
      <c r="C56" s="95">
        <v>2.2351851851851851E-3</v>
      </c>
      <c r="D56" s="95">
        <v>2.0618055555555554E-3</v>
      </c>
      <c r="E56" s="95"/>
      <c r="F56" s="95">
        <v>2.127314814814815E-3</v>
      </c>
      <c r="G56" s="95"/>
      <c r="H56" s="95">
        <v>2.0943287037037037E-3</v>
      </c>
      <c r="I56" s="95"/>
      <c r="J56" s="130"/>
      <c r="K56" s="95"/>
      <c r="L56" s="95"/>
      <c r="M56" s="95">
        <v>1.8781249999999998E-3</v>
      </c>
      <c r="N56" s="95">
        <v>1.7449074074074075E-3</v>
      </c>
      <c r="O56" s="95">
        <v>1.7755787037037037E-3</v>
      </c>
      <c r="P56" s="95">
        <v>2.0567129629629629E-3</v>
      </c>
      <c r="Q56" s="95">
        <v>2.3625E-3</v>
      </c>
      <c r="R56" s="95" t="s">
        <v>149</v>
      </c>
      <c r="S56" s="95"/>
    </row>
    <row r="57" spans="1:19" s="93" customFormat="1" ht="15.75" customHeight="1">
      <c r="A57" s="91"/>
      <c r="B57" s="91"/>
      <c r="C57" s="92"/>
      <c r="D57" s="92"/>
      <c r="E57" s="92"/>
      <c r="F57" s="92"/>
      <c r="G57" s="92"/>
      <c r="H57" s="92"/>
      <c r="I57" s="92"/>
      <c r="J57" s="128" t="s">
        <v>133</v>
      </c>
      <c r="K57" s="91"/>
      <c r="L57" s="91"/>
      <c r="M57" s="92"/>
      <c r="N57" s="92" t="s">
        <v>193</v>
      </c>
      <c r="O57" s="92" t="s">
        <v>193</v>
      </c>
      <c r="P57" s="92" t="s">
        <v>193</v>
      </c>
      <c r="Q57" s="92"/>
      <c r="R57" s="92"/>
      <c r="S57" s="92"/>
    </row>
    <row r="58" spans="1:19" s="94" customFormat="1" ht="15.75" customHeight="1">
      <c r="A58" s="89"/>
      <c r="B58" s="89"/>
      <c r="C58" s="90"/>
      <c r="D58" s="90"/>
      <c r="E58" s="90"/>
      <c r="F58" s="90"/>
      <c r="G58" s="90"/>
      <c r="H58" s="90"/>
      <c r="I58" s="90"/>
      <c r="J58" s="129"/>
      <c r="K58" s="89"/>
      <c r="L58" s="89"/>
      <c r="M58" s="90"/>
      <c r="N58" s="90">
        <v>2016</v>
      </c>
      <c r="O58" s="90">
        <v>2015</v>
      </c>
      <c r="P58" s="90">
        <v>2014</v>
      </c>
      <c r="Q58" s="90"/>
      <c r="R58" s="90"/>
      <c r="S58" s="90"/>
    </row>
    <row r="59" spans="1:19" s="93" customFormat="1" ht="16.5" customHeight="1" thickBot="1">
      <c r="A59" s="95"/>
      <c r="B59" s="95"/>
      <c r="C59" s="95"/>
      <c r="D59" s="95"/>
      <c r="E59" s="95"/>
      <c r="F59" s="95"/>
      <c r="G59" s="95"/>
      <c r="H59" s="95"/>
      <c r="I59" s="95"/>
      <c r="J59" s="130"/>
      <c r="K59" s="95"/>
      <c r="L59" s="95"/>
      <c r="M59" s="95"/>
      <c r="N59" s="95">
        <v>3.8203703703703702E-3</v>
      </c>
      <c r="O59" s="95">
        <v>3.8504629629629622E-3</v>
      </c>
      <c r="P59" s="95">
        <v>4.338773148148148E-3</v>
      </c>
      <c r="Q59" s="95"/>
      <c r="R59" s="95"/>
      <c r="S59" s="95"/>
    </row>
  </sheetData>
  <mergeCells count="22">
    <mergeCell ref="J27:J29"/>
    <mergeCell ref="B1:R1"/>
    <mergeCell ref="C2:D2"/>
    <mergeCell ref="A4:I4"/>
    <mergeCell ref="K4:S4"/>
    <mergeCell ref="J6:J8"/>
    <mergeCell ref="J9:J11"/>
    <mergeCell ref="J12:J14"/>
    <mergeCell ref="J15:J17"/>
    <mergeCell ref="J18:J20"/>
    <mergeCell ref="J21:J23"/>
    <mergeCell ref="J24:J26"/>
    <mergeCell ref="J48:J50"/>
    <mergeCell ref="J51:J53"/>
    <mergeCell ref="J54:J56"/>
    <mergeCell ref="J57:J59"/>
    <mergeCell ref="J30:J32"/>
    <mergeCell ref="J33:J35"/>
    <mergeCell ref="J36:J38"/>
    <mergeCell ref="J39:J41"/>
    <mergeCell ref="J42:J44"/>
    <mergeCell ref="J45:J4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15">
    <tabColor rgb="FF00B050"/>
  </sheetPr>
  <dimension ref="A1:AC40"/>
  <sheetViews>
    <sheetView zoomScale="85" zoomScaleNormal="85" workbookViewId="0">
      <selection activeCell="AC5" sqref="AC5:AC39"/>
    </sheetView>
  </sheetViews>
  <sheetFormatPr defaultRowHeight="15"/>
  <cols>
    <col min="1" max="1" width="12.140625" style="109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9">
      <c r="C1" t="s">
        <v>9</v>
      </c>
      <c r="D1" s="71">
        <v>42702</v>
      </c>
    </row>
    <row r="2" spans="1:29" ht="15.75" thickBot="1"/>
    <row r="3" spans="1:29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109" t="s">
        <v>91</v>
      </c>
      <c r="B5" s="26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3.5300925925925924E-4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Z5" t="str">
        <f t="shared" ref="Z5:AA39" si="1">C5</f>
        <v>D</v>
      </c>
      <c r="AA5" t="str">
        <f t="shared" si="1"/>
        <v xml:space="preserve">Alice </v>
      </c>
      <c r="AB5" s="107">
        <f t="shared" ref="AB5:AB39" si="2">$D$1</f>
        <v>42702</v>
      </c>
      <c r="AC5" t="s">
        <v>40</v>
      </c>
    </row>
    <row r="6" spans="1:29" ht="15.75" thickBot="1">
      <c r="A6" s="109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Z6" t="str">
        <f t="shared" si="1"/>
        <v>F</v>
      </c>
      <c r="AA6" t="str">
        <f t="shared" si="1"/>
        <v xml:space="preserve">Eveline </v>
      </c>
      <c r="AB6" s="107">
        <f t="shared" si="2"/>
        <v>42702</v>
      </c>
      <c r="AC6" t="s">
        <v>40</v>
      </c>
    </row>
    <row r="7" spans="1:29" ht="15.75" thickBot="1">
      <c r="A7" s="109" t="s">
        <v>91</v>
      </c>
      <c r="B7" s="26">
        <f t="shared" si="0"/>
        <v>12</v>
      </c>
      <c r="C7" s="21" t="s">
        <v>158</v>
      </c>
      <c r="D7" s="3" t="s">
        <v>58</v>
      </c>
      <c r="E7" s="4">
        <v>38270</v>
      </c>
      <c r="F7" s="5" t="s">
        <v>40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Z7" t="str">
        <f t="shared" si="1"/>
        <v>G</v>
      </c>
      <c r="AA7" t="str">
        <f t="shared" si="1"/>
        <v>Rafaëlle</v>
      </c>
      <c r="AB7" s="107">
        <f t="shared" si="2"/>
        <v>42702</v>
      </c>
      <c r="AC7" t="s">
        <v>40</v>
      </c>
    </row>
    <row r="8" spans="1:29" ht="15.75" thickBot="1">
      <c r="A8" s="109" t="s">
        <v>91</v>
      </c>
      <c r="B8" s="43">
        <f t="shared" si="0"/>
        <v>43</v>
      </c>
      <c r="C8" s="37" t="s">
        <v>159</v>
      </c>
      <c r="D8" s="38" t="s">
        <v>191</v>
      </c>
      <c r="E8" s="39">
        <v>26975</v>
      </c>
      <c r="F8" s="40" t="s">
        <v>41</v>
      </c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Z8" t="str">
        <f t="shared" si="1"/>
        <v>H</v>
      </c>
      <c r="AA8" t="str">
        <f t="shared" si="1"/>
        <v>David</v>
      </c>
      <c r="AB8" s="107">
        <f t="shared" si="2"/>
        <v>42702</v>
      </c>
      <c r="AC8" t="s">
        <v>41</v>
      </c>
    </row>
    <row r="9" spans="1:29" ht="15.75" thickBot="1">
      <c r="A9" s="109" t="s">
        <v>91</v>
      </c>
      <c r="B9" s="26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Z9" t="str">
        <f t="shared" si="1"/>
        <v>I</v>
      </c>
      <c r="AA9" t="str">
        <f t="shared" si="1"/>
        <v xml:space="preserve">Lüm </v>
      </c>
      <c r="AB9" s="107">
        <f t="shared" si="2"/>
        <v>42702</v>
      </c>
      <c r="AC9" t="s">
        <v>41</v>
      </c>
    </row>
    <row r="10" spans="1:29" ht="15.75" thickBot="1">
      <c r="A10" s="109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Z10" t="str">
        <f t="shared" si="1"/>
        <v>J</v>
      </c>
      <c r="AA10" t="str">
        <f t="shared" si="1"/>
        <v>Noah</v>
      </c>
      <c r="AB10" s="107">
        <f t="shared" si="2"/>
        <v>42702</v>
      </c>
      <c r="AC10" t="s">
        <v>41</v>
      </c>
    </row>
    <row r="11" spans="1:29" ht="15.75" thickBot="1">
      <c r="A11" s="109" t="s">
        <v>91</v>
      </c>
      <c r="B11" s="26">
        <f t="shared" si="0"/>
        <v>8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1"/>
        <v xml:space="preserve">Soléa </v>
      </c>
      <c r="AB11" s="107">
        <f t="shared" si="2"/>
        <v>42702</v>
      </c>
      <c r="AC11" t="s">
        <v>40</v>
      </c>
    </row>
    <row r="12" spans="1:29" ht="15.75" thickBot="1">
      <c r="A12" s="109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Z12" t="str">
        <f t="shared" si="1"/>
        <v>L</v>
      </c>
      <c r="AA12" t="str">
        <f t="shared" si="1"/>
        <v xml:space="preserve">Francis </v>
      </c>
      <c r="AB12" s="107">
        <f t="shared" si="2"/>
        <v>42702</v>
      </c>
      <c r="AC12" t="s">
        <v>41</v>
      </c>
    </row>
    <row r="13" spans="1:29" ht="15.75" thickBot="1">
      <c r="A13" s="109" t="s">
        <v>91</v>
      </c>
      <c r="B13" s="26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Z13" t="str">
        <f t="shared" si="1"/>
        <v>M</v>
      </c>
      <c r="AA13" t="str">
        <f t="shared" si="1"/>
        <v xml:space="preserve">Nicolas </v>
      </c>
      <c r="AB13" s="107">
        <f t="shared" si="2"/>
        <v>42702</v>
      </c>
      <c r="AC13" t="s">
        <v>41</v>
      </c>
    </row>
    <row r="14" spans="1:29" ht="15.75" thickBot="1">
      <c r="A14" s="109" t="s">
        <v>91</v>
      </c>
      <c r="B14" s="43">
        <f t="shared" si="0"/>
        <v>15</v>
      </c>
      <c r="C14" s="37" t="s">
        <v>170</v>
      </c>
      <c r="D14" s="38" t="s">
        <v>85</v>
      </c>
      <c r="E14" s="39">
        <v>37143</v>
      </c>
      <c r="F14" s="40" t="s">
        <v>41</v>
      </c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Z14" t="str">
        <f t="shared" si="1"/>
        <v>N</v>
      </c>
      <c r="AA14" t="str">
        <f t="shared" si="1"/>
        <v xml:space="preserve">Adam </v>
      </c>
      <c r="AB14" s="107">
        <f t="shared" si="2"/>
        <v>42702</v>
      </c>
      <c r="AC14" t="s">
        <v>41</v>
      </c>
    </row>
    <row r="15" spans="1:29" ht="15.75" thickBot="1">
      <c r="A15" s="109" t="s">
        <v>91</v>
      </c>
      <c r="B15" s="26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Z15" t="str">
        <f t="shared" si="1"/>
        <v>O</v>
      </c>
      <c r="AA15" t="str">
        <f t="shared" si="1"/>
        <v xml:space="preserve">Anthony </v>
      </c>
      <c r="AB15" s="107">
        <f t="shared" si="2"/>
        <v>42702</v>
      </c>
      <c r="AC15" t="s">
        <v>41</v>
      </c>
    </row>
    <row r="16" spans="1:29" ht="15.75" thickBot="1">
      <c r="A16" s="109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Z16" t="str">
        <f t="shared" si="1"/>
        <v>P</v>
      </c>
      <c r="AA16" t="str">
        <f t="shared" si="1"/>
        <v xml:space="preserve">Clémence </v>
      </c>
      <c r="AB16" s="107">
        <f t="shared" si="2"/>
        <v>42702</v>
      </c>
      <c r="AC16" t="s">
        <v>40</v>
      </c>
    </row>
    <row r="17" spans="1:29" ht="15.75" thickBot="1">
      <c r="A17" s="109" t="s">
        <v>91</v>
      </c>
      <c r="B17" s="26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1"/>
        <v xml:space="preserve">Zachary </v>
      </c>
      <c r="AB17" s="107">
        <f t="shared" si="2"/>
        <v>42702</v>
      </c>
      <c r="AC17" t="s">
        <v>41</v>
      </c>
    </row>
    <row r="18" spans="1:29" ht="15.75" thickBot="1">
      <c r="A18" s="109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Z18" t="str">
        <f t="shared" si="1"/>
        <v>R</v>
      </c>
      <c r="AA18" t="str">
        <f t="shared" si="1"/>
        <v>Anne</v>
      </c>
      <c r="AB18" s="107">
        <f t="shared" si="2"/>
        <v>42702</v>
      </c>
      <c r="AC18" t="s">
        <v>40</v>
      </c>
    </row>
    <row r="19" spans="1:29" ht="15.75" thickBot="1">
      <c r="A19" s="109" t="s">
        <v>91</v>
      </c>
      <c r="B19" s="26">
        <f t="shared" si="0"/>
        <v>8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1"/>
        <v xml:space="preserve">Evelyne </v>
      </c>
      <c r="AB19" s="107">
        <f t="shared" si="2"/>
        <v>42702</v>
      </c>
      <c r="AC19" t="s">
        <v>40</v>
      </c>
    </row>
    <row r="20" spans="1:29" ht="15.75" thickBot="1">
      <c r="A20" s="109" t="s">
        <v>91</v>
      </c>
      <c r="B20" s="43">
        <f t="shared" si="0"/>
        <v>13</v>
      </c>
      <c r="C20" s="37" t="s">
        <v>165</v>
      </c>
      <c r="D20" s="38" t="s">
        <v>87</v>
      </c>
      <c r="E20" s="39">
        <v>37945</v>
      </c>
      <c r="F20" s="40" t="s">
        <v>40</v>
      </c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Z20" t="str">
        <f t="shared" si="1"/>
        <v>T</v>
      </c>
      <c r="AA20" t="str">
        <f t="shared" si="1"/>
        <v xml:space="preserve">Gabrielle </v>
      </c>
      <c r="AB20" s="107">
        <f t="shared" si="2"/>
        <v>42702</v>
      </c>
      <c r="AC20" t="s">
        <v>40</v>
      </c>
    </row>
    <row r="21" spans="1:29" ht="15.75" thickBot="1">
      <c r="A21" s="109" t="s">
        <v>91</v>
      </c>
      <c r="B21" s="26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1"/>
        <v xml:space="preserve">Joliane </v>
      </c>
      <c r="AB21" s="107">
        <f t="shared" si="2"/>
        <v>42702</v>
      </c>
      <c r="AC21" t="s">
        <v>40</v>
      </c>
    </row>
    <row r="22" spans="1:29" ht="15.75" thickBot="1">
      <c r="A22" s="109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1"/>
        <v xml:space="preserve">Izaac </v>
      </c>
      <c r="AB22" s="107">
        <f t="shared" si="2"/>
        <v>42702</v>
      </c>
      <c r="AC22" t="s">
        <v>41</v>
      </c>
    </row>
    <row r="23" spans="1:29" ht="15.75" thickBot="1">
      <c r="A23" s="109" t="s">
        <v>91</v>
      </c>
      <c r="B23" s="26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Z23" t="str">
        <f t="shared" si="1"/>
        <v>W</v>
      </c>
      <c r="AA23" t="str">
        <f t="shared" si="1"/>
        <v xml:space="preserve">Élia </v>
      </c>
      <c r="AB23" s="107">
        <f t="shared" si="2"/>
        <v>42702</v>
      </c>
      <c r="AC23" t="s">
        <v>40</v>
      </c>
    </row>
    <row r="24" spans="1:29" ht="15.75" thickBot="1">
      <c r="A24" s="109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1"/>
        <v xml:space="preserve">Émilie </v>
      </c>
      <c r="AB24" s="107">
        <f t="shared" si="2"/>
        <v>42702</v>
      </c>
      <c r="AC24" t="s">
        <v>40</v>
      </c>
    </row>
    <row r="25" spans="1:29" ht="15.75" thickBot="1">
      <c r="A25" s="109" t="s">
        <v>91</v>
      </c>
      <c r="B25" s="26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Z25" t="str">
        <f t="shared" si="1"/>
        <v>Y</v>
      </c>
      <c r="AA25" t="str">
        <f t="shared" si="1"/>
        <v xml:space="preserve">Élodie </v>
      </c>
      <c r="AB25" s="107">
        <f t="shared" si="2"/>
        <v>42702</v>
      </c>
      <c r="AC25" t="s">
        <v>40</v>
      </c>
    </row>
    <row r="26" spans="1:29" ht="15.75" thickBot="1">
      <c r="A26" s="109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Z26" t="str">
        <f t="shared" si="1"/>
        <v>Z</v>
      </c>
      <c r="AA26" t="str">
        <f t="shared" si="1"/>
        <v xml:space="preserve">Henri </v>
      </c>
      <c r="AB26" s="107">
        <f t="shared" si="2"/>
        <v>42702</v>
      </c>
      <c r="AC26" t="s">
        <v>41</v>
      </c>
    </row>
    <row r="27" spans="1:29" ht="15.75" thickBot="1">
      <c r="A27" s="109" t="s">
        <v>91</v>
      </c>
      <c r="B27" s="26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Z27" t="str">
        <f t="shared" si="1"/>
        <v>AA</v>
      </c>
      <c r="AA27" t="str">
        <f t="shared" si="1"/>
        <v>Jonathan</v>
      </c>
      <c r="AB27" s="107">
        <f t="shared" si="2"/>
        <v>42702</v>
      </c>
      <c r="AC27" t="s">
        <v>41</v>
      </c>
    </row>
    <row r="28" spans="1:29" ht="15.75" thickBot="1">
      <c r="A28" s="109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1"/>
        <v xml:space="preserve">Justine </v>
      </c>
      <c r="AB28" s="107">
        <f t="shared" si="2"/>
        <v>42702</v>
      </c>
      <c r="AC28" t="s">
        <v>40</v>
      </c>
    </row>
    <row r="29" spans="1:29" ht="15.75" thickBot="1">
      <c r="A29" s="109" t="s">
        <v>91</v>
      </c>
      <c r="B29" s="26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Z29" t="str">
        <f t="shared" si="1"/>
        <v>CC</v>
      </c>
      <c r="AA29" t="str">
        <f t="shared" si="1"/>
        <v xml:space="preserve">Pascale </v>
      </c>
      <c r="AB29" s="107">
        <f t="shared" si="2"/>
        <v>42702</v>
      </c>
      <c r="AC29" t="s">
        <v>40</v>
      </c>
    </row>
    <row r="30" spans="1:29" ht="15.75" thickBot="1">
      <c r="A30" s="109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Z30" t="str">
        <f t="shared" si="1"/>
        <v>DD</v>
      </c>
      <c r="AA30" t="str">
        <f t="shared" si="1"/>
        <v xml:space="preserve">Thomas </v>
      </c>
      <c r="AB30" s="107">
        <f t="shared" si="2"/>
        <v>42702</v>
      </c>
      <c r="AC30" t="s">
        <v>41</v>
      </c>
    </row>
    <row r="31" spans="1:29" ht="15.75" thickBot="1">
      <c r="A31" s="109" t="s">
        <v>91</v>
      </c>
      <c r="B31" s="26">
        <f t="shared" si="0"/>
        <v>11</v>
      </c>
      <c r="C31" s="21" t="s">
        <v>179</v>
      </c>
      <c r="D31" s="3" t="s">
        <v>72</v>
      </c>
      <c r="E31" s="4">
        <v>38680</v>
      </c>
      <c r="F31" s="5" t="s">
        <v>40</v>
      </c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1"/>
        <v xml:space="preserve">Amélia </v>
      </c>
      <c r="AB31" s="107">
        <f t="shared" si="2"/>
        <v>42702</v>
      </c>
      <c r="AC31" t="s">
        <v>40</v>
      </c>
    </row>
    <row r="32" spans="1:29" ht="15.75" thickBot="1">
      <c r="A32" s="109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Z32" t="str">
        <f t="shared" si="1"/>
        <v>FF</v>
      </c>
      <c r="AA32" t="str">
        <f t="shared" si="1"/>
        <v xml:space="preserve">Laurence </v>
      </c>
      <c r="AB32" s="107">
        <f t="shared" si="2"/>
        <v>42702</v>
      </c>
      <c r="AC32" t="s">
        <v>40</v>
      </c>
    </row>
    <row r="33" spans="1:29" ht="15.75" thickBot="1">
      <c r="A33" s="109" t="s">
        <v>91</v>
      </c>
      <c r="B33" s="26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1"/>
        <v xml:space="preserve">Emy-Anne </v>
      </c>
      <c r="AB33" s="107">
        <f t="shared" si="2"/>
        <v>42702</v>
      </c>
      <c r="AC33" t="s">
        <v>40</v>
      </c>
    </row>
    <row r="34" spans="1:29" ht="15.75" thickBot="1">
      <c r="A34" s="109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1"/>
        <v xml:space="preserve">Elianne </v>
      </c>
      <c r="AB34" s="107">
        <f t="shared" si="2"/>
        <v>42702</v>
      </c>
      <c r="AC34" t="s">
        <v>40</v>
      </c>
    </row>
    <row r="35" spans="1:29" ht="15.75" thickBot="1">
      <c r="A35" s="109" t="s">
        <v>91</v>
      </c>
      <c r="B35" s="26">
        <f t="shared" si="0"/>
        <v>8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1"/>
        <v xml:space="preserve">Florence </v>
      </c>
      <c r="AB35" s="107">
        <f t="shared" si="2"/>
        <v>42702</v>
      </c>
      <c r="AC35" t="s">
        <v>40</v>
      </c>
    </row>
    <row r="36" spans="1:29" ht="15.75" thickBot="1">
      <c r="A36" s="109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Z36" t="str">
        <f t="shared" si="1"/>
        <v>JJ</v>
      </c>
      <c r="AA36" t="str">
        <f t="shared" si="1"/>
        <v xml:space="preserve">Élisabeth </v>
      </c>
      <c r="AB36" s="107">
        <f t="shared" si="2"/>
        <v>42702</v>
      </c>
      <c r="AC36" t="s">
        <v>40</v>
      </c>
    </row>
    <row r="37" spans="1:29" ht="15.75" thickBot="1">
      <c r="A37" s="109" t="s">
        <v>91</v>
      </c>
      <c r="B37" s="26">
        <f t="shared" si="0"/>
        <v>15</v>
      </c>
      <c r="C37" s="21" t="s">
        <v>185</v>
      </c>
      <c r="D37" s="3" t="s">
        <v>71</v>
      </c>
      <c r="E37" s="4">
        <v>37209</v>
      </c>
      <c r="F37" s="5" t="s">
        <v>40</v>
      </c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Z37" t="str">
        <f t="shared" si="1"/>
        <v>KK</v>
      </c>
      <c r="AA37" t="str">
        <f t="shared" si="1"/>
        <v xml:space="preserve">Justine </v>
      </c>
      <c r="AB37" s="107">
        <f t="shared" si="2"/>
        <v>42702</v>
      </c>
      <c r="AC37" t="s">
        <v>40</v>
      </c>
    </row>
    <row r="38" spans="1:29" ht="17.25" customHeight="1" thickBot="1">
      <c r="A38" s="109" t="s">
        <v>91</v>
      </c>
      <c r="B38" s="43">
        <f t="shared" si="0"/>
        <v>11</v>
      </c>
      <c r="C38" s="37" t="s">
        <v>186</v>
      </c>
      <c r="D38" s="38" t="s">
        <v>188</v>
      </c>
      <c r="E38" s="39">
        <v>38632</v>
      </c>
      <c r="F38" s="40" t="s">
        <v>40</v>
      </c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Z38" t="str">
        <f t="shared" si="1"/>
        <v>LL</v>
      </c>
      <c r="AA38" t="str">
        <f t="shared" si="1"/>
        <v>Rose</v>
      </c>
      <c r="AB38" s="107">
        <f t="shared" si="2"/>
        <v>42702</v>
      </c>
      <c r="AC38" t="s">
        <v>40</v>
      </c>
    </row>
    <row r="39" spans="1:29" ht="15.75" thickBot="1">
      <c r="A39" s="109" t="s">
        <v>91</v>
      </c>
      <c r="B39" s="26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Z39" t="str">
        <f t="shared" si="1"/>
        <v>MM</v>
      </c>
      <c r="AA39" t="str">
        <f t="shared" si="1"/>
        <v xml:space="preserve">Sarah </v>
      </c>
      <c r="AB39" s="107">
        <f t="shared" si="2"/>
        <v>42702</v>
      </c>
      <c r="AC39" t="s">
        <v>40</v>
      </c>
    </row>
    <row r="40" spans="1:29">
      <c r="AB40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tabColor rgb="FF00B050"/>
  </sheetPr>
  <dimension ref="A1:AC40"/>
  <sheetViews>
    <sheetView zoomScale="85" zoomScaleNormal="85" workbookViewId="0">
      <selection activeCell="AC5" sqref="AC5:AC39"/>
    </sheetView>
  </sheetViews>
  <sheetFormatPr defaultRowHeight="15"/>
  <cols>
    <col min="1" max="1" width="12.140625" style="109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9">
      <c r="C1" t="s">
        <v>9</v>
      </c>
      <c r="D1" s="71">
        <v>42658</v>
      </c>
    </row>
    <row r="2" spans="1:29" ht="15.75" thickBot="1"/>
    <row r="3" spans="1:29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109" t="s">
        <v>91</v>
      </c>
      <c r="B5" s="26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4.4050925925925936E-4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Z5" t="str">
        <f t="shared" ref="Z5:AA39" si="1">C5</f>
        <v>D</v>
      </c>
      <c r="AA5" t="str">
        <f t="shared" si="1"/>
        <v xml:space="preserve">Alice </v>
      </c>
      <c r="AB5" s="107">
        <f t="shared" ref="AB5:AB39" si="2">$D$1</f>
        <v>42658</v>
      </c>
      <c r="AC5" t="s">
        <v>40</v>
      </c>
    </row>
    <row r="6" spans="1:29" ht="15.75" thickBot="1">
      <c r="A6" s="109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Z6" t="str">
        <f t="shared" si="1"/>
        <v>F</v>
      </c>
      <c r="AA6" t="str">
        <f t="shared" si="1"/>
        <v xml:space="preserve">Eveline </v>
      </c>
      <c r="AB6" s="107">
        <f t="shared" si="2"/>
        <v>42658</v>
      </c>
      <c r="AC6" t="s">
        <v>40</v>
      </c>
    </row>
    <row r="7" spans="1:29" ht="15.75" thickBot="1">
      <c r="A7" s="109" t="s">
        <v>91</v>
      </c>
      <c r="B7" s="26">
        <f t="shared" si="0"/>
        <v>12</v>
      </c>
      <c r="C7" s="21" t="s">
        <v>158</v>
      </c>
      <c r="D7" s="3" t="s">
        <v>58</v>
      </c>
      <c r="E7" s="4">
        <v>38270</v>
      </c>
      <c r="F7" s="5" t="s">
        <v>40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Z7" t="str">
        <f t="shared" si="1"/>
        <v>G</v>
      </c>
      <c r="AA7" t="str">
        <f t="shared" si="1"/>
        <v>Rafaëlle</v>
      </c>
      <c r="AB7" s="107">
        <f t="shared" si="2"/>
        <v>42658</v>
      </c>
      <c r="AC7" t="s">
        <v>40</v>
      </c>
    </row>
    <row r="8" spans="1:29" ht="15.75" thickBot="1">
      <c r="A8" s="109" t="s">
        <v>91</v>
      </c>
      <c r="B8" s="43">
        <f t="shared" si="0"/>
        <v>42</v>
      </c>
      <c r="C8" s="37" t="s">
        <v>159</v>
      </c>
      <c r="D8" s="38" t="s">
        <v>191</v>
      </c>
      <c r="E8" s="39">
        <v>26975</v>
      </c>
      <c r="F8" s="40" t="s">
        <v>41</v>
      </c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Z8" t="str">
        <f t="shared" si="1"/>
        <v>H</v>
      </c>
      <c r="AA8" t="str">
        <f t="shared" si="1"/>
        <v>David</v>
      </c>
      <c r="AB8" s="107">
        <f t="shared" si="2"/>
        <v>42658</v>
      </c>
      <c r="AC8" t="s">
        <v>41</v>
      </c>
    </row>
    <row r="9" spans="1:29" ht="15.75" thickBot="1">
      <c r="A9" s="109" t="s">
        <v>91</v>
      </c>
      <c r="B9" s="26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Z9" t="str">
        <f t="shared" si="1"/>
        <v>I</v>
      </c>
      <c r="AA9" t="str">
        <f t="shared" si="1"/>
        <v xml:space="preserve">Lüm </v>
      </c>
      <c r="AB9" s="107">
        <f t="shared" si="2"/>
        <v>42658</v>
      </c>
      <c r="AC9" t="s">
        <v>41</v>
      </c>
    </row>
    <row r="10" spans="1:29" ht="15.75" thickBot="1">
      <c r="A10" s="109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Z10" t="str">
        <f t="shared" si="1"/>
        <v>J</v>
      </c>
      <c r="AA10" t="str">
        <f t="shared" si="1"/>
        <v>Noah</v>
      </c>
      <c r="AB10" s="107">
        <f t="shared" si="2"/>
        <v>42658</v>
      </c>
      <c r="AC10" t="s">
        <v>41</v>
      </c>
    </row>
    <row r="11" spans="1:29" ht="15.75" thickBot="1">
      <c r="A11" s="109" t="s">
        <v>91</v>
      </c>
      <c r="B11" s="26">
        <f t="shared" si="0"/>
        <v>7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1"/>
        <v xml:space="preserve">Soléa </v>
      </c>
      <c r="AB11" s="107">
        <f t="shared" si="2"/>
        <v>42658</v>
      </c>
      <c r="AC11" t="s">
        <v>40</v>
      </c>
    </row>
    <row r="12" spans="1:29" ht="15.75" thickBot="1">
      <c r="A12" s="109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Z12" t="str">
        <f t="shared" si="1"/>
        <v>L</v>
      </c>
      <c r="AA12" t="str">
        <f t="shared" si="1"/>
        <v xml:space="preserve">Francis </v>
      </c>
      <c r="AB12" s="107">
        <f t="shared" si="2"/>
        <v>42658</v>
      </c>
      <c r="AC12" t="s">
        <v>41</v>
      </c>
    </row>
    <row r="13" spans="1:29" ht="15.75" thickBot="1">
      <c r="A13" s="109" t="s">
        <v>91</v>
      </c>
      <c r="B13" s="26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Z13" t="str">
        <f t="shared" si="1"/>
        <v>M</v>
      </c>
      <c r="AA13" t="str">
        <f t="shared" si="1"/>
        <v xml:space="preserve">Nicolas </v>
      </c>
      <c r="AB13" s="107">
        <f t="shared" si="2"/>
        <v>42658</v>
      </c>
      <c r="AC13" t="s">
        <v>41</v>
      </c>
    </row>
    <row r="14" spans="1:29" ht="15.75" thickBot="1">
      <c r="A14" s="109" t="s">
        <v>91</v>
      </c>
      <c r="B14" s="43">
        <f t="shared" si="0"/>
        <v>15</v>
      </c>
      <c r="C14" s="37" t="s">
        <v>170</v>
      </c>
      <c r="D14" s="38" t="s">
        <v>85</v>
      </c>
      <c r="E14" s="39">
        <v>37143</v>
      </c>
      <c r="F14" s="40" t="s">
        <v>41</v>
      </c>
      <c r="G14" s="44">
        <v>3.0358796296296291E-4</v>
      </c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Z14" t="str">
        <f t="shared" si="1"/>
        <v>N</v>
      </c>
      <c r="AA14" t="str">
        <f t="shared" si="1"/>
        <v xml:space="preserve">Adam </v>
      </c>
      <c r="AB14" s="107">
        <f t="shared" si="2"/>
        <v>42658</v>
      </c>
      <c r="AC14" t="s">
        <v>41</v>
      </c>
    </row>
    <row r="15" spans="1:29" ht="15.75" thickBot="1">
      <c r="A15" s="109" t="s">
        <v>91</v>
      </c>
      <c r="B15" s="26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Z15" t="str">
        <f t="shared" si="1"/>
        <v>O</v>
      </c>
      <c r="AA15" t="str">
        <f t="shared" si="1"/>
        <v xml:space="preserve">Anthony </v>
      </c>
      <c r="AB15" s="107">
        <f t="shared" si="2"/>
        <v>42658</v>
      </c>
      <c r="AC15" t="s">
        <v>41</v>
      </c>
    </row>
    <row r="16" spans="1:29" ht="15.75" thickBot="1">
      <c r="A16" s="109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Z16" t="str">
        <f t="shared" si="1"/>
        <v>P</v>
      </c>
      <c r="AA16" t="str">
        <f t="shared" si="1"/>
        <v xml:space="preserve">Clémence </v>
      </c>
      <c r="AB16" s="107">
        <f t="shared" si="2"/>
        <v>42658</v>
      </c>
      <c r="AC16" t="s">
        <v>40</v>
      </c>
    </row>
    <row r="17" spans="1:29" ht="15.75" thickBot="1">
      <c r="A17" s="109" t="s">
        <v>91</v>
      </c>
      <c r="B17" s="26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1"/>
        <v xml:space="preserve">Zachary </v>
      </c>
      <c r="AB17" s="107">
        <f t="shared" si="2"/>
        <v>42658</v>
      </c>
      <c r="AC17" t="s">
        <v>41</v>
      </c>
    </row>
    <row r="18" spans="1:29" ht="15.75" thickBot="1">
      <c r="A18" s="109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Z18" t="str">
        <f t="shared" si="1"/>
        <v>R</v>
      </c>
      <c r="AA18" t="str">
        <f t="shared" si="1"/>
        <v>Anne</v>
      </c>
      <c r="AB18" s="107">
        <f t="shared" si="2"/>
        <v>42658</v>
      </c>
      <c r="AC18" t="s">
        <v>40</v>
      </c>
    </row>
    <row r="19" spans="1:29" ht="15.75" thickBot="1">
      <c r="A19" s="109" t="s">
        <v>91</v>
      </c>
      <c r="B19" s="26">
        <f t="shared" si="0"/>
        <v>7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1"/>
        <v xml:space="preserve">Evelyne </v>
      </c>
      <c r="AB19" s="107">
        <f t="shared" si="2"/>
        <v>42658</v>
      </c>
      <c r="AC19" t="s">
        <v>40</v>
      </c>
    </row>
    <row r="20" spans="1:29" ht="15.75" thickBot="1">
      <c r="A20" s="109" t="s">
        <v>91</v>
      </c>
      <c r="B20" s="43">
        <f t="shared" si="0"/>
        <v>12</v>
      </c>
      <c r="C20" s="37" t="s">
        <v>165</v>
      </c>
      <c r="D20" s="38" t="s">
        <v>87</v>
      </c>
      <c r="E20" s="39">
        <v>37945</v>
      </c>
      <c r="F20" s="40" t="s">
        <v>40</v>
      </c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Z20" t="str">
        <f t="shared" si="1"/>
        <v>T</v>
      </c>
      <c r="AA20" t="str">
        <f t="shared" si="1"/>
        <v xml:space="preserve">Gabrielle </v>
      </c>
      <c r="AB20" s="107">
        <f t="shared" si="2"/>
        <v>42658</v>
      </c>
      <c r="AC20" t="s">
        <v>40</v>
      </c>
    </row>
    <row r="21" spans="1:29" ht="15.75" thickBot="1">
      <c r="A21" s="109" t="s">
        <v>91</v>
      </c>
      <c r="B21" s="26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1"/>
        <v xml:space="preserve">Joliane </v>
      </c>
      <c r="AB21" s="107">
        <f t="shared" si="2"/>
        <v>42658</v>
      </c>
      <c r="AC21" t="s">
        <v>40</v>
      </c>
    </row>
    <row r="22" spans="1:29" ht="15.75" thickBot="1">
      <c r="A22" s="109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1"/>
        <v xml:space="preserve">Izaac </v>
      </c>
      <c r="AB22" s="107">
        <f t="shared" si="2"/>
        <v>42658</v>
      </c>
      <c r="AC22" t="s">
        <v>41</v>
      </c>
    </row>
    <row r="23" spans="1:29" ht="15.75" thickBot="1">
      <c r="A23" s="109" t="s">
        <v>91</v>
      </c>
      <c r="B23" s="26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Z23" t="str">
        <f t="shared" si="1"/>
        <v>W</v>
      </c>
      <c r="AA23" t="str">
        <f t="shared" si="1"/>
        <v xml:space="preserve">Élia </v>
      </c>
      <c r="AB23" s="107">
        <f t="shared" si="2"/>
        <v>42658</v>
      </c>
      <c r="AC23" t="s">
        <v>40</v>
      </c>
    </row>
    <row r="24" spans="1:29" ht="15.75" thickBot="1">
      <c r="A24" s="109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1"/>
        <v xml:space="preserve">Émilie </v>
      </c>
      <c r="AB24" s="107">
        <f t="shared" si="2"/>
        <v>42658</v>
      </c>
      <c r="AC24" t="s">
        <v>40</v>
      </c>
    </row>
    <row r="25" spans="1:29" ht="15.75" thickBot="1">
      <c r="A25" s="109" t="s">
        <v>91</v>
      </c>
      <c r="B25" s="26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Z25" t="str">
        <f t="shared" si="1"/>
        <v>Y</v>
      </c>
      <c r="AA25" t="str">
        <f t="shared" si="1"/>
        <v xml:space="preserve">Élodie </v>
      </c>
      <c r="AB25" s="107">
        <f t="shared" si="2"/>
        <v>42658</v>
      </c>
      <c r="AC25" t="s">
        <v>40</v>
      </c>
    </row>
    <row r="26" spans="1:29" ht="15.75" thickBot="1">
      <c r="A26" s="109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Z26" t="str">
        <f t="shared" si="1"/>
        <v>Z</v>
      </c>
      <c r="AA26" t="str">
        <f t="shared" si="1"/>
        <v xml:space="preserve">Henri </v>
      </c>
      <c r="AB26" s="107">
        <f t="shared" si="2"/>
        <v>42658</v>
      </c>
      <c r="AC26" t="s">
        <v>41</v>
      </c>
    </row>
    <row r="27" spans="1:29" ht="15.75" thickBot="1">
      <c r="A27" s="109" t="s">
        <v>91</v>
      </c>
      <c r="B27" s="26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Z27" t="str">
        <f t="shared" si="1"/>
        <v>AA</v>
      </c>
      <c r="AA27" t="str">
        <f t="shared" si="1"/>
        <v>Jonathan</v>
      </c>
      <c r="AB27" s="107">
        <f t="shared" si="2"/>
        <v>42658</v>
      </c>
      <c r="AC27" t="s">
        <v>41</v>
      </c>
    </row>
    <row r="28" spans="1:29" ht="15.75" thickBot="1">
      <c r="A28" s="109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1"/>
        <v xml:space="preserve">Justine </v>
      </c>
      <c r="AB28" s="107">
        <f t="shared" si="2"/>
        <v>42658</v>
      </c>
      <c r="AC28" t="s">
        <v>40</v>
      </c>
    </row>
    <row r="29" spans="1:29" ht="15.75" thickBot="1">
      <c r="A29" s="109" t="s">
        <v>91</v>
      </c>
      <c r="B29" s="26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Z29" t="str">
        <f t="shared" si="1"/>
        <v>CC</v>
      </c>
      <c r="AA29" t="str">
        <f t="shared" si="1"/>
        <v xml:space="preserve">Pascale </v>
      </c>
      <c r="AB29" s="107">
        <f t="shared" si="2"/>
        <v>42658</v>
      </c>
      <c r="AC29" t="s">
        <v>40</v>
      </c>
    </row>
    <row r="30" spans="1:29" ht="15.75" thickBot="1">
      <c r="A30" s="109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Z30" t="str">
        <f t="shared" si="1"/>
        <v>DD</v>
      </c>
      <c r="AA30" t="str">
        <f t="shared" si="1"/>
        <v xml:space="preserve">Thomas </v>
      </c>
      <c r="AB30" s="107">
        <f t="shared" si="2"/>
        <v>42658</v>
      </c>
      <c r="AC30" t="s">
        <v>41</v>
      </c>
    </row>
    <row r="31" spans="1:29" ht="15.75" thickBot="1">
      <c r="A31" s="109" t="s">
        <v>91</v>
      </c>
      <c r="B31" s="26">
        <f t="shared" si="0"/>
        <v>10</v>
      </c>
      <c r="C31" s="21" t="s">
        <v>179</v>
      </c>
      <c r="D31" s="3" t="s">
        <v>72</v>
      </c>
      <c r="E31" s="4">
        <v>38680</v>
      </c>
      <c r="F31" s="5" t="s">
        <v>40</v>
      </c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1"/>
        <v xml:space="preserve">Amélia </v>
      </c>
      <c r="AB31" s="107">
        <f t="shared" si="2"/>
        <v>42658</v>
      </c>
      <c r="AC31" t="s">
        <v>40</v>
      </c>
    </row>
    <row r="32" spans="1:29" ht="15.75" thickBot="1">
      <c r="A32" s="109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Z32" t="str">
        <f t="shared" si="1"/>
        <v>FF</v>
      </c>
      <c r="AA32" t="str">
        <f t="shared" si="1"/>
        <v xml:space="preserve">Laurence </v>
      </c>
      <c r="AB32" s="107">
        <f t="shared" si="2"/>
        <v>42658</v>
      </c>
      <c r="AC32" t="s">
        <v>40</v>
      </c>
    </row>
    <row r="33" spans="1:29" ht="15.75" thickBot="1">
      <c r="A33" s="109" t="s">
        <v>91</v>
      </c>
      <c r="B33" s="26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1"/>
        <v xml:space="preserve">Emy-Anne </v>
      </c>
      <c r="AB33" s="107">
        <f t="shared" si="2"/>
        <v>42658</v>
      </c>
      <c r="AC33" t="s">
        <v>40</v>
      </c>
    </row>
    <row r="34" spans="1:29" ht="15.75" thickBot="1">
      <c r="A34" s="109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1"/>
        <v xml:space="preserve">Elianne </v>
      </c>
      <c r="AB34" s="107">
        <f t="shared" si="2"/>
        <v>42658</v>
      </c>
      <c r="AC34" t="s">
        <v>40</v>
      </c>
    </row>
    <row r="35" spans="1:29" ht="15.75" thickBot="1">
      <c r="A35" s="109" t="s">
        <v>91</v>
      </c>
      <c r="B35" s="26">
        <f t="shared" si="0"/>
        <v>7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1"/>
        <v xml:space="preserve">Florence </v>
      </c>
      <c r="AB35" s="107">
        <f t="shared" si="2"/>
        <v>42658</v>
      </c>
      <c r="AC35" t="s">
        <v>40</v>
      </c>
    </row>
    <row r="36" spans="1:29" ht="15.75" thickBot="1">
      <c r="A36" s="109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Z36" t="str">
        <f t="shared" si="1"/>
        <v>JJ</v>
      </c>
      <c r="AA36" t="str">
        <f t="shared" si="1"/>
        <v xml:space="preserve">Élisabeth </v>
      </c>
      <c r="AB36" s="107">
        <f t="shared" si="2"/>
        <v>42658</v>
      </c>
      <c r="AC36" t="s">
        <v>40</v>
      </c>
    </row>
    <row r="37" spans="1:29" ht="15.75" thickBot="1">
      <c r="A37" s="109" t="s">
        <v>91</v>
      </c>
      <c r="B37" s="26">
        <f t="shared" si="0"/>
        <v>14</v>
      </c>
      <c r="C37" s="21" t="s">
        <v>185</v>
      </c>
      <c r="D37" s="3" t="s">
        <v>71</v>
      </c>
      <c r="E37" s="4">
        <v>37209</v>
      </c>
      <c r="F37" s="5" t="s">
        <v>40</v>
      </c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Z37" t="str">
        <f t="shared" si="1"/>
        <v>KK</v>
      </c>
      <c r="AA37" t="str">
        <f t="shared" si="1"/>
        <v xml:space="preserve">Justine </v>
      </c>
      <c r="AB37" s="107">
        <f t="shared" si="2"/>
        <v>42658</v>
      </c>
      <c r="AC37" t="s">
        <v>40</v>
      </c>
    </row>
    <row r="38" spans="1:29" ht="17.25" customHeight="1" thickBot="1">
      <c r="A38" s="109" t="s">
        <v>91</v>
      </c>
      <c r="B38" s="43">
        <f t="shared" si="0"/>
        <v>11</v>
      </c>
      <c r="C38" s="37" t="s">
        <v>186</v>
      </c>
      <c r="D38" s="38" t="s">
        <v>188</v>
      </c>
      <c r="E38" s="39">
        <v>38632</v>
      </c>
      <c r="F38" s="40" t="s">
        <v>40</v>
      </c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Z38" t="str">
        <f t="shared" si="1"/>
        <v>LL</v>
      </c>
      <c r="AA38" t="str">
        <f t="shared" si="1"/>
        <v>Rose</v>
      </c>
      <c r="AB38" s="107">
        <f t="shared" si="2"/>
        <v>42658</v>
      </c>
      <c r="AC38" t="s">
        <v>40</v>
      </c>
    </row>
    <row r="39" spans="1:29" ht="15.75" thickBot="1">
      <c r="A39" s="109" t="s">
        <v>91</v>
      </c>
      <c r="B39" s="26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Z39" t="str">
        <f t="shared" si="1"/>
        <v>MM</v>
      </c>
      <c r="AA39" t="str">
        <f t="shared" si="1"/>
        <v xml:space="preserve">Sarah </v>
      </c>
      <c r="AB39" s="107">
        <f t="shared" si="2"/>
        <v>42658</v>
      </c>
      <c r="AC39" t="s">
        <v>40</v>
      </c>
    </row>
    <row r="40" spans="1:29">
      <c r="AB40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00B050"/>
  </sheetPr>
  <dimension ref="A1:AC39"/>
  <sheetViews>
    <sheetView zoomScale="85" zoomScaleNormal="85" workbookViewId="0">
      <selection activeCell="AC5" sqref="AC5:AC39"/>
    </sheetView>
  </sheetViews>
  <sheetFormatPr defaultRowHeight="15"/>
  <cols>
    <col min="1" max="1" width="12.140625" style="34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9" width="8.140625" bestFit="1" customWidth="1"/>
    <col min="10" max="10" width="10.85546875" bestFit="1" customWidth="1"/>
    <col min="11" max="11" width="8.140625" bestFit="1" customWidth="1"/>
    <col min="12" max="12" width="7.85546875" bestFit="1" customWidth="1"/>
    <col min="13" max="13" width="8.140625" bestFit="1" customWidth="1"/>
    <col min="14" max="14" width="7.85546875" bestFit="1" customWidth="1"/>
    <col min="15" max="19" width="8.140625" bestFit="1" customWidth="1"/>
    <col min="20" max="21" width="7.85546875" bestFit="1" customWidth="1"/>
    <col min="22" max="23" width="8.140625" bestFit="1" customWidth="1"/>
    <col min="24" max="24" width="7.85546875" bestFit="1" customWidth="1"/>
    <col min="28" max="28" width="10.85546875" bestFit="1" customWidth="1"/>
  </cols>
  <sheetData>
    <row r="1" spans="1:29">
      <c r="B1" s="106"/>
      <c r="C1" t="s">
        <v>9</v>
      </c>
      <c r="D1" s="71">
        <v>42614</v>
      </c>
      <c r="E1" s="106" t="s">
        <v>194</v>
      </c>
      <c r="F1" s="106"/>
      <c r="G1" s="106"/>
      <c r="H1" s="106"/>
      <c r="J1" s="105"/>
    </row>
    <row r="2" spans="1:29" ht="15.75" thickBot="1">
      <c r="D2" s="105"/>
    </row>
    <row r="3" spans="1:29" ht="15.75" thickBot="1">
      <c r="B3" s="75"/>
      <c r="C3" s="17"/>
      <c r="D3" s="18"/>
      <c r="E3" s="74"/>
      <c r="F3" s="76"/>
      <c r="G3" s="81" t="s">
        <v>0</v>
      </c>
      <c r="H3" s="82"/>
      <c r="I3" s="82"/>
      <c r="J3" s="82"/>
      <c r="K3" s="82"/>
      <c r="L3" s="83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34" t="s">
        <v>91</v>
      </c>
      <c r="B5" s="43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5.5185185185185187E-4</v>
      </c>
      <c r="H5" s="16">
        <v>1.1953703703703703E-3</v>
      </c>
      <c r="I5" s="16">
        <v>2.576041666666667E-3</v>
      </c>
      <c r="J5" s="16"/>
      <c r="K5" s="16"/>
      <c r="L5" s="16"/>
      <c r="M5" s="16">
        <v>6.8067129629629641E-4</v>
      </c>
      <c r="N5" s="16"/>
      <c r="O5" s="16"/>
      <c r="P5" s="16">
        <v>6.0925925925925926E-4</v>
      </c>
      <c r="Q5" s="16">
        <v>1.3785879629629632E-3</v>
      </c>
      <c r="R5" s="16">
        <v>2.787962962962963E-3</v>
      </c>
      <c r="S5" s="16">
        <v>6.1782407407407413E-4</v>
      </c>
      <c r="T5" s="16"/>
      <c r="U5" s="16"/>
      <c r="V5" s="16">
        <v>1.3716435185185184E-3</v>
      </c>
      <c r="W5" s="16"/>
      <c r="X5" s="16"/>
      <c r="Z5" t="str">
        <f t="shared" ref="Z5:Z39" si="1">C5</f>
        <v>D</v>
      </c>
      <c r="AA5" t="str">
        <f t="shared" ref="AA5:AA39" si="2">D5</f>
        <v xml:space="preserve">Alice </v>
      </c>
      <c r="AB5" s="107">
        <f t="shared" ref="AB5:AB39" si="3">$D$1</f>
        <v>42614</v>
      </c>
      <c r="AC5" t="s">
        <v>40</v>
      </c>
    </row>
    <row r="6" spans="1:29" ht="15.75" thickBot="1">
      <c r="A6" s="34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>
        <v>4.4097222222222221E-4</v>
      </c>
      <c r="H6" s="44">
        <v>1.0166666666666666E-3</v>
      </c>
      <c r="I6" s="44">
        <v>2.3268518518518521E-3</v>
      </c>
      <c r="J6" s="44">
        <v>4.6108796296296297E-3</v>
      </c>
      <c r="K6" s="44"/>
      <c r="L6" s="44"/>
      <c r="M6" s="44">
        <v>5.8124999999999995E-4</v>
      </c>
      <c r="N6" s="44">
        <v>1.0920138888888889E-3</v>
      </c>
      <c r="O6" s="44"/>
      <c r="P6" s="44">
        <v>6.0335648148148152E-4</v>
      </c>
      <c r="Q6" s="44">
        <v>1.1957175925925926E-3</v>
      </c>
      <c r="R6" s="44">
        <v>2.5447916666666666E-3</v>
      </c>
      <c r="S6" s="44">
        <v>5.5555555555555556E-4</v>
      </c>
      <c r="T6" s="44"/>
      <c r="U6" s="44"/>
      <c r="V6" s="44">
        <v>1.3739583333333332E-3</v>
      </c>
      <c r="W6" s="44">
        <v>2.5228009259259257E-3</v>
      </c>
      <c r="X6" s="44"/>
      <c r="Z6" t="str">
        <f t="shared" si="1"/>
        <v>F</v>
      </c>
      <c r="AA6" t="str">
        <f t="shared" si="2"/>
        <v xml:space="preserve">Eveline </v>
      </c>
      <c r="AB6" s="107">
        <f t="shared" si="3"/>
        <v>42614</v>
      </c>
      <c r="AC6" t="s">
        <v>40</v>
      </c>
    </row>
    <row r="7" spans="1:29" ht="15.75" thickBot="1">
      <c r="A7" s="34" t="s">
        <v>91</v>
      </c>
      <c r="B7" s="43">
        <f t="shared" si="0"/>
        <v>11</v>
      </c>
      <c r="C7" s="21" t="s">
        <v>158</v>
      </c>
      <c r="D7" s="3" t="s">
        <v>58</v>
      </c>
      <c r="E7" s="4">
        <v>38270</v>
      </c>
      <c r="F7" s="5" t="s">
        <v>40</v>
      </c>
      <c r="G7" s="16">
        <v>4.6597222222222217E-4</v>
      </c>
      <c r="H7" s="16">
        <v>1.0645833333333334E-3</v>
      </c>
      <c r="I7" s="16">
        <v>2.3104166666666668E-3</v>
      </c>
      <c r="J7" s="16"/>
      <c r="K7" s="16"/>
      <c r="L7" s="16"/>
      <c r="M7" s="16">
        <v>5.7627314814814813E-4</v>
      </c>
      <c r="N7" s="16">
        <v>1.2333333333333335E-3</v>
      </c>
      <c r="O7" s="16"/>
      <c r="P7" s="16"/>
      <c r="Q7" s="16">
        <v>1.5589120370370368E-3</v>
      </c>
      <c r="R7" s="16"/>
      <c r="S7" s="16">
        <v>6.1215277777777776E-4</v>
      </c>
      <c r="T7" s="16"/>
      <c r="U7" s="16"/>
      <c r="V7" s="16">
        <v>1.2222222222222222E-3</v>
      </c>
      <c r="W7" s="16"/>
      <c r="X7" s="16"/>
      <c r="Z7" t="str">
        <f t="shared" si="1"/>
        <v>G</v>
      </c>
      <c r="AA7" t="str">
        <f t="shared" si="2"/>
        <v>Rafaëlle</v>
      </c>
      <c r="AB7" s="107">
        <f t="shared" si="3"/>
        <v>42614</v>
      </c>
      <c r="AC7" t="s">
        <v>40</v>
      </c>
    </row>
    <row r="8" spans="1:29" ht="15.75" thickBot="1">
      <c r="A8" s="34" t="s">
        <v>91</v>
      </c>
      <c r="B8" s="43">
        <f t="shared" si="0"/>
        <v>42</v>
      </c>
      <c r="C8" s="37" t="s">
        <v>159</v>
      </c>
      <c r="D8" s="38" t="s">
        <v>191</v>
      </c>
      <c r="E8" s="39">
        <v>26975</v>
      </c>
      <c r="F8" s="40" t="s">
        <v>41</v>
      </c>
      <c r="G8" s="44">
        <v>3.5162037037037036E-4</v>
      </c>
      <c r="H8" s="44">
        <v>8.1562500000000005E-4</v>
      </c>
      <c r="I8" s="44"/>
      <c r="J8" s="44"/>
      <c r="K8" s="44"/>
      <c r="L8" s="44"/>
      <c r="M8" s="44"/>
      <c r="N8" s="44"/>
      <c r="O8" s="44"/>
      <c r="P8" s="44">
        <v>4.7129629629629626E-4</v>
      </c>
      <c r="Q8" s="44">
        <v>1.0748842592592592E-3</v>
      </c>
      <c r="R8" s="44">
        <v>2.3290509259259258E-3</v>
      </c>
      <c r="S8" s="44">
        <v>4.1226851851851857E-4</v>
      </c>
      <c r="T8" s="44"/>
      <c r="U8" s="44"/>
      <c r="V8" s="44">
        <v>9.6203703703703696E-4</v>
      </c>
      <c r="W8" s="44"/>
      <c r="X8" s="44"/>
      <c r="Z8" t="str">
        <f t="shared" si="1"/>
        <v>H</v>
      </c>
      <c r="AA8" t="str">
        <f t="shared" si="2"/>
        <v>David</v>
      </c>
      <c r="AB8" s="107">
        <f t="shared" si="3"/>
        <v>42614</v>
      </c>
      <c r="AC8" t="s">
        <v>41</v>
      </c>
    </row>
    <row r="9" spans="1:29" ht="15.75" thickBot="1">
      <c r="A9" s="34" t="s">
        <v>91</v>
      </c>
      <c r="B9" s="43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>
        <v>4.5868055555555565E-4</v>
      </c>
      <c r="H9" s="16">
        <v>1.0336805555555555E-3</v>
      </c>
      <c r="I9" s="16">
        <v>2.2542824074074075E-3</v>
      </c>
      <c r="J9" s="16">
        <v>4.7310185185185189E-3</v>
      </c>
      <c r="K9" s="16"/>
      <c r="L9" s="16"/>
      <c r="M9" s="16">
        <v>5.3680555555555556E-4</v>
      </c>
      <c r="N9" s="16">
        <v>1.1302083333333333E-3</v>
      </c>
      <c r="O9" s="16"/>
      <c r="P9" s="16"/>
      <c r="Q9" s="16">
        <v>1.4015046296296295E-3</v>
      </c>
      <c r="R9" s="16"/>
      <c r="S9" s="16">
        <v>6.168981481481481E-4</v>
      </c>
      <c r="T9" s="16">
        <v>1.5505787037037035E-3</v>
      </c>
      <c r="U9" s="16"/>
      <c r="V9" s="16">
        <v>1.3447916666666669E-3</v>
      </c>
      <c r="W9" s="16">
        <v>2.5730324074074076E-3</v>
      </c>
      <c r="X9" s="16"/>
      <c r="Z9" t="str">
        <f t="shared" si="1"/>
        <v>I</v>
      </c>
      <c r="AA9" t="str">
        <f t="shared" si="2"/>
        <v xml:space="preserve">Lüm </v>
      </c>
      <c r="AB9" s="107">
        <f t="shared" si="3"/>
        <v>42614</v>
      </c>
      <c r="AC9" t="s">
        <v>41</v>
      </c>
    </row>
    <row r="10" spans="1:29" ht="15.75" thickBot="1">
      <c r="A10" s="34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>
        <v>4.2291666666666666E-4</v>
      </c>
      <c r="H10" s="44">
        <v>9.9837962962962966E-4</v>
      </c>
      <c r="I10" s="44">
        <v>2.1740740740740739E-3</v>
      </c>
      <c r="J10" s="44">
        <v>4.9192129629629629E-3</v>
      </c>
      <c r="K10" s="44"/>
      <c r="L10" s="44"/>
      <c r="M10" s="44">
        <v>5.392361111111111E-4</v>
      </c>
      <c r="N10" s="44">
        <v>1.195023148148148E-3</v>
      </c>
      <c r="O10" s="44"/>
      <c r="P10" s="44">
        <v>6.0914351851851852E-4</v>
      </c>
      <c r="Q10" s="44">
        <v>1.3413194444444445E-3</v>
      </c>
      <c r="R10" s="44"/>
      <c r="S10" s="44">
        <v>5.5532407407407407E-4</v>
      </c>
      <c r="T10" s="44"/>
      <c r="U10" s="44"/>
      <c r="V10" s="44">
        <v>1.1157407407407407E-3</v>
      </c>
      <c r="W10" s="44">
        <v>2.6246527777777778E-3</v>
      </c>
      <c r="X10" s="44"/>
      <c r="Z10" t="str">
        <f t="shared" si="1"/>
        <v>J</v>
      </c>
      <c r="AA10" t="str">
        <f t="shared" si="2"/>
        <v>Noah</v>
      </c>
      <c r="AB10" s="107">
        <f t="shared" si="3"/>
        <v>42614</v>
      </c>
      <c r="AC10" t="s">
        <v>41</v>
      </c>
    </row>
    <row r="11" spans="1:29" ht="15.75" thickBot="1">
      <c r="A11" s="34" t="s">
        <v>91</v>
      </c>
      <c r="B11" s="43">
        <f t="shared" si="0"/>
        <v>7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2"/>
        <v xml:space="preserve">Soléa </v>
      </c>
      <c r="AB11" s="107">
        <f t="shared" si="3"/>
        <v>42614</v>
      </c>
      <c r="AC11" t="s">
        <v>40</v>
      </c>
    </row>
    <row r="12" spans="1:29" ht="15.75" thickBot="1">
      <c r="A12" s="34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>
        <v>4.1701388888888891E-4</v>
      </c>
      <c r="H12" s="44">
        <v>1.0065972222222223E-3</v>
      </c>
      <c r="I12" s="44">
        <v>2.2489583333333333E-3</v>
      </c>
      <c r="J12" s="44">
        <v>4.8025462962962961E-3</v>
      </c>
      <c r="K12" s="44"/>
      <c r="L12" s="44"/>
      <c r="M12" s="44">
        <v>7.8159722222222216E-4</v>
      </c>
      <c r="N12" s="44">
        <v>1.1847222222222222E-3</v>
      </c>
      <c r="O12" s="44"/>
      <c r="P12" s="44">
        <v>7.8796296296296297E-4</v>
      </c>
      <c r="Q12" s="44">
        <v>1.3369212962962963E-3</v>
      </c>
      <c r="R12" s="44">
        <v>2.874537037037037E-3</v>
      </c>
      <c r="S12" s="44"/>
      <c r="T12" s="44"/>
      <c r="U12" s="44"/>
      <c r="V12" s="44">
        <v>1.301273148148148E-3</v>
      </c>
      <c r="W12" s="44">
        <v>2.5712962962962964E-3</v>
      </c>
      <c r="X12" s="44"/>
      <c r="Z12" t="str">
        <f t="shared" si="1"/>
        <v>L</v>
      </c>
      <c r="AA12" t="str">
        <f t="shared" si="2"/>
        <v xml:space="preserve">Francis </v>
      </c>
      <c r="AB12" s="107">
        <f t="shared" si="3"/>
        <v>42614</v>
      </c>
      <c r="AC12" t="s">
        <v>41</v>
      </c>
    </row>
    <row r="13" spans="1:29" ht="15.75" thickBot="1">
      <c r="A13" s="34" t="s">
        <v>91</v>
      </c>
      <c r="B13" s="43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>
        <v>5.4502314814814821E-4</v>
      </c>
      <c r="H13" s="16">
        <v>1.271412037037037E-3</v>
      </c>
      <c r="I13" s="16">
        <v>2.7238425925925924E-3</v>
      </c>
      <c r="J13" s="16"/>
      <c r="K13" s="16"/>
      <c r="L13" s="16"/>
      <c r="M13" s="16">
        <v>6.3611111111111117E-4</v>
      </c>
      <c r="N13" s="16">
        <v>1.3542824074074073E-3</v>
      </c>
      <c r="O13" s="16"/>
      <c r="P13" s="16">
        <v>7.2743055555555571E-4</v>
      </c>
      <c r="Q13" s="16">
        <v>1.6108796296296296E-3</v>
      </c>
      <c r="R13" s="16"/>
      <c r="S13" s="16"/>
      <c r="T13" s="16"/>
      <c r="U13" s="16"/>
      <c r="V13" s="16">
        <v>1.4855324074074074E-3</v>
      </c>
      <c r="W13" s="16"/>
      <c r="X13" s="16"/>
      <c r="Z13" t="str">
        <f t="shared" si="1"/>
        <v>M</v>
      </c>
      <c r="AA13" t="str">
        <f t="shared" si="2"/>
        <v xml:space="preserve">Nicolas </v>
      </c>
      <c r="AB13" s="107">
        <f t="shared" si="3"/>
        <v>42614</v>
      </c>
      <c r="AC13" t="s">
        <v>41</v>
      </c>
    </row>
    <row r="14" spans="1:29" ht="15.75" thickBot="1">
      <c r="A14" s="34" t="s">
        <v>91</v>
      </c>
      <c r="B14" s="43">
        <f t="shared" si="0"/>
        <v>14</v>
      </c>
      <c r="C14" s="37" t="s">
        <v>170</v>
      </c>
      <c r="D14" s="38" t="s">
        <v>85</v>
      </c>
      <c r="E14" s="39">
        <v>37143</v>
      </c>
      <c r="F14" s="40" t="s">
        <v>41</v>
      </c>
      <c r="G14" s="44">
        <v>3.3275462962962968E-4</v>
      </c>
      <c r="H14" s="44">
        <v>7.3645833333333332E-4</v>
      </c>
      <c r="I14" s="44">
        <v>1.5640046296296296E-3</v>
      </c>
      <c r="J14" s="44">
        <v>3.3622685185185183E-3</v>
      </c>
      <c r="K14" s="44">
        <v>6.8881944444444442E-3</v>
      </c>
      <c r="L14" s="44">
        <v>1.3081134259259261E-2</v>
      </c>
      <c r="M14" s="44">
        <v>3.8240740740740742E-4</v>
      </c>
      <c r="N14" s="44">
        <v>8.1608796296296301E-4</v>
      </c>
      <c r="O14" s="44">
        <v>1.7190972222222223E-3</v>
      </c>
      <c r="P14" s="44">
        <v>5.6689814814814808E-4</v>
      </c>
      <c r="Q14" s="44">
        <v>1.0377314814814815E-3</v>
      </c>
      <c r="R14" s="44"/>
      <c r="S14" s="44">
        <v>3.7453703703703699E-4</v>
      </c>
      <c r="T14" s="44">
        <v>9.4143518518518502E-4</v>
      </c>
      <c r="U14" s="44">
        <v>2.0851851851851851E-3</v>
      </c>
      <c r="V14" s="44">
        <v>9.0960648148148162E-4</v>
      </c>
      <c r="W14" s="44">
        <v>1.8560185185185188E-3</v>
      </c>
      <c r="X14" s="44">
        <v>3.9820601851851848E-3</v>
      </c>
      <c r="Z14" t="str">
        <f t="shared" si="1"/>
        <v>N</v>
      </c>
      <c r="AA14" t="str">
        <f t="shared" si="2"/>
        <v xml:space="preserve">Adam </v>
      </c>
      <c r="AB14" s="107">
        <f t="shared" si="3"/>
        <v>42614</v>
      </c>
      <c r="AC14" t="s">
        <v>41</v>
      </c>
    </row>
    <row r="15" spans="1:29" ht="15.75" thickBot="1">
      <c r="A15" s="34" t="s">
        <v>91</v>
      </c>
      <c r="B15" s="43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>
        <v>3.2986111111111107E-4</v>
      </c>
      <c r="H15" s="16">
        <v>7.0266203703703712E-4</v>
      </c>
      <c r="I15" s="16">
        <v>1.5660879629629629E-3</v>
      </c>
      <c r="J15" s="16">
        <v>3.4833333333333331E-3</v>
      </c>
      <c r="K15" s="16">
        <v>7.2447916666666659E-3</v>
      </c>
      <c r="L15" s="16">
        <v>1.3755787037037037E-2</v>
      </c>
      <c r="M15" s="16">
        <v>3.9675925925925924E-4</v>
      </c>
      <c r="N15" s="16">
        <v>8.4988425925925932E-4</v>
      </c>
      <c r="O15" s="16">
        <v>1.8214120370370372E-3</v>
      </c>
      <c r="P15" s="16">
        <v>4.3750000000000001E-4</v>
      </c>
      <c r="Q15" s="16">
        <v>9.7164351851851849E-4</v>
      </c>
      <c r="R15" s="16">
        <v>2.1260416666666667E-3</v>
      </c>
      <c r="S15" s="16">
        <v>3.9652777777777776E-4</v>
      </c>
      <c r="T15" s="16">
        <v>9.4270833333333327E-4</v>
      </c>
      <c r="U15" s="16">
        <v>2.2020833333333332E-3</v>
      </c>
      <c r="V15" s="16">
        <v>9.4722222222222213E-4</v>
      </c>
      <c r="W15" s="16">
        <v>1.8781249999999998E-3</v>
      </c>
      <c r="X15" s="16">
        <v>4.3564814814814811E-3</v>
      </c>
      <c r="Z15" t="str">
        <f t="shared" si="1"/>
        <v>O</v>
      </c>
      <c r="AA15" t="str">
        <f t="shared" si="2"/>
        <v xml:space="preserve">Anthony </v>
      </c>
      <c r="AB15" s="107">
        <f t="shared" si="3"/>
        <v>42614</v>
      </c>
      <c r="AC15" t="s">
        <v>41</v>
      </c>
    </row>
    <row r="16" spans="1:29" ht="15.75" thickBot="1">
      <c r="A16" s="34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>
        <v>5.4050925925925935E-4</v>
      </c>
      <c r="H16" s="44">
        <v>1.2914351851851852E-3</v>
      </c>
      <c r="I16" s="44"/>
      <c r="J16" s="44"/>
      <c r="K16" s="44"/>
      <c r="L16" s="44"/>
      <c r="M16" s="44">
        <v>6.2974537037037035E-4</v>
      </c>
      <c r="N16" s="44">
        <v>1.2991898148148149E-3</v>
      </c>
      <c r="O16" s="44"/>
      <c r="P16" s="44">
        <v>6.8865740740740736E-4</v>
      </c>
      <c r="Q16" s="44">
        <v>1.5462962962962963E-3</v>
      </c>
      <c r="R16" s="44"/>
      <c r="S16" s="44"/>
      <c r="T16" s="44"/>
      <c r="U16" s="44"/>
      <c r="V16" s="44">
        <v>1.4373842592592591E-3</v>
      </c>
      <c r="W16" s="44"/>
      <c r="X16" s="44"/>
      <c r="Y16" s="67"/>
      <c r="Z16" t="str">
        <f t="shared" si="1"/>
        <v>P</v>
      </c>
      <c r="AA16" t="str">
        <f t="shared" si="2"/>
        <v xml:space="preserve">Clémence </v>
      </c>
      <c r="AB16" s="107">
        <f t="shared" si="3"/>
        <v>42614</v>
      </c>
      <c r="AC16" t="s">
        <v>40</v>
      </c>
    </row>
    <row r="17" spans="1:29" ht="15.75" thickBot="1">
      <c r="A17" s="34" t="s">
        <v>91</v>
      </c>
      <c r="B17" s="43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2"/>
        <v xml:space="preserve">Zachary </v>
      </c>
      <c r="AB17" s="107">
        <f t="shared" si="3"/>
        <v>42614</v>
      </c>
      <c r="AC17" t="s">
        <v>41</v>
      </c>
    </row>
    <row r="18" spans="1:29" ht="15.75" thickBot="1">
      <c r="A18" s="34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>
        <v>3.6134259259259257E-4</v>
      </c>
      <c r="H18" s="44">
        <v>8.1030092592592601E-4</v>
      </c>
      <c r="I18" s="44">
        <v>1.8093750000000002E-3</v>
      </c>
      <c r="J18" s="44">
        <v>3.8208333333333328E-3</v>
      </c>
      <c r="K18" s="44">
        <v>8.1932870370370371E-3</v>
      </c>
      <c r="L18" s="44"/>
      <c r="M18" s="44">
        <v>4.2824074074074075E-4</v>
      </c>
      <c r="N18" s="44">
        <v>9.2731481481481473E-4</v>
      </c>
      <c r="O18" s="44">
        <v>2.0012731481481483E-3</v>
      </c>
      <c r="P18" s="44">
        <v>4.9861111111111102E-4</v>
      </c>
      <c r="Q18" s="44">
        <v>1.1324074074074075E-3</v>
      </c>
      <c r="R18" s="44">
        <v>2.4898148148148149E-3</v>
      </c>
      <c r="S18" s="44">
        <v>4.5787037037037036E-4</v>
      </c>
      <c r="T18" s="44">
        <v>1.1935185185185185E-3</v>
      </c>
      <c r="U18" s="44"/>
      <c r="V18" s="44">
        <v>1.1181712962962964E-3</v>
      </c>
      <c r="W18" s="44">
        <v>2.127314814814815E-3</v>
      </c>
      <c r="X18" s="44"/>
      <c r="Z18" t="str">
        <f t="shared" si="1"/>
        <v>R</v>
      </c>
      <c r="AA18" t="str">
        <f t="shared" si="2"/>
        <v>Anne</v>
      </c>
      <c r="AB18" s="107">
        <f t="shared" si="3"/>
        <v>42614</v>
      </c>
      <c r="AC18" t="s">
        <v>40</v>
      </c>
    </row>
    <row r="19" spans="1:29" ht="15.75" thickBot="1">
      <c r="A19" s="34" t="s">
        <v>91</v>
      </c>
      <c r="B19" s="43">
        <f t="shared" si="0"/>
        <v>7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2"/>
        <v xml:space="preserve">Evelyne </v>
      </c>
      <c r="AB19" s="107">
        <f t="shared" si="3"/>
        <v>42614</v>
      </c>
      <c r="AC19" t="s">
        <v>40</v>
      </c>
    </row>
    <row r="20" spans="1:29" ht="15.75" thickBot="1">
      <c r="A20" s="34" t="s">
        <v>91</v>
      </c>
      <c r="B20" s="43">
        <f t="shared" si="0"/>
        <v>12</v>
      </c>
      <c r="C20" s="37" t="s">
        <v>165</v>
      </c>
      <c r="D20" s="38" t="s">
        <v>87</v>
      </c>
      <c r="E20" s="39">
        <v>37945</v>
      </c>
      <c r="F20" s="40" t="s">
        <v>40</v>
      </c>
      <c r="G20" s="44">
        <v>3.8472222222222228E-4</v>
      </c>
      <c r="H20" s="44">
        <v>8.3842592592592595E-4</v>
      </c>
      <c r="I20" s="44">
        <v>1.829050925925926E-3</v>
      </c>
      <c r="J20" s="44">
        <v>4.0005787037037032E-3</v>
      </c>
      <c r="K20" s="44">
        <v>8.8820601851851855E-3</v>
      </c>
      <c r="L20" s="44"/>
      <c r="M20" s="44">
        <v>4.1898148148148155E-4</v>
      </c>
      <c r="N20" s="44">
        <v>9.0289351851851858E-4</v>
      </c>
      <c r="O20" s="44">
        <v>1.9980324074074071E-3</v>
      </c>
      <c r="P20" s="44">
        <v>5.4942129629629633E-4</v>
      </c>
      <c r="Q20" s="44">
        <v>1.2123842592592592E-3</v>
      </c>
      <c r="R20" s="44">
        <v>2.5785879629629626E-3</v>
      </c>
      <c r="S20" s="44">
        <v>4.3206018518518512E-4</v>
      </c>
      <c r="T20" s="44">
        <v>1.0138888888888888E-3</v>
      </c>
      <c r="U20" s="44">
        <v>2.6753472222222226E-3</v>
      </c>
      <c r="V20" s="44">
        <v>1.3305555555555555E-3</v>
      </c>
      <c r="W20" s="44">
        <v>2.0618055555555554E-3</v>
      </c>
      <c r="X20" s="44"/>
      <c r="Z20" t="str">
        <f t="shared" si="1"/>
        <v>T</v>
      </c>
      <c r="AA20" t="str">
        <f t="shared" si="2"/>
        <v xml:space="preserve">Gabrielle </v>
      </c>
      <c r="AB20" s="107">
        <f t="shared" si="3"/>
        <v>42614</v>
      </c>
      <c r="AC20" t="s">
        <v>40</v>
      </c>
    </row>
    <row r="21" spans="1:29" ht="15.75" thickBot="1">
      <c r="A21" s="34" t="s">
        <v>91</v>
      </c>
      <c r="B21" s="43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2"/>
        <v xml:space="preserve">Joliane </v>
      </c>
      <c r="AB21" s="107">
        <f t="shared" si="3"/>
        <v>42614</v>
      </c>
      <c r="AC21" t="s">
        <v>40</v>
      </c>
    </row>
    <row r="22" spans="1:29" ht="15.75" thickBot="1">
      <c r="A22" s="34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2"/>
        <v xml:space="preserve">Izaac </v>
      </c>
      <c r="AB22" s="107">
        <f t="shared" si="3"/>
        <v>42614</v>
      </c>
      <c r="AC22" t="s">
        <v>41</v>
      </c>
    </row>
    <row r="23" spans="1:29" ht="15.75" thickBot="1">
      <c r="A23" s="34" t="s">
        <v>91</v>
      </c>
      <c r="B23" s="43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>
        <v>4.8553240740740745E-4</v>
      </c>
      <c r="H23" s="16">
        <v>1.1027777777777778E-3</v>
      </c>
      <c r="I23" s="16">
        <v>2.5886574074074071E-3</v>
      </c>
      <c r="J23" s="16"/>
      <c r="K23" s="16"/>
      <c r="L23" s="16"/>
      <c r="M23" s="16">
        <v>5.6689814814814808E-4</v>
      </c>
      <c r="N23" s="16">
        <v>1.2840277777777778E-3</v>
      </c>
      <c r="O23" s="16"/>
      <c r="P23" s="16">
        <v>6.2118055555555559E-4</v>
      </c>
      <c r="Q23" s="16">
        <v>1.3769675925925926E-3</v>
      </c>
      <c r="R23" s="16">
        <v>2.9721064814814814E-3</v>
      </c>
      <c r="S23" s="16">
        <v>6.3113425925925934E-4</v>
      </c>
      <c r="T23" s="16"/>
      <c r="U23" s="16"/>
      <c r="V23" s="16">
        <v>1.2642361111111112E-3</v>
      </c>
      <c r="W23" s="16"/>
      <c r="X23" s="16"/>
      <c r="Z23" t="str">
        <f t="shared" si="1"/>
        <v>W</v>
      </c>
      <c r="AA23" t="str">
        <f t="shared" si="2"/>
        <v xml:space="preserve">Élia </v>
      </c>
      <c r="AB23" s="107">
        <f t="shared" si="3"/>
        <v>42614</v>
      </c>
      <c r="AC23" t="s">
        <v>40</v>
      </c>
    </row>
    <row r="24" spans="1:29" ht="15.75" thickBot="1">
      <c r="A24" s="34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2"/>
        <v xml:space="preserve">Émilie </v>
      </c>
      <c r="AB24" s="107">
        <f t="shared" si="3"/>
        <v>42614</v>
      </c>
      <c r="AC24" t="s">
        <v>40</v>
      </c>
    </row>
    <row r="25" spans="1:29" ht="15.75" thickBot="1">
      <c r="A25" s="34" t="s">
        <v>91</v>
      </c>
      <c r="B25" s="43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>
        <v>4.5023148148148152E-4</v>
      </c>
      <c r="H25" s="16">
        <v>1.0028935185185184E-3</v>
      </c>
      <c r="I25" s="16">
        <v>2.2708333333333335E-3</v>
      </c>
      <c r="J25" s="16">
        <v>4.7687499999999996E-3</v>
      </c>
      <c r="K25" s="16"/>
      <c r="L25" s="16"/>
      <c r="M25" s="16"/>
      <c r="N25" s="16">
        <v>1.1300925925925925E-3</v>
      </c>
      <c r="O25" s="16"/>
      <c r="P25" s="16">
        <v>5.3773148148148148E-4</v>
      </c>
      <c r="Q25" s="16">
        <v>1.2143518518518521E-3</v>
      </c>
      <c r="R25" s="16">
        <v>2.5453703703703701E-3</v>
      </c>
      <c r="S25" s="16"/>
      <c r="T25" s="16"/>
      <c r="U25" s="16"/>
      <c r="V25" s="16">
        <v>1.4894675925925926E-3</v>
      </c>
      <c r="W25" s="16">
        <v>2.4533564814814817E-3</v>
      </c>
      <c r="X25" s="16"/>
      <c r="Z25" t="str">
        <f t="shared" si="1"/>
        <v>Y</v>
      </c>
      <c r="AA25" t="str">
        <f t="shared" si="2"/>
        <v xml:space="preserve">Élodie </v>
      </c>
      <c r="AB25" s="107">
        <f t="shared" si="3"/>
        <v>42614</v>
      </c>
      <c r="AC25" t="s">
        <v>40</v>
      </c>
    </row>
    <row r="26" spans="1:29" ht="15.75" thickBot="1">
      <c r="A26" s="34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>
        <v>4.6296296296296293E-4</v>
      </c>
      <c r="H26" s="44">
        <v>1.1210648148148148E-3</v>
      </c>
      <c r="I26" s="44">
        <v>2.5449074074074076E-3</v>
      </c>
      <c r="J26" s="44">
        <v>5.5777777777777779E-3</v>
      </c>
      <c r="K26" s="44"/>
      <c r="L26" s="44"/>
      <c r="M26" s="44">
        <v>5.5659722222222232E-4</v>
      </c>
      <c r="N26" s="44">
        <v>1.1842592592592592E-3</v>
      </c>
      <c r="O26" s="44">
        <v>2.7280092592592594E-3</v>
      </c>
      <c r="P26" s="44">
        <v>5.9479166666666675E-4</v>
      </c>
      <c r="Q26" s="44">
        <v>1.3077546296296294E-3</v>
      </c>
      <c r="R26" s="44">
        <v>2.8437499999999995E-3</v>
      </c>
      <c r="S26" s="44">
        <v>6.2442129629629631E-4</v>
      </c>
      <c r="T26" s="44"/>
      <c r="U26" s="44"/>
      <c r="V26" s="44">
        <v>1.1787037037037037E-3</v>
      </c>
      <c r="W26" s="44">
        <v>2.6883101851851855E-3</v>
      </c>
      <c r="X26" s="44"/>
      <c r="Z26" t="str">
        <f t="shared" si="1"/>
        <v>Z</v>
      </c>
      <c r="AA26" t="str">
        <f t="shared" si="2"/>
        <v xml:space="preserve">Henri </v>
      </c>
      <c r="AB26" s="107">
        <f t="shared" si="3"/>
        <v>42614</v>
      </c>
      <c r="AC26" t="s">
        <v>41</v>
      </c>
    </row>
    <row r="27" spans="1:29" ht="15.75" thickBot="1">
      <c r="A27" s="34" t="s">
        <v>91</v>
      </c>
      <c r="B27" s="43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>
        <v>3.4722222222222224E-4</v>
      </c>
      <c r="H27" s="16"/>
      <c r="I27" s="16"/>
      <c r="J27" s="16"/>
      <c r="K27" s="16"/>
      <c r="L27" s="16"/>
      <c r="M27" s="16">
        <v>4.6365740740740748E-4</v>
      </c>
      <c r="N27" s="16"/>
      <c r="O27" s="16"/>
      <c r="P27" s="16"/>
      <c r="Q27" s="16">
        <v>1.1118055555555556E-3</v>
      </c>
      <c r="R27" s="16"/>
      <c r="S27" s="16">
        <v>4.0000000000000002E-4</v>
      </c>
      <c r="T27" s="16">
        <v>1.0274305555555555E-3</v>
      </c>
      <c r="U27" s="16"/>
      <c r="V27" s="16">
        <v>9.638888888888888E-4</v>
      </c>
      <c r="W27" s="16"/>
      <c r="X27" s="16"/>
      <c r="Y27" s="67"/>
      <c r="Z27" t="str">
        <f t="shared" si="1"/>
        <v>AA</v>
      </c>
      <c r="AA27" t="str">
        <f t="shared" si="2"/>
        <v>Jonathan</v>
      </c>
      <c r="AB27" s="107">
        <f t="shared" si="3"/>
        <v>42614</v>
      </c>
      <c r="AC27" t="s">
        <v>41</v>
      </c>
    </row>
    <row r="28" spans="1:29" ht="15.75" thickBot="1">
      <c r="A28" s="34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2"/>
        <v xml:space="preserve">Justine </v>
      </c>
      <c r="AB28" s="107">
        <f t="shared" si="3"/>
        <v>42614</v>
      </c>
      <c r="AC28" t="s">
        <v>40</v>
      </c>
    </row>
    <row r="29" spans="1:29" ht="15.75" thickBot="1">
      <c r="A29" s="34" t="s">
        <v>91</v>
      </c>
      <c r="B29" s="43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>
        <v>3.960648148148148E-4</v>
      </c>
      <c r="H29" s="16">
        <v>8.8449074074074081E-4</v>
      </c>
      <c r="I29" s="16">
        <v>1.9502314814814816E-3</v>
      </c>
      <c r="J29" s="16">
        <v>4.2082175925925924E-3</v>
      </c>
      <c r="K29" s="16">
        <v>8.8547453703703687E-3</v>
      </c>
      <c r="L29" s="16"/>
      <c r="M29" s="16">
        <v>4.8599537037037041E-4</v>
      </c>
      <c r="N29" s="16">
        <v>1.0457175925925927E-3</v>
      </c>
      <c r="O29" s="16">
        <v>2.2468750000000002E-3</v>
      </c>
      <c r="P29" s="16">
        <v>5.4479166666666662E-4</v>
      </c>
      <c r="Q29" s="16">
        <v>1.1866898148148147E-3</v>
      </c>
      <c r="R29" s="16">
        <v>2.5836805555555556E-3</v>
      </c>
      <c r="S29" s="16"/>
      <c r="T29" s="16"/>
      <c r="U29" s="16"/>
      <c r="V29" s="16">
        <v>1.0149305555555556E-3</v>
      </c>
      <c r="W29" s="16"/>
      <c r="X29" s="16"/>
      <c r="Z29" t="str">
        <f t="shared" si="1"/>
        <v>CC</v>
      </c>
      <c r="AA29" t="str">
        <f t="shared" si="2"/>
        <v xml:space="preserve">Pascale </v>
      </c>
      <c r="AB29" s="107">
        <f t="shared" si="3"/>
        <v>42614</v>
      </c>
      <c r="AC29" t="s">
        <v>40</v>
      </c>
    </row>
    <row r="30" spans="1:29" ht="15.75" thickBot="1">
      <c r="A30" s="34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>
        <v>5.7870370370370378E-4</v>
      </c>
      <c r="H30" s="44">
        <v>1.3989583333333334E-3</v>
      </c>
      <c r="I30" s="44"/>
      <c r="J30" s="44"/>
      <c r="K30" s="44"/>
      <c r="L30" s="44"/>
      <c r="M30" s="44">
        <v>6.8796296296296281E-4</v>
      </c>
      <c r="N30" s="44"/>
      <c r="O30" s="44"/>
      <c r="P30" s="44">
        <v>8.1712962962962978E-4</v>
      </c>
      <c r="Q30" s="44">
        <v>2.1148148148148146E-3</v>
      </c>
      <c r="R30" s="44"/>
      <c r="S30" s="44">
        <v>8.394675925925925E-4</v>
      </c>
      <c r="T30" s="44"/>
      <c r="U30" s="44"/>
      <c r="V30" s="44"/>
      <c r="W30" s="44"/>
      <c r="X30" s="44"/>
      <c r="Y30" s="67"/>
      <c r="Z30" t="str">
        <f t="shared" si="1"/>
        <v>DD</v>
      </c>
      <c r="AA30" t="str">
        <f t="shared" si="2"/>
        <v xml:space="preserve">Thomas </v>
      </c>
      <c r="AB30" s="107">
        <f t="shared" si="3"/>
        <v>42614</v>
      </c>
      <c r="AC30" t="s">
        <v>41</v>
      </c>
    </row>
    <row r="31" spans="1:29" ht="15.75" thickBot="1">
      <c r="A31" s="34" t="s">
        <v>91</v>
      </c>
      <c r="B31" s="43">
        <f t="shared" si="0"/>
        <v>10</v>
      </c>
      <c r="C31" s="21" t="s">
        <v>179</v>
      </c>
      <c r="D31" s="3" t="s">
        <v>72</v>
      </c>
      <c r="E31" s="4">
        <v>38680</v>
      </c>
      <c r="F31" s="5" t="s">
        <v>40</v>
      </c>
      <c r="G31" s="16">
        <v>5.9606481481481479E-4</v>
      </c>
      <c r="H31" s="16">
        <v>1.398263888888889E-3</v>
      </c>
      <c r="I31" s="16"/>
      <c r="J31" s="16"/>
      <c r="K31" s="16"/>
      <c r="L31" s="16"/>
      <c r="M31" s="16">
        <v>7.2245370370370378E-4</v>
      </c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2"/>
        <v xml:space="preserve">Amélia </v>
      </c>
      <c r="AB31" s="107">
        <f t="shared" si="3"/>
        <v>42614</v>
      </c>
      <c r="AC31" t="s">
        <v>40</v>
      </c>
    </row>
    <row r="32" spans="1:29" ht="15.75" thickBot="1">
      <c r="A32" s="34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>
        <v>3.9872685185185188E-4</v>
      </c>
      <c r="H32" s="44">
        <v>9.2442129629629634E-4</v>
      </c>
      <c r="I32" s="44">
        <v>2.0091435185185186E-3</v>
      </c>
      <c r="J32" s="44">
        <v>4.4498842592592593E-3</v>
      </c>
      <c r="K32" s="44"/>
      <c r="L32" s="44"/>
      <c r="M32" s="44"/>
      <c r="N32" s="44"/>
      <c r="O32" s="44"/>
      <c r="P32" s="44">
        <v>5.2847222222222217E-4</v>
      </c>
      <c r="Q32" s="44">
        <v>1.1679398148148148E-3</v>
      </c>
      <c r="R32" s="44">
        <v>2.4782407407407405E-3</v>
      </c>
      <c r="S32" s="44">
        <v>4.6168981481481489E-4</v>
      </c>
      <c r="T32" s="44">
        <v>1.1344907407407408E-3</v>
      </c>
      <c r="U32" s="44"/>
      <c r="V32" s="44">
        <v>1.2685185185185184E-3</v>
      </c>
      <c r="W32" s="44">
        <v>2.3672453703703707E-3</v>
      </c>
      <c r="X32" s="44"/>
      <c r="Z32" t="str">
        <f t="shared" si="1"/>
        <v>FF</v>
      </c>
      <c r="AA32" t="str">
        <f t="shared" si="2"/>
        <v xml:space="preserve">Laurence </v>
      </c>
      <c r="AB32" s="107">
        <f t="shared" si="3"/>
        <v>42614</v>
      </c>
      <c r="AC32" t="s">
        <v>40</v>
      </c>
    </row>
    <row r="33" spans="1:29" ht="15.75" thickBot="1">
      <c r="A33" s="34" t="s">
        <v>91</v>
      </c>
      <c r="B33" s="43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2"/>
        <v xml:space="preserve">Emy-Anne </v>
      </c>
      <c r="AB33" s="107">
        <f t="shared" si="3"/>
        <v>42614</v>
      </c>
      <c r="AC33" t="s">
        <v>40</v>
      </c>
    </row>
    <row r="34" spans="1:29" ht="15.75" thickBot="1">
      <c r="A34" s="34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>
        <v>6.1087962962962973E-4</v>
      </c>
      <c r="H34" s="44">
        <v>1.3478009259259259E-3</v>
      </c>
      <c r="I34" s="44"/>
      <c r="J34" s="44"/>
      <c r="K34" s="44"/>
      <c r="L34" s="44"/>
      <c r="M34" s="44">
        <v>7.0381944444444452E-4</v>
      </c>
      <c r="N34" s="44">
        <v>1.5314814814814815E-3</v>
      </c>
      <c r="O34" s="44"/>
      <c r="P34" s="44">
        <v>7.9456018518518504E-4</v>
      </c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2"/>
        <v xml:space="preserve">Elianne </v>
      </c>
      <c r="AB34" s="107">
        <f t="shared" si="3"/>
        <v>42614</v>
      </c>
      <c r="AC34" t="s">
        <v>40</v>
      </c>
    </row>
    <row r="35" spans="1:29" ht="15.75" thickBot="1">
      <c r="A35" s="34" t="s">
        <v>91</v>
      </c>
      <c r="B35" s="43">
        <f t="shared" si="0"/>
        <v>7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2"/>
        <v xml:space="preserve">Florence </v>
      </c>
      <c r="AB35" s="107">
        <f t="shared" si="3"/>
        <v>42614</v>
      </c>
      <c r="AC35" t="s">
        <v>40</v>
      </c>
    </row>
    <row r="36" spans="1:29" ht="15.75" thickBot="1">
      <c r="A36" s="34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>
        <v>4.0219907407407413E-4</v>
      </c>
      <c r="H36" s="44">
        <v>9.1261574074074075E-4</v>
      </c>
      <c r="I36" s="44">
        <v>1.96875E-3</v>
      </c>
      <c r="J36" s="44"/>
      <c r="K36" s="44"/>
      <c r="L36" s="44"/>
      <c r="M36" s="44"/>
      <c r="N36" s="44">
        <v>9.592592592592592E-4</v>
      </c>
      <c r="O36" s="44">
        <v>2.1042824074074076E-3</v>
      </c>
      <c r="P36" s="44">
        <v>5.496527777777777E-4</v>
      </c>
      <c r="Q36" s="44">
        <v>1.1662037037037038E-3</v>
      </c>
      <c r="R36" s="44">
        <v>2.4594907407407408E-3</v>
      </c>
      <c r="S36" s="44">
        <v>4.4942129629629629E-4</v>
      </c>
      <c r="T36" s="44"/>
      <c r="U36" s="44"/>
      <c r="V36" s="44">
        <v>1.3063657407407408E-3</v>
      </c>
      <c r="W36" s="44">
        <v>2.1356481481481482E-3</v>
      </c>
      <c r="X36" s="44"/>
      <c r="Z36" t="str">
        <f t="shared" si="1"/>
        <v>JJ</v>
      </c>
      <c r="AA36" t="str">
        <f t="shared" si="2"/>
        <v xml:space="preserve">Élisabeth </v>
      </c>
      <c r="AB36" s="107">
        <f t="shared" si="3"/>
        <v>42614</v>
      </c>
      <c r="AC36" t="s">
        <v>40</v>
      </c>
    </row>
    <row r="37" spans="1:29" ht="15.75" thickBot="1">
      <c r="A37" s="34" t="s">
        <v>91</v>
      </c>
      <c r="B37" s="43">
        <f t="shared" si="0"/>
        <v>14</v>
      </c>
      <c r="C37" s="21" t="s">
        <v>185</v>
      </c>
      <c r="D37" s="3" t="s">
        <v>71</v>
      </c>
      <c r="E37" s="4">
        <v>37209</v>
      </c>
      <c r="F37" s="5" t="s">
        <v>40</v>
      </c>
      <c r="G37" s="16">
        <v>3.880787037037038E-4</v>
      </c>
      <c r="H37" s="16">
        <v>8.5555555555555558E-4</v>
      </c>
      <c r="I37" s="16">
        <v>1.9300925925925926E-3</v>
      </c>
      <c r="J37" s="16">
        <v>4.1803240740740742E-3</v>
      </c>
      <c r="K37" s="16">
        <v>9.2020833333333329E-3</v>
      </c>
      <c r="L37" s="16"/>
      <c r="M37" s="16">
        <v>5.579861111111111E-4</v>
      </c>
      <c r="N37" s="16">
        <v>9.8449074074074086E-4</v>
      </c>
      <c r="O37" s="16">
        <v>2.1637731481481482E-3</v>
      </c>
      <c r="P37" s="16">
        <v>4.7719907407407406E-4</v>
      </c>
      <c r="Q37" s="16">
        <v>1.0677083333333335E-3</v>
      </c>
      <c r="R37" s="16">
        <v>2.3869212962962963E-3</v>
      </c>
      <c r="S37" s="16">
        <v>4.1759259259259251E-4</v>
      </c>
      <c r="T37" s="16">
        <v>1.0373842592592594E-3</v>
      </c>
      <c r="U37" s="16"/>
      <c r="V37" s="16">
        <v>1.0008101851851851E-3</v>
      </c>
      <c r="W37" s="16">
        <v>2.1432870370370369E-3</v>
      </c>
      <c r="X37" s="16"/>
      <c r="Z37" t="str">
        <f t="shared" si="1"/>
        <v>KK</v>
      </c>
      <c r="AA37" t="str">
        <f t="shared" si="2"/>
        <v xml:space="preserve">Justine </v>
      </c>
      <c r="AB37" s="107">
        <f t="shared" si="3"/>
        <v>42614</v>
      </c>
      <c r="AC37" t="s">
        <v>40</v>
      </c>
    </row>
    <row r="38" spans="1:29" ht="17.25" customHeight="1" thickBot="1">
      <c r="A38" s="34" t="s">
        <v>91</v>
      </c>
      <c r="B38" s="43">
        <f t="shared" si="0"/>
        <v>10</v>
      </c>
      <c r="C38" s="37" t="s">
        <v>186</v>
      </c>
      <c r="D38" s="38" t="s">
        <v>188</v>
      </c>
      <c r="E38" s="39">
        <v>38632</v>
      </c>
      <c r="F38" s="40" t="s">
        <v>40</v>
      </c>
      <c r="G38" s="44">
        <v>5.0347222222222221E-4</v>
      </c>
      <c r="H38" s="44">
        <v>1.1304398148148148E-3</v>
      </c>
      <c r="I38" s="44"/>
      <c r="J38" s="44"/>
      <c r="K38" s="44"/>
      <c r="L38" s="44"/>
      <c r="M38" s="44">
        <v>5.8171296296296302E-4</v>
      </c>
      <c r="N38" s="44">
        <v>1.317939814814815E-3</v>
      </c>
      <c r="O38" s="44"/>
      <c r="P38" s="44">
        <v>7.5115740740740742E-4</v>
      </c>
      <c r="Q38" s="44"/>
      <c r="R38" s="44"/>
      <c r="S38" s="44">
        <v>7.6458333333333326E-4</v>
      </c>
      <c r="T38" s="44"/>
      <c r="U38" s="44"/>
      <c r="V38" s="44">
        <v>1.3261574074074072E-3</v>
      </c>
      <c r="W38" s="44"/>
      <c r="X38" s="44"/>
      <c r="Z38" t="str">
        <f t="shared" si="1"/>
        <v>LL</v>
      </c>
      <c r="AA38" t="str">
        <f t="shared" si="2"/>
        <v>Rose</v>
      </c>
      <c r="AB38" s="107">
        <f t="shared" si="3"/>
        <v>42614</v>
      </c>
      <c r="AC38" t="s">
        <v>40</v>
      </c>
    </row>
    <row r="39" spans="1:29" ht="15.75" thickBot="1">
      <c r="A39" s="34" t="s">
        <v>91</v>
      </c>
      <c r="B39" s="43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>
        <v>4.6724537037037031E-4</v>
      </c>
      <c r="H39" s="16">
        <v>1.10625E-3</v>
      </c>
      <c r="I39" s="16">
        <v>2.3248842592592596E-3</v>
      </c>
      <c r="J39" s="16">
        <v>5.2129629629629635E-3</v>
      </c>
      <c r="K39" s="16"/>
      <c r="L39" s="16"/>
      <c r="M39" s="16">
        <v>6.1597222222222229E-4</v>
      </c>
      <c r="N39" s="16">
        <v>1.336111111111111E-3</v>
      </c>
      <c r="O39" s="16"/>
      <c r="P39" s="16">
        <v>6.047453703703704E-4</v>
      </c>
      <c r="Q39" s="16">
        <v>1.3378472222222223E-3</v>
      </c>
      <c r="R39" s="16">
        <v>2.7799768518518525E-3</v>
      </c>
      <c r="S39" s="16">
        <v>6.4826388888888887E-4</v>
      </c>
      <c r="T39" s="16"/>
      <c r="U39" s="16"/>
      <c r="V39" s="16">
        <v>1.2498842592592594E-3</v>
      </c>
      <c r="W39" s="16">
        <v>2.7935185185185185E-3</v>
      </c>
      <c r="X39" s="16"/>
      <c r="Z39" t="str">
        <f t="shared" si="1"/>
        <v>MM</v>
      </c>
      <c r="AA39" t="str">
        <f t="shared" si="2"/>
        <v xml:space="preserve">Sarah </v>
      </c>
      <c r="AB39" s="107">
        <f t="shared" si="3"/>
        <v>42614</v>
      </c>
      <c r="AC39" t="s">
        <v>40</v>
      </c>
    </row>
  </sheetData>
  <autoFilter ref="A4:X4">
    <filterColumn colId="1"/>
  </autoFilter>
  <mergeCells count="4"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FFFF00"/>
  </sheetPr>
  <dimension ref="A1:I418"/>
  <sheetViews>
    <sheetView workbookViewId="0">
      <selection activeCell="A5" sqref="A5"/>
    </sheetView>
  </sheetViews>
  <sheetFormatPr defaultRowHeight="15"/>
  <cols>
    <col min="1" max="1" width="20" style="34" customWidth="1"/>
    <col min="2" max="2" width="15.85546875" bestFit="1" customWidth="1"/>
  </cols>
  <sheetData>
    <row r="1" spans="1:9" ht="80.25" customHeight="1">
      <c r="A1" s="137" t="s">
        <v>120</v>
      </c>
      <c r="B1" s="137"/>
      <c r="C1" s="137"/>
      <c r="D1" s="137"/>
      <c r="E1" s="137"/>
      <c r="F1" s="137"/>
      <c r="G1" s="137"/>
      <c r="H1" s="137"/>
      <c r="I1" s="137"/>
    </row>
    <row r="2" spans="1:9">
      <c r="A2" s="45" t="s">
        <v>92</v>
      </c>
    </row>
    <row r="4" spans="1:9">
      <c r="A4" s="34" t="s">
        <v>93</v>
      </c>
      <c r="B4" t="s">
        <v>94</v>
      </c>
    </row>
    <row r="5" spans="1:9">
      <c r="A5" s="68">
        <v>20160901</v>
      </c>
      <c r="B5" s="84" t="str">
        <f>IF(A5=0,"","Compé "&amp;TEXT(A5,"00000000"))</f>
        <v>Compé 20160901</v>
      </c>
    </row>
    <row r="6" spans="1:9">
      <c r="A6" s="68">
        <v>20161015</v>
      </c>
      <c r="B6" s="84" t="str">
        <f>IF(A6=0,"","Compé "&amp;TEXT(A6,"00000000"))</f>
        <v>Compé 20161015</v>
      </c>
    </row>
    <row r="7" spans="1:9">
      <c r="A7" s="68">
        <v>20161128</v>
      </c>
      <c r="B7" s="84" t="str">
        <f>IF(A7=0,"","Compé "&amp;TEXT(A7,"00000000"))</f>
        <v>Compé 20161128</v>
      </c>
    </row>
    <row r="8" spans="1:9">
      <c r="A8" s="68"/>
      <c r="B8" s="84" t="str">
        <f t="shared" ref="B8:B70" si="0">IF(A8=0,"","Compé "&amp;TEXT(A8,"00000000"))</f>
        <v/>
      </c>
    </row>
    <row r="9" spans="1:9">
      <c r="A9" s="68"/>
      <c r="B9" s="84" t="str">
        <f t="shared" si="0"/>
        <v/>
      </c>
    </row>
    <row r="10" spans="1:9">
      <c r="A10" s="68"/>
      <c r="B10" s="84" t="str">
        <f t="shared" si="0"/>
        <v/>
      </c>
    </row>
    <row r="11" spans="1:9">
      <c r="A11" s="68"/>
      <c r="B11" s="84" t="str">
        <f t="shared" si="0"/>
        <v/>
      </c>
    </row>
    <row r="12" spans="1:9">
      <c r="A12" s="68"/>
      <c r="B12" s="84" t="str">
        <f t="shared" si="0"/>
        <v/>
      </c>
    </row>
    <row r="13" spans="1:9">
      <c r="A13" s="68"/>
      <c r="B13" s="84" t="str">
        <f t="shared" si="0"/>
        <v/>
      </c>
    </row>
    <row r="14" spans="1:9">
      <c r="A14" s="68"/>
      <c r="B14" s="84" t="str">
        <f t="shared" si="0"/>
        <v/>
      </c>
    </row>
    <row r="15" spans="1:9">
      <c r="A15" s="68"/>
      <c r="B15" s="84" t="str">
        <f t="shared" si="0"/>
        <v/>
      </c>
    </row>
    <row r="16" spans="1:9">
      <c r="A16" s="68"/>
      <c r="B16" s="84" t="str">
        <f t="shared" si="0"/>
        <v/>
      </c>
    </row>
    <row r="17" spans="1:2">
      <c r="A17" s="68"/>
      <c r="B17" s="84" t="str">
        <f t="shared" si="0"/>
        <v/>
      </c>
    </row>
    <row r="18" spans="1:2">
      <c r="A18" s="68"/>
      <c r="B18" s="84" t="str">
        <f t="shared" si="0"/>
        <v/>
      </c>
    </row>
    <row r="19" spans="1:2">
      <c r="A19" s="68"/>
      <c r="B19" s="84" t="str">
        <f t="shared" si="0"/>
        <v/>
      </c>
    </row>
    <row r="20" spans="1:2">
      <c r="A20" s="68"/>
      <c r="B20" s="84" t="str">
        <f t="shared" si="0"/>
        <v/>
      </c>
    </row>
    <row r="21" spans="1:2">
      <c r="A21" s="68"/>
      <c r="B21" s="84" t="str">
        <f t="shared" si="0"/>
        <v/>
      </c>
    </row>
    <row r="22" spans="1:2">
      <c r="A22" s="68"/>
      <c r="B22" s="84" t="str">
        <f t="shared" si="0"/>
        <v/>
      </c>
    </row>
    <row r="23" spans="1:2">
      <c r="A23" s="68"/>
      <c r="B23" s="84" t="str">
        <f t="shared" si="0"/>
        <v/>
      </c>
    </row>
    <row r="24" spans="1:2">
      <c r="A24" s="68"/>
      <c r="B24" s="84" t="str">
        <f t="shared" si="0"/>
        <v/>
      </c>
    </row>
    <row r="25" spans="1:2">
      <c r="A25" s="68"/>
      <c r="B25" s="84" t="str">
        <f t="shared" si="0"/>
        <v/>
      </c>
    </row>
    <row r="26" spans="1:2">
      <c r="A26" s="68"/>
      <c r="B26" s="84" t="str">
        <f t="shared" si="0"/>
        <v/>
      </c>
    </row>
    <row r="27" spans="1:2">
      <c r="A27" s="68"/>
      <c r="B27" s="84" t="str">
        <f t="shared" si="0"/>
        <v/>
      </c>
    </row>
    <row r="28" spans="1:2">
      <c r="A28" s="68"/>
      <c r="B28" s="84" t="str">
        <f t="shared" si="0"/>
        <v/>
      </c>
    </row>
    <row r="29" spans="1:2">
      <c r="A29" s="68"/>
      <c r="B29" s="84" t="str">
        <f t="shared" si="0"/>
        <v/>
      </c>
    </row>
    <row r="30" spans="1:2">
      <c r="A30" s="68"/>
      <c r="B30" s="84" t="str">
        <f t="shared" si="0"/>
        <v/>
      </c>
    </row>
    <row r="31" spans="1:2">
      <c r="A31" s="68"/>
      <c r="B31" s="84" t="str">
        <f t="shared" si="0"/>
        <v/>
      </c>
    </row>
    <row r="32" spans="1:2">
      <c r="A32" s="68"/>
      <c r="B32" s="84" t="str">
        <f t="shared" si="0"/>
        <v/>
      </c>
    </row>
    <row r="33" spans="1:2">
      <c r="A33" s="68"/>
      <c r="B33" s="84" t="str">
        <f t="shared" si="0"/>
        <v/>
      </c>
    </row>
    <row r="34" spans="1:2">
      <c r="A34" s="68"/>
      <c r="B34" s="84" t="str">
        <f t="shared" si="0"/>
        <v/>
      </c>
    </row>
    <row r="35" spans="1:2">
      <c r="A35" s="68"/>
      <c r="B35" s="84" t="str">
        <f t="shared" si="0"/>
        <v/>
      </c>
    </row>
    <row r="36" spans="1:2">
      <c r="A36" s="68"/>
      <c r="B36" s="84" t="str">
        <f t="shared" si="0"/>
        <v/>
      </c>
    </row>
    <row r="37" spans="1:2">
      <c r="A37" s="68"/>
      <c r="B37" s="84" t="str">
        <f t="shared" si="0"/>
        <v/>
      </c>
    </row>
    <row r="38" spans="1:2">
      <c r="A38" s="68"/>
      <c r="B38" s="84" t="str">
        <f t="shared" si="0"/>
        <v/>
      </c>
    </row>
    <row r="39" spans="1:2">
      <c r="A39" s="68"/>
      <c r="B39" s="84" t="str">
        <f t="shared" si="0"/>
        <v/>
      </c>
    </row>
    <row r="40" spans="1:2">
      <c r="A40" s="68"/>
      <c r="B40" s="84" t="str">
        <f t="shared" si="0"/>
        <v/>
      </c>
    </row>
    <row r="41" spans="1:2">
      <c r="A41" s="68"/>
      <c r="B41" s="84" t="str">
        <f t="shared" si="0"/>
        <v/>
      </c>
    </row>
    <row r="42" spans="1:2">
      <c r="A42" s="68"/>
      <c r="B42" s="84" t="str">
        <f t="shared" si="0"/>
        <v/>
      </c>
    </row>
    <row r="43" spans="1:2">
      <c r="A43" s="68"/>
      <c r="B43" s="84" t="str">
        <f t="shared" si="0"/>
        <v/>
      </c>
    </row>
    <row r="44" spans="1:2">
      <c r="A44" s="68"/>
      <c r="B44" s="84" t="str">
        <f t="shared" si="0"/>
        <v/>
      </c>
    </row>
    <row r="45" spans="1:2">
      <c r="A45" s="68"/>
      <c r="B45" s="84" t="str">
        <f t="shared" si="0"/>
        <v/>
      </c>
    </row>
    <row r="46" spans="1:2">
      <c r="A46" s="68"/>
      <c r="B46" s="84" t="str">
        <f t="shared" si="0"/>
        <v/>
      </c>
    </row>
    <row r="47" spans="1:2">
      <c r="A47" s="68"/>
      <c r="B47" s="84" t="str">
        <f t="shared" si="0"/>
        <v/>
      </c>
    </row>
    <row r="48" spans="1:2">
      <c r="A48" s="68"/>
      <c r="B48" s="84" t="str">
        <f t="shared" si="0"/>
        <v/>
      </c>
    </row>
    <row r="49" spans="1:2">
      <c r="A49" s="68"/>
      <c r="B49" s="84" t="str">
        <f t="shared" si="0"/>
        <v/>
      </c>
    </row>
    <row r="50" spans="1:2">
      <c r="A50" s="68"/>
      <c r="B50" s="84" t="str">
        <f t="shared" si="0"/>
        <v/>
      </c>
    </row>
    <row r="51" spans="1:2">
      <c r="A51" s="68"/>
      <c r="B51" s="84" t="str">
        <f t="shared" si="0"/>
        <v/>
      </c>
    </row>
    <row r="52" spans="1:2">
      <c r="A52" s="68"/>
      <c r="B52" s="84" t="str">
        <f t="shared" si="0"/>
        <v/>
      </c>
    </row>
    <row r="53" spans="1:2">
      <c r="A53" s="68"/>
      <c r="B53" s="84" t="str">
        <f t="shared" si="0"/>
        <v/>
      </c>
    </row>
    <row r="54" spans="1:2">
      <c r="A54" s="68"/>
      <c r="B54" s="84" t="str">
        <f t="shared" si="0"/>
        <v/>
      </c>
    </row>
    <row r="55" spans="1:2">
      <c r="A55" s="68"/>
      <c r="B55" s="84" t="str">
        <f t="shared" si="0"/>
        <v/>
      </c>
    </row>
    <row r="56" spans="1:2">
      <c r="A56" s="68"/>
      <c r="B56" s="84" t="str">
        <f t="shared" si="0"/>
        <v/>
      </c>
    </row>
    <row r="57" spans="1:2">
      <c r="A57" s="68"/>
      <c r="B57" s="84" t="str">
        <f t="shared" si="0"/>
        <v/>
      </c>
    </row>
    <row r="58" spans="1:2">
      <c r="A58" s="68"/>
      <c r="B58" s="84" t="str">
        <f t="shared" si="0"/>
        <v/>
      </c>
    </row>
    <row r="59" spans="1:2">
      <c r="A59" s="68"/>
      <c r="B59" s="84" t="str">
        <f t="shared" si="0"/>
        <v/>
      </c>
    </row>
    <row r="60" spans="1:2">
      <c r="A60" s="68"/>
      <c r="B60" s="84" t="str">
        <f t="shared" si="0"/>
        <v/>
      </c>
    </row>
    <row r="61" spans="1:2">
      <c r="A61" s="68"/>
      <c r="B61" s="84" t="str">
        <f t="shared" si="0"/>
        <v/>
      </c>
    </row>
    <row r="62" spans="1:2">
      <c r="B62" t="str">
        <f t="shared" si="0"/>
        <v/>
      </c>
    </row>
    <row r="63" spans="1:2">
      <c r="B63" t="str">
        <f t="shared" si="0"/>
        <v/>
      </c>
    </row>
    <row r="64" spans="1:2">
      <c r="B64" t="str">
        <f t="shared" si="0"/>
        <v/>
      </c>
    </row>
    <row r="65" spans="2:2">
      <c r="B65" t="str">
        <f t="shared" si="0"/>
        <v/>
      </c>
    </row>
    <row r="66" spans="2:2">
      <c r="B66" t="str">
        <f t="shared" si="0"/>
        <v/>
      </c>
    </row>
    <row r="67" spans="2:2">
      <c r="B67" t="str">
        <f t="shared" si="0"/>
        <v/>
      </c>
    </row>
    <row r="68" spans="2:2">
      <c r="B68" t="str">
        <f t="shared" si="0"/>
        <v/>
      </c>
    </row>
    <row r="69" spans="2:2">
      <c r="B69" t="str">
        <f t="shared" si="0"/>
        <v/>
      </c>
    </row>
    <row r="70" spans="2:2">
      <c r="B70" t="str">
        <f t="shared" si="0"/>
        <v/>
      </c>
    </row>
    <row r="71" spans="2:2">
      <c r="B71" t="str">
        <f t="shared" ref="B71:B134" si="1">IF(A71=0,"","Compé "&amp;TEXT(A71,"00000000"))</f>
        <v/>
      </c>
    </row>
    <row r="72" spans="2:2">
      <c r="B72" t="str">
        <f t="shared" si="1"/>
        <v/>
      </c>
    </row>
    <row r="73" spans="2:2">
      <c r="B73" t="str">
        <f t="shared" si="1"/>
        <v/>
      </c>
    </row>
    <row r="74" spans="2:2">
      <c r="B74" t="str">
        <f t="shared" si="1"/>
        <v/>
      </c>
    </row>
    <row r="75" spans="2:2">
      <c r="B75" t="str">
        <f t="shared" si="1"/>
        <v/>
      </c>
    </row>
    <row r="76" spans="2:2">
      <c r="B76" t="str">
        <f t="shared" si="1"/>
        <v/>
      </c>
    </row>
    <row r="77" spans="2:2">
      <c r="B77" t="str">
        <f t="shared" si="1"/>
        <v/>
      </c>
    </row>
    <row r="78" spans="2:2">
      <c r="B78" t="str">
        <f t="shared" si="1"/>
        <v/>
      </c>
    </row>
    <row r="79" spans="2:2">
      <c r="B79" t="str">
        <f t="shared" si="1"/>
        <v/>
      </c>
    </row>
    <row r="80" spans="2:2">
      <c r="B80" t="str">
        <f t="shared" si="1"/>
        <v/>
      </c>
    </row>
    <row r="81" spans="2:2">
      <c r="B81" t="str">
        <f t="shared" si="1"/>
        <v/>
      </c>
    </row>
    <row r="82" spans="2:2">
      <c r="B82" t="str">
        <f t="shared" si="1"/>
        <v/>
      </c>
    </row>
    <row r="83" spans="2:2">
      <c r="B83" t="str">
        <f t="shared" si="1"/>
        <v/>
      </c>
    </row>
    <row r="84" spans="2:2">
      <c r="B84" t="str">
        <f t="shared" si="1"/>
        <v/>
      </c>
    </row>
    <row r="85" spans="2:2">
      <c r="B85" t="str">
        <f t="shared" si="1"/>
        <v/>
      </c>
    </row>
    <row r="86" spans="2:2">
      <c r="B86" t="str">
        <f t="shared" si="1"/>
        <v/>
      </c>
    </row>
    <row r="87" spans="2:2">
      <c r="B87" t="str">
        <f t="shared" si="1"/>
        <v/>
      </c>
    </row>
    <row r="88" spans="2:2">
      <c r="B88" t="str">
        <f t="shared" si="1"/>
        <v/>
      </c>
    </row>
    <row r="89" spans="2:2">
      <c r="B89" t="str">
        <f t="shared" si="1"/>
        <v/>
      </c>
    </row>
    <row r="90" spans="2:2">
      <c r="B90" t="str">
        <f t="shared" si="1"/>
        <v/>
      </c>
    </row>
    <row r="91" spans="2:2">
      <c r="B91" t="str">
        <f t="shared" si="1"/>
        <v/>
      </c>
    </row>
    <row r="92" spans="2:2">
      <c r="B92" t="str">
        <f t="shared" si="1"/>
        <v/>
      </c>
    </row>
    <row r="93" spans="2:2">
      <c r="B93" t="str">
        <f t="shared" si="1"/>
        <v/>
      </c>
    </row>
    <row r="94" spans="2:2">
      <c r="B94" t="str">
        <f t="shared" si="1"/>
        <v/>
      </c>
    </row>
    <row r="95" spans="2:2">
      <c r="B95" t="str">
        <f t="shared" si="1"/>
        <v/>
      </c>
    </row>
    <row r="96" spans="2:2">
      <c r="B96" t="str">
        <f t="shared" si="1"/>
        <v/>
      </c>
    </row>
    <row r="97" spans="2:2">
      <c r="B97" t="str">
        <f t="shared" si="1"/>
        <v/>
      </c>
    </row>
    <row r="98" spans="2:2">
      <c r="B98" t="str">
        <f t="shared" si="1"/>
        <v/>
      </c>
    </row>
    <row r="99" spans="2:2">
      <c r="B99" t="str">
        <f t="shared" si="1"/>
        <v/>
      </c>
    </row>
    <row r="100" spans="2:2">
      <c r="B100" t="str">
        <f t="shared" si="1"/>
        <v/>
      </c>
    </row>
    <row r="101" spans="2:2">
      <c r="B101" t="str">
        <f t="shared" si="1"/>
        <v/>
      </c>
    </row>
    <row r="102" spans="2:2">
      <c r="B102" t="str">
        <f t="shared" si="1"/>
        <v/>
      </c>
    </row>
    <row r="103" spans="2:2">
      <c r="B103" t="str">
        <f t="shared" si="1"/>
        <v/>
      </c>
    </row>
    <row r="104" spans="2:2">
      <c r="B104" t="str">
        <f t="shared" si="1"/>
        <v/>
      </c>
    </row>
    <row r="105" spans="2:2">
      <c r="B105" t="str">
        <f t="shared" si="1"/>
        <v/>
      </c>
    </row>
    <row r="106" spans="2:2">
      <c r="B106" t="str">
        <f t="shared" si="1"/>
        <v/>
      </c>
    </row>
    <row r="107" spans="2:2">
      <c r="B107" t="str">
        <f t="shared" si="1"/>
        <v/>
      </c>
    </row>
    <row r="108" spans="2:2">
      <c r="B108" t="str">
        <f t="shared" si="1"/>
        <v/>
      </c>
    </row>
    <row r="109" spans="2:2">
      <c r="B109" t="str">
        <f t="shared" si="1"/>
        <v/>
      </c>
    </row>
    <row r="110" spans="2:2">
      <c r="B110" t="str">
        <f t="shared" si="1"/>
        <v/>
      </c>
    </row>
    <row r="111" spans="2:2">
      <c r="B111" t="str">
        <f t="shared" si="1"/>
        <v/>
      </c>
    </row>
    <row r="112" spans="2:2">
      <c r="B112" t="str">
        <f t="shared" si="1"/>
        <v/>
      </c>
    </row>
    <row r="113" spans="2:2">
      <c r="B113" t="str">
        <f t="shared" si="1"/>
        <v/>
      </c>
    </row>
    <row r="114" spans="2:2">
      <c r="B114" t="str">
        <f t="shared" si="1"/>
        <v/>
      </c>
    </row>
    <row r="115" spans="2:2">
      <c r="B115" t="str">
        <f t="shared" si="1"/>
        <v/>
      </c>
    </row>
    <row r="116" spans="2:2">
      <c r="B116" t="str">
        <f t="shared" si="1"/>
        <v/>
      </c>
    </row>
    <row r="117" spans="2:2">
      <c r="B117" t="str">
        <f t="shared" si="1"/>
        <v/>
      </c>
    </row>
    <row r="118" spans="2:2">
      <c r="B118" t="str">
        <f t="shared" si="1"/>
        <v/>
      </c>
    </row>
    <row r="119" spans="2:2">
      <c r="B119" t="str">
        <f t="shared" si="1"/>
        <v/>
      </c>
    </row>
    <row r="120" spans="2:2">
      <c r="B120" t="str">
        <f t="shared" si="1"/>
        <v/>
      </c>
    </row>
    <row r="121" spans="2:2">
      <c r="B121" t="str">
        <f t="shared" si="1"/>
        <v/>
      </c>
    </row>
    <row r="122" spans="2:2">
      <c r="B122" t="str">
        <f t="shared" si="1"/>
        <v/>
      </c>
    </row>
    <row r="123" spans="2:2">
      <c r="B123" t="str">
        <f t="shared" si="1"/>
        <v/>
      </c>
    </row>
    <row r="124" spans="2:2">
      <c r="B124" t="str">
        <f t="shared" si="1"/>
        <v/>
      </c>
    </row>
    <row r="125" spans="2:2">
      <c r="B125" t="str">
        <f t="shared" si="1"/>
        <v/>
      </c>
    </row>
    <row r="126" spans="2:2">
      <c r="B126" t="str">
        <f t="shared" si="1"/>
        <v/>
      </c>
    </row>
    <row r="127" spans="2:2">
      <c r="B127" t="str">
        <f t="shared" si="1"/>
        <v/>
      </c>
    </row>
    <row r="128" spans="2:2">
      <c r="B128" t="str">
        <f t="shared" si="1"/>
        <v/>
      </c>
    </row>
    <row r="129" spans="2:2">
      <c r="B129" t="str">
        <f t="shared" si="1"/>
        <v/>
      </c>
    </row>
    <row r="130" spans="2:2">
      <c r="B130" t="str">
        <f t="shared" si="1"/>
        <v/>
      </c>
    </row>
    <row r="131" spans="2:2">
      <c r="B131" t="str">
        <f t="shared" si="1"/>
        <v/>
      </c>
    </row>
    <row r="132" spans="2:2">
      <c r="B132" t="str">
        <f t="shared" si="1"/>
        <v/>
      </c>
    </row>
    <row r="133" spans="2:2">
      <c r="B133" t="str">
        <f t="shared" si="1"/>
        <v/>
      </c>
    </row>
    <row r="134" spans="2:2">
      <c r="B134" t="str">
        <f t="shared" si="1"/>
        <v/>
      </c>
    </row>
    <row r="135" spans="2:2">
      <c r="B135" t="str">
        <f t="shared" ref="B135:B198" si="2">IF(A135=0,"","Compé "&amp;TEXT(A135,"00000000"))</f>
        <v/>
      </c>
    </row>
    <row r="136" spans="2:2">
      <c r="B136" t="str">
        <f t="shared" si="2"/>
        <v/>
      </c>
    </row>
    <row r="137" spans="2:2">
      <c r="B137" t="str">
        <f t="shared" si="2"/>
        <v/>
      </c>
    </row>
    <row r="138" spans="2:2">
      <c r="B138" t="str">
        <f t="shared" si="2"/>
        <v/>
      </c>
    </row>
    <row r="139" spans="2:2">
      <c r="B139" t="str">
        <f t="shared" si="2"/>
        <v/>
      </c>
    </row>
    <row r="140" spans="2:2">
      <c r="B140" t="str">
        <f t="shared" si="2"/>
        <v/>
      </c>
    </row>
    <row r="141" spans="2:2">
      <c r="B141" t="str">
        <f t="shared" si="2"/>
        <v/>
      </c>
    </row>
    <row r="142" spans="2:2">
      <c r="B142" t="str">
        <f t="shared" si="2"/>
        <v/>
      </c>
    </row>
    <row r="143" spans="2:2">
      <c r="B143" t="str">
        <f t="shared" si="2"/>
        <v/>
      </c>
    </row>
    <row r="144" spans="2:2">
      <c r="B144" t="str">
        <f t="shared" si="2"/>
        <v/>
      </c>
    </row>
    <row r="145" spans="2:2">
      <c r="B145" t="str">
        <f t="shared" si="2"/>
        <v/>
      </c>
    </row>
    <row r="146" spans="2:2">
      <c r="B146" t="str">
        <f t="shared" si="2"/>
        <v/>
      </c>
    </row>
    <row r="147" spans="2:2">
      <c r="B147" t="str">
        <f t="shared" si="2"/>
        <v/>
      </c>
    </row>
    <row r="148" spans="2:2">
      <c r="B148" t="str">
        <f t="shared" si="2"/>
        <v/>
      </c>
    </row>
    <row r="149" spans="2:2">
      <c r="B149" t="str">
        <f t="shared" si="2"/>
        <v/>
      </c>
    </row>
    <row r="150" spans="2:2">
      <c r="B150" t="str">
        <f t="shared" si="2"/>
        <v/>
      </c>
    </row>
    <row r="151" spans="2:2">
      <c r="B151" t="str">
        <f t="shared" si="2"/>
        <v/>
      </c>
    </row>
    <row r="152" spans="2:2">
      <c r="B152" t="str">
        <f t="shared" si="2"/>
        <v/>
      </c>
    </row>
    <row r="153" spans="2:2">
      <c r="B153" t="str">
        <f t="shared" si="2"/>
        <v/>
      </c>
    </row>
    <row r="154" spans="2:2">
      <c r="B154" t="str">
        <f t="shared" si="2"/>
        <v/>
      </c>
    </row>
    <row r="155" spans="2:2">
      <c r="B155" t="str">
        <f t="shared" si="2"/>
        <v/>
      </c>
    </row>
    <row r="156" spans="2:2">
      <c r="B156" t="str">
        <f t="shared" si="2"/>
        <v/>
      </c>
    </row>
    <row r="157" spans="2:2">
      <c r="B157" t="str">
        <f t="shared" si="2"/>
        <v/>
      </c>
    </row>
    <row r="158" spans="2:2">
      <c r="B158" t="str">
        <f t="shared" si="2"/>
        <v/>
      </c>
    </row>
    <row r="159" spans="2:2">
      <c r="B159" t="str">
        <f t="shared" si="2"/>
        <v/>
      </c>
    </row>
    <row r="160" spans="2:2">
      <c r="B160" t="str">
        <f t="shared" si="2"/>
        <v/>
      </c>
    </row>
    <row r="161" spans="2:2">
      <c r="B161" t="str">
        <f t="shared" si="2"/>
        <v/>
      </c>
    </row>
    <row r="162" spans="2:2">
      <c r="B162" t="str">
        <f t="shared" si="2"/>
        <v/>
      </c>
    </row>
    <row r="163" spans="2:2">
      <c r="B163" t="str">
        <f t="shared" si="2"/>
        <v/>
      </c>
    </row>
    <row r="164" spans="2:2">
      <c r="B164" t="str">
        <f t="shared" si="2"/>
        <v/>
      </c>
    </row>
    <row r="165" spans="2:2">
      <c r="B165" t="str">
        <f t="shared" si="2"/>
        <v/>
      </c>
    </row>
    <row r="166" spans="2:2">
      <c r="B166" t="str">
        <f t="shared" si="2"/>
        <v/>
      </c>
    </row>
    <row r="167" spans="2:2">
      <c r="B167" t="str">
        <f t="shared" si="2"/>
        <v/>
      </c>
    </row>
    <row r="168" spans="2:2">
      <c r="B168" t="str">
        <f t="shared" si="2"/>
        <v/>
      </c>
    </row>
    <row r="169" spans="2:2">
      <c r="B169" t="str">
        <f t="shared" si="2"/>
        <v/>
      </c>
    </row>
    <row r="170" spans="2:2">
      <c r="B170" t="str">
        <f t="shared" si="2"/>
        <v/>
      </c>
    </row>
    <row r="171" spans="2:2">
      <c r="B171" t="str">
        <f t="shared" si="2"/>
        <v/>
      </c>
    </row>
    <row r="172" spans="2:2">
      <c r="B172" t="str">
        <f t="shared" si="2"/>
        <v/>
      </c>
    </row>
    <row r="173" spans="2:2">
      <c r="B173" t="str">
        <f t="shared" si="2"/>
        <v/>
      </c>
    </row>
    <row r="174" spans="2:2">
      <c r="B174" t="str">
        <f t="shared" si="2"/>
        <v/>
      </c>
    </row>
    <row r="175" spans="2:2">
      <c r="B175" t="str">
        <f t="shared" si="2"/>
        <v/>
      </c>
    </row>
    <row r="176" spans="2:2">
      <c r="B176" t="str">
        <f t="shared" si="2"/>
        <v/>
      </c>
    </row>
    <row r="177" spans="2:2">
      <c r="B177" t="str">
        <f t="shared" si="2"/>
        <v/>
      </c>
    </row>
    <row r="178" spans="2:2">
      <c r="B178" t="str">
        <f t="shared" si="2"/>
        <v/>
      </c>
    </row>
    <row r="179" spans="2:2">
      <c r="B179" t="str">
        <f t="shared" si="2"/>
        <v/>
      </c>
    </row>
    <row r="180" spans="2:2">
      <c r="B180" t="str">
        <f t="shared" si="2"/>
        <v/>
      </c>
    </row>
    <row r="181" spans="2:2">
      <c r="B181" t="str">
        <f t="shared" si="2"/>
        <v/>
      </c>
    </row>
    <row r="182" spans="2:2">
      <c r="B182" t="str">
        <f t="shared" si="2"/>
        <v/>
      </c>
    </row>
    <row r="183" spans="2:2">
      <c r="B183" t="str">
        <f t="shared" si="2"/>
        <v/>
      </c>
    </row>
    <row r="184" spans="2:2">
      <c r="B184" t="str">
        <f t="shared" si="2"/>
        <v/>
      </c>
    </row>
    <row r="185" spans="2:2">
      <c r="B185" t="str">
        <f t="shared" si="2"/>
        <v/>
      </c>
    </row>
    <row r="186" spans="2:2">
      <c r="B186" t="str">
        <f t="shared" si="2"/>
        <v/>
      </c>
    </row>
    <row r="187" spans="2:2">
      <c r="B187" t="str">
        <f t="shared" si="2"/>
        <v/>
      </c>
    </row>
    <row r="188" spans="2:2">
      <c r="B188" t="str">
        <f t="shared" si="2"/>
        <v/>
      </c>
    </row>
    <row r="189" spans="2:2">
      <c r="B189" t="str">
        <f t="shared" si="2"/>
        <v/>
      </c>
    </row>
    <row r="190" spans="2:2">
      <c r="B190" t="str">
        <f t="shared" si="2"/>
        <v/>
      </c>
    </row>
    <row r="191" spans="2:2">
      <c r="B191" t="str">
        <f t="shared" si="2"/>
        <v/>
      </c>
    </row>
    <row r="192" spans="2:2">
      <c r="B192" t="str">
        <f t="shared" si="2"/>
        <v/>
      </c>
    </row>
    <row r="193" spans="2:2">
      <c r="B193" t="str">
        <f t="shared" si="2"/>
        <v/>
      </c>
    </row>
    <row r="194" spans="2:2">
      <c r="B194" t="str">
        <f t="shared" si="2"/>
        <v/>
      </c>
    </row>
    <row r="195" spans="2:2">
      <c r="B195" t="str">
        <f t="shared" si="2"/>
        <v/>
      </c>
    </row>
    <row r="196" spans="2:2">
      <c r="B196" t="str">
        <f t="shared" si="2"/>
        <v/>
      </c>
    </row>
    <row r="197" spans="2:2">
      <c r="B197" t="str">
        <f t="shared" si="2"/>
        <v/>
      </c>
    </row>
    <row r="198" spans="2:2">
      <c r="B198" t="str">
        <f t="shared" si="2"/>
        <v/>
      </c>
    </row>
    <row r="199" spans="2:2">
      <c r="B199" t="str">
        <f t="shared" ref="B199:B262" si="3">IF(A199=0,"","Compé "&amp;TEXT(A199,"00000000"))</f>
        <v/>
      </c>
    </row>
    <row r="200" spans="2:2">
      <c r="B200" t="str">
        <f t="shared" si="3"/>
        <v/>
      </c>
    </row>
    <row r="201" spans="2:2">
      <c r="B201" t="str">
        <f t="shared" si="3"/>
        <v/>
      </c>
    </row>
    <row r="202" spans="2:2">
      <c r="B202" t="str">
        <f t="shared" si="3"/>
        <v/>
      </c>
    </row>
    <row r="203" spans="2:2">
      <c r="B203" t="str">
        <f t="shared" si="3"/>
        <v/>
      </c>
    </row>
    <row r="204" spans="2:2">
      <c r="B204" t="str">
        <f t="shared" si="3"/>
        <v/>
      </c>
    </row>
    <row r="205" spans="2:2">
      <c r="B205" t="str">
        <f t="shared" si="3"/>
        <v/>
      </c>
    </row>
    <row r="206" spans="2:2">
      <c r="B206" t="str">
        <f t="shared" si="3"/>
        <v/>
      </c>
    </row>
    <row r="207" spans="2:2">
      <c r="B207" t="str">
        <f t="shared" si="3"/>
        <v/>
      </c>
    </row>
    <row r="208" spans="2:2">
      <c r="B208" t="str">
        <f t="shared" si="3"/>
        <v/>
      </c>
    </row>
    <row r="209" spans="2:2">
      <c r="B209" t="str">
        <f t="shared" si="3"/>
        <v/>
      </c>
    </row>
    <row r="210" spans="2:2">
      <c r="B210" t="str">
        <f t="shared" si="3"/>
        <v/>
      </c>
    </row>
    <row r="211" spans="2:2">
      <c r="B211" t="str">
        <f t="shared" si="3"/>
        <v/>
      </c>
    </row>
    <row r="212" spans="2:2">
      <c r="B212" t="str">
        <f t="shared" si="3"/>
        <v/>
      </c>
    </row>
    <row r="213" spans="2:2">
      <c r="B213" t="str">
        <f t="shared" si="3"/>
        <v/>
      </c>
    </row>
    <row r="214" spans="2:2">
      <c r="B214" t="str">
        <f t="shared" si="3"/>
        <v/>
      </c>
    </row>
    <row r="215" spans="2:2">
      <c r="B215" t="str">
        <f t="shared" si="3"/>
        <v/>
      </c>
    </row>
    <row r="216" spans="2:2">
      <c r="B216" t="str">
        <f t="shared" si="3"/>
        <v/>
      </c>
    </row>
    <row r="217" spans="2:2">
      <c r="B217" t="str">
        <f t="shared" si="3"/>
        <v/>
      </c>
    </row>
    <row r="218" spans="2:2">
      <c r="B218" t="str">
        <f t="shared" si="3"/>
        <v/>
      </c>
    </row>
    <row r="219" spans="2:2">
      <c r="B219" t="str">
        <f t="shared" si="3"/>
        <v/>
      </c>
    </row>
    <row r="220" spans="2:2">
      <c r="B220" t="str">
        <f t="shared" si="3"/>
        <v/>
      </c>
    </row>
    <row r="221" spans="2:2">
      <c r="B221" t="str">
        <f t="shared" si="3"/>
        <v/>
      </c>
    </row>
    <row r="222" spans="2:2">
      <c r="B222" t="str">
        <f t="shared" si="3"/>
        <v/>
      </c>
    </row>
    <row r="223" spans="2:2">
      <c r="B223" t="str">
        <f t="shared" si="3"/>
        <v/>
      </c>
    </row>
    <row r="224" spans="2:2">
      <c r="B224" t="str">
        <f t="shared" si="3"/>
        <v/>
      </c>
    </row>
    <row r="225" spans="2:2">
      <c r="B225" t="str">
        <f t="shared" si="3"/>
        <v/>
      </c>
    </row>
    <row r="226" spans="2:2">
      <c r="B226" t="str">
        <f t="shared" si="3"/>
        <v/>
      </c>
    </row>
    <row r="227" spans="2:2">
      <c r="B227" t="str">
        <f t="shared" si="3"/>
        <v/>
      </c>
    </row>
    <row r="228" spans="2:2">
      <c r="B228" t="str">
        <f t="shared" si="3"/>
        <v/>
      </c>
    </row>
    <row r="229" spans="2:2">
      <c r="B229" t="str">
        <f t="shared" si="3"/>
        <v/>
      </c>
    </row>
    <row r="230" spans="2:2">
      <c r="B230" t="str">
        <f t="shared" si="3"/>
        <v/>
      </c>
    </row>
    <row r="231" spans="2:2">
      <c r="B231" t="str">
        <f t="shared" si="3"/>
        <v/>
      </c>
    </row>
    <row r="232" spans="2:2">
      <c r="B232" t="str">
        <f t="shared" si="3"/>
        <v/>
      </c>
    </row>
    <row r="233" spans="2:2">
      <c r="B233" t="str">
        <f t="shared" si="3"/>
        <v/>
      </c>
    </row>
    <row r="234" spans="2:2">
      <c r="B234" t="str">
        <f t="shared" si="3"/>
        <v/>
      </c>
    </row>
    <row r="235" spans="2:2">
      <c r="B235" t="str">
        <f t="shared" si="3"/>
        <v/>
      </c>
    </row>
    <row r="236" spans="2:2">
      <c r="B236" t="str">
        <f t="shared" si="3"/>
        <v/>
      </c>
    </row>
    <row r="237" spans="2:2">
      <c r="B237" t="str">
        <f t="shared" si="3"/>
        <v/>
      </c>
    </row>
    <row r="238" spans="2:2">
      <c r="B238" t="str">
        <f t="shared" si="3"/>
        <v/>
      </c>
    </row>
    <row r="239" spans="2:2">
      <c r="B239" t="str">
        <f t="shared" si="3"/>
        <v/>
      </c>
    </row>
    <row r="240" spans="2:2">
      <c r="B240" t="str">
        <f t="shared" si="3"/>
        <v/>
      </c>
    </row>
    <row r="241" spans="2:2">
      <c r="B241" t="str">
        <f t="shared" si="3"/>
        <v/>
      </c>
    </row>
    <row r="242" spans="2:2">
      <c r="B242" t="str">
        <f t="shared" si="3"/>
        <v/>
      </c>
    </row>
    <row r="243" spans="2:2">
      <c r="B243" t="str">
        <f t="shared" si="3"/>
        <v/>
      </c>
    </row>
    <row r="244" spans="2:2">
      <c r="B244" t="str">
        <f t="shared" si="3"/>
        <v/>
      </c>
    </row>
    <row r="245" spans="2:2">
      <c r="B245" t="str">
        <f t="shared" si="3"/>
        <v/>
      </c>
    </row>
    <row r="246" spans="2:2">
      <c r="B246" t="str">
        <f t="shared" si="3"/>
        <v/>
      </c>
    </row>
    <row r="247" spans="2:2">
      <c r="B247" t="str">
        <f t="shared" si="3"/>
        <v/>
      </c>
    </row>
    <row r="248" spans="2:2">
      <c r="B248" t="str">
        <f t="shared" si="3"/>
        <v/>
      </c>
    </row>
    <row r="249" spans="2:2">
      <c r="B249" t="str">
        <f t="shared" si="3"/>
        <v/>
      </c>
    </row>
    <row r="250" spans="2:2">
      <c r="B250" t="str">
        <f t="shared" si="3"/>
        <v/>
      </c>
    </row>
    <row r="251" spans="2:2">
      <c r="B251" t="str">
        <f t="shared" si="3"/>
        <v/>
      </c>
    </row>
    <row r="252" spans="2:2">
      <c r="B252" t="str">
        <f t="shared" si="3"/>
        <v/>
      </c>
    </row>
    <row r="253" spans="2:2">
      <c r="B253" t="str">
        <f t="shared" si="3"/>
        <v/>
      </c>
    </row>
    <row r="254" spans="2:2">
      <c r="B254" t="str">
        <f t="shared" si="3"/>
        <v/>
      </c>
    </row>
    <row r="255" spans="2:2">
      <c r="B255" t="str">
        <f t="shared" si="3"/>
        <v/>
      </c>
    </row>
    <row r="256" spans="2:2">
      <c r="B256" t="str">
        <f t="shared" si="3"/>
        <v/>
      </c>
    </row>
    <row r="257" spans="2:2">
      <c r="B257" t="str">
        <f t="shared" si="3"/>
        <v/>
      </c>
    </row>
    <row r="258" spans="2:2">
      <c r="B258" t="str">
        <f t="shared" si="3"/>
        <v/>
      </c>
    </row>
    <row r="259" spans="2:2">
      <c r="B259" t="str">
        <f t="shared" si="3"/>
        <v/>
      </c>
    </row>
    <row r="260" spans="2:2">
      <c r="B260" t="str">
        <f t="shared" si="3"/>
        <v/>
      </c>
    </row>
    <row r="261" spans="2:2">
      <c r="B261" t="str">
        <f t="shared" si="3"/>
        <v/>
      </c>
    </row>
    <row r="262" spans="2:2">
      <c r="B262" t="str">
        <f t="shared" si="3"/>
        <v/>
      </c>
    </row>
    <row r="263" spans="2:2">
      <c r="B263" t="str">
        <f t="shared" ref="B263:B326" si="4">IF(A263=0,"","Compé "&amp;TEXT(A263,"00000000"))</f>
        <v/>
      </c>
    </row>
    <row r="264" spans="2:2">
      <c r="B264" t="str">
        <f t="shared" si="4"/>
        <v/>
      </c>
    </row>
    <row r="265" spans="2:2">
      <c r="B265" t="str">
        <f t="shared" si="4"/>
        <v/>
      </c>
    </row>
    <row r="266" spans="2:2">
      <c r="B266" t="str">
        <f t="shared" si="4"/>
        <v/>
      </c>
    </row>
    <row r="267" spans="2:2">
      <c r="B267" t="str">
        <f t="shared" si="4"/>
        <v/>
      </c>
    </row>
    <row r="268" spans="2:2">
      <c r="B268" t="str">
        <f t="shared" si="4"/>
        <v/>
      </c>
    </row>
    <row r="269" spans="2:2">
      <c r="B269" t="str">
        <f t="shared" si="4"/>
        <v/>
      </c>
    </row>
    <row r="270" spans="2:2">
      <c r="B270" t="str">
        <f t="shared" si="4"/>
        <v/>
      </c>
    </row>
    <row r="271" spans="2:2">
      <c r="B271" t="str">
        <f t="shared" si="4"/>
        <v/>
      </c>
    </row>
    <row r="272" spans="2:2">
      <c r="B272" t="str">
        <f t="shared" si="4"/>
        <v/>
      </c>
    </row>
    <row r="273" spans="2:2">
      <c r="B273" t="str">
        <f t="shared" si="4"/>
        <v/>
      </c>
    </row>
    <row r="274" spans="2:2">
      <c r="B274" t="str">
        <f t="shared" si="4"/>
        <v/>
      </c>
    </row>
    <row r="275" spans="2:2">
      <c r="B275" t="str">
        <f t="shared" si="4"/>
        <v/>
      </c>
    </row>
    <row r="276" spans="2:2">
      <c r="B276" t="str">
        <f t="shared" si="4"/>
        <v/>
      </c>
    </row>
    <row r="277" spans="2:2">
      <c r="B277" t="str">
        <f t="shared" si="4"/>
        <v/>
      </c>
    </row>
    <row r="278" spans="2:2">
      <c r="B278" t="str">
        <f t="shared" si="4"/>
        <v/>
      </c>
    </row>
    <row r="279" spans="2:2">
      <c r="B279" t="str">
        <f t="shared" si="4"/>
        <v/>
      </c>
    </row>
    <row r="280" spans="2:2">
      <c r="B280" t="str">
        <f t="shared" si="4"/>
        <v/>
      </c>
    </row>
    <row r="281" spans="2:2">
      <c r="B281" t="str">
        <f t="shared" si="4"/>
        <v/>
      </c>
    </row>
    <row r="282" spans="2:2">
      <c r="B282" t="str">
        <f t="shared" si="4"/>
        <v/>
      </c>
    </row>
    <row r="283" spans="2:2">
      <c r="B283" t="str">
        <f t="shared" si="4"/>
        <v/>
      </c>
    </row>
    <row r="284" spans="2:2">
      <c r="B284" t="str">
        <f t="shared" si="4"/>
        <v/>
      </c>
    </row>
    <row r="285" spans="2:2">
      <c r="B285" t="str">
        <f t="shared" si="4"/>
        <v/>
      </c>
    </row>
    <row r="286" spans="2:2">
      <c r="B286" t="str">
        <f t="shared" si="4"/>
        <v/>
      </c>
    </row>
    <row r="287" spans="2:2">
      <c r="B287" t="str">
        <f t="shared" si="4"/>
        <v/>
      </c>
    </row>
    <row r="288" spans="2:2">
      <c r="B288" t="str">
        <f t="shared" si="4"/>
        <v/>
      </c>
    </row>
    <row r="289" spans="2:2">
      <c r="B289" t="str">
        <f t="shared" si="4"/>
        <v/>
      </c>
    </row>
    <row r="290" spans="2:2">
      <c r="B290" t="str">
        <f t="shared" si="4"/>
        <v/>
      </c>
    </row>
    <row r="291" spans="2:2">
      <c r="B291" t="str">
        <f t="shared" si="4"/>
        <v/>
      </c>
    </row>
    <row r="292" spans="2:2">
      <c r="B292" t="str">
        <f t="shared" si="4"/>
        <v/>
      </c>
    </row>
    <row r="293" spans="2:2">
      <c r="B293" t="str">
        <f t="shared" si="4"/>
        <v/>
      </c>
    </row>
    <row r="294" spans="2:2">
      <c r="B294" t="str">
        <f t="shared" si="4"/>
        <v/>
      </c>
    </row>
    <row r="295" spans="2:2">
      <c r="B295" t="str">
        <f t="shared" si="4"/>
        <v/>
      </c>
    </row>
    <row r="296" spans="2:2">
      <c r="B296" t="str">
        <f t="shared" si="4"/>
        <v/>
      </c>
    </row>
    <row r="297" spans="2:2">
      <c r="B297" t="str">
        <f t="shared" si="4"/>
        <v/>
      </c>
    </row>
    <row r="298" spans="2:2">
      <c r="B298" t="str">
        <f t="shared" si="4"/>
        <v/>
      </c>
    </row>
    <row r="299" spans="2:2">
      <c r="B299" t="str">
        <f t="shared" si="4"/>
        <v/>
      </c>
    </row>
    <row r="300" spans="2:2">
      <c r="B300" t="str">
        <f t="shared" si="4"/>
        <v/>
      </c>
    </row>
    <row r="301" spans="2:2">
      <c r="B301" t="str">
        <f t="shared" si="4"/>
        <v/>
      </c>
    </row>
    <row r="302" spans="2:2">
      <c r="B302" t="str">
        <f t="shared" si="4"/>
        <v/>
      </c>
    </row>
    <row r="303" spans="2:2">
      <c r="B303" t="str">
        <f t="shared" si="4"/>
        <v/>
      </c>
    </row>
    <row r="304" spans="2:2">
      <c r="B304" t="str">
        <f t="shared" si="4"/>
        <v/>
      </c>
    </row>
    <row r="305" spans="2:2">
      <c r="B305" t="str">
        <f t="shared" si="4"/>
        <v/>
      </c>
    </row>
    <row r="306" spans="2:2">
      <c r="B306" t="str">
        <f t="shared" si="4"/>
        <v/>
      </c>
    </row>
    <row r="307" spans="2:2">
      <c r="B307" t="str">
        <f t="shared" si="4"/>
        <v/>
      </c>
    </row>
    <row r="308" spans="2:2">
      <c r="B308" t="str">
        <f t="shared" si="4"/>
        <v/>
      </c>
    </row>
    <row r="309" spans="2:2">
      <c r="B309" t="str">
        <f t="shared" si="4"/>
        <v/>
      </c>
    </row>
    <row r="310" spans="2:2">
      <c r="B310" t="str">
        <f t="shared" si="4"/>
        <v/>
      </c>
    </row>
    <row r="311" spans="2:2">
      <c r="B311" t="str">
        <f t="shared" si="4"/>
        <v/>
      </c>
    </row>
    <row r="312" spans="2:2">
      <c r="B312" t="str">
        <f t="shared" si="4"/>
        <v/>
      </c>
    </row>
    <row r="313" spans="2:2">
      <c r="B313" t="str">
        <f t="shared" si="4"/>
        <v/>
      </c>
    </row>
    <row r="314" spans="2:2">
      <c r="B314" t="str">
        <f t="shared" si="4"/>
        <v/>
      </c>
    </row>
    <row r="315" spans="2:2">
      <c r="B315" t="str">
        <f t="shared" si="4"/>
        <v/>
      </c>
    </row>
    <row r="316" spans="2:2">
      <c r="B316" t="str">
        <f t="shared" si="4"/>
        <v/>
      </c>
    </row>
    <row r="317" spans="2:2">
      <c r="B317" t="str">
        <f t="shared" si="4"/>
        <v/>
      </c>
    </row>
    <row r="318" spans="2:2">
      <c r="B318" t="str">
        <f t="shared" si="4"/>
        <v/>
      </c>
    </row>
    <row r="319" spans="2:2">
      <c r="B319" t="str">
        <f t="shared" si="4"/>
        <v/>
      </c>
    </row>
    <row r="320" spans="2:2">
      <c r="B320" t="str">
        <f t="shared" si="4"/>
        <v/>
      </c>
    </row>
    <row r="321" spans="2:2">
      <c r="B321" t="str">
        <f t="shared" si="4"/>
        <v/>
      </c>
    </row>
    <row r="322" spans="2:2">
      <c r="B322" t="str">
        <f t="shared" si="4"/>
        <v/>
      </c>
    </row>
    <row r="323" spans="2:2">
      <c r="B323" t="str">
        <f t="shared" si="4"/>
        <v/>
      </c>
    </row>
    <row r="324" spans="2:2">
      <c r="B324" t="str">
        <f t="shared" si="4"/>
        <v/>
      </c>
    </row>
    <row r="325" spans="2:2">
      <c r="B325" t="str">
        <f t="shared" si="4"/>
        <v/>
      </c>
    </row>
    <row r="326" spans="2:2">
      <c r="B326" t="str">
        <f t="shared" si="4"/>
        <v/>
      </c>
    </row>
    <row r="327" spans="2:2">
      <c r="B327" t="str">
        <f t="shared" ref="B327:B390" si="5">IF(A327=0,"","Compé "&amp;TEXT(A327,"00000000"))</f>
        <v/>
      </c>
    </row>
    <row r="328" spans="2:2">
      <c r="B328" t="str">
        <f t="shared" si="5"/>
        <v/>
      </c>
    </row>
    <row r="329" spans="2:2">
      <c r="B329" t="str">
        <f t="shared" si="5"/>
        <v/>
      </c>
    </row>
    <row r="330" spans="2:2">
      <c r="B330" t="str">
        <f t="shared" si="5"/>
        <v/>
      </c>
    </row>
    <row r="331" spans="2:2">
      <c r="B331" t="str">
        <f t="shared" si="5"/>
        <v/>
      </c>
    </row>
    <row r="332" spans="2:2">
      <c r="B332" t="str">
        <f t="shared" si="5"/>
        <v/>
      </c>
    </row>
    <row r="333" spans="2:2">
      <c r="B333" t="str">
        <f t="shared" si="5"/>
        <v/>
      </c>
    </row>
    <row r="334" spans="2:2">
      <c r="B334" t="str">
        <f t="shared" si="5"/>
        <v/>
      </c>
    </row>
    <row r="335" spans="2:2">
      <c r="B335" t="str">
        <f t="shared" si="5"/>
        <v/>
      </c>
    </row>
    <row r="336" spans="2:2">
      <c r="B336" t="str">
        <f t="shared" si="5"/>
        <v/>
      </c>
    </row>
    <row r="337" spans="2:2">
      <c r="B337" t="str">
        <f t="shared" si="5"/>
        <v/>
      </c>
    </row>
    <row r="338" spans="2:2">
      <c r="B338" t="str">
        <f t="shared" si="5"/>
        <v/>
      </c>
    </row>
    <row r="339" spans="2:2">
      <c r="B339" t="str">
        <f t="shared" si="5"/>
        <v/>
      </c>
    </row>
    <row r="340" spans="2:2">
      <c r="B340" t="str">
        <f t="shared" si="5"/>
        <v/>
      </c>
    </row>
    <row r="341" spans="2:2">
      <c r="B341" t="str">
        <f t="shared" si="5"/>
        <v/>
      </c>
    </row>
    <row r="342" spans="2:2">
      <c r="B342" t="str">
        <f t="shared" si="5"/>
        <v/>
      </c>
    </row>
    <row r="343" spans="2:2">
      <c r="B343" t="str">
        <f t="shared" si="5"/>
        <v/>
      </c>
    </row>
    <row r="344" spans="2:2">
      <c r="B344" t="str">
        <f t="shared" si="5"/>
        <v/>
      </c>
    </row>
    <row r="345" spans="2:2">
      <c r="B345" t="str">
        <f t="shared" si="5"/>
        <v/>
      </c>
    </row>
    <row r="346" spans="2:2">
      <c r="B346" t="str">
        <f t="shared" si="5"/>
        <v/>
      </c>
    </row>
    <row r="347" spans="2:2">
      <c r="B347" t="str">
        <f t="shared" si="5"/>
        <v/>
      </c>
    </row>
    <row r="348" spans="2:2">
      <c r="B348" t="str">
        <f t="shared" si="5"/>
        <v/>
      </c>
    </row>
    <row r="349" spans="2:2">
      <c r="B349" t="str">
        <f t="shared" si="5"/>
        <v/>
      </c>
    </row>
    <row r="350" spans="2:2">
      <c r="B350" t="str">
        <f t="shared" si="5"/>
        <v/>
      </c>
    </row>
    <row r="351" spans="2:2">
      <c r="B351" t="str">
        <f t="shared" si="5"/>
        <v/>
      </c>
    </row>
    <row r="352" spans="2:2">
      <c r="B352" t="str">
        <f t="shared" si="5"/>
        <v/>
      </c>
    </row>
    <row r="353" spans="2:2">
      <c r="B353" t="str">
        <f t="shared" si="5"/>
        <v/>
      </c>
    </row>
    <row r="354" spans="2:2">
      <c r="B354" t="str">
        <f t="shared" si="5"/>
        <v/>
      </c>
    </row>
    <row r="355" spans="2:2">
      <c r="B355" t="str">
        <f t="shared" si="5"/>
        <v/>
      </c>
    </row>
    <row r="356" spans="2:2">
      <c r="B356" t="str">
        <f t="shared" si="5"/>
        <v/>
      </c>
    </row>
    <row r="357" spans="2:2">
      <c r="B357" t="str">
        <f t="shared" si="5"/>
        <v/>
      </c>
    </row>
    <row r="358" spans="2:2">
      <c r="B358" t="str">
        <f t="shared" si="5"/>
        <v/>
      </c>
    </row>
    <row r="359" spans="2:2">
      <c r="B359" t="str">
        <f t="shared" si="5"/>
        <v/>
      </c>
    </row>
    <row r="360" spans="2:2">
      <c r="B360" t="str">
        <f t="shared" si="5"/>
        <v/>
      </c>
    </row>
    <row r="361" spans="2:2">
      <c r="B361" t="str">
        <f t="shared" si="5"/>
        <v/>
      </c>
    </row>
    <row r="362" spans="2:2">
      <c r="B362" t="str">
        <f t="shared" si="5"/>
        <v/>
      </c>
    </row>
    <row r="363" spans="2:2">
      <c r="B363" t="str">
        <f t="shared" si="5"/>
        <v/>
      </c>
    </row>
    <row r="364" spans="2:2">
      <c r="B364" t="str">
        <f t="shared" si="5"/>
        <v/>
      </c>
    </row>
    <row r="365" spans="2:2">
      <c r="B365" t="str">
        <f t="shared" si="5"/>
        <v/>
      </c>
    </row>
    <row r="366" spans="2:2">
      <c r="B366" t="str">
        <f t="shared" si="5"/>
        <v/>
      </c>
    </row>
    <row r="367" spans="2:2">
      <c r="B367" t="str">
        <f t="shared" si="5"/>
        <v/>
      </c>
    </row>
    <row r="368" spans="2:2">
      <c r="B368" t="str">
        <f t="shared" si="5"/>
        <v/>
      </c>
    </row>
    <row r="369" spans="2:2">
      <c r="B369" t="str">
        <f t="shared" si="5"/>
        <v/>
      </c>
    </row>
    <row r="370" spans="2:2">
      <c r="B370" t="str">
        <f t="shared" si="5"/>
        <v/>
      </c>
    </row>
    <row r="371" spans="2:2">
      <c r="B371" t="str">
        <f t="shared" si="5"/>
        <v/>
      </c>
    </row>
    <row r="372" spans="2:2">
      <c r="B372" t="str">
        <f t="shared" si="5"/>
        <v/>
      </c>
    </row>
    <row r="373" spans="2:2">
      <c r="B373" t="str">
        <f t="shared" si="5"/>
        <v/>
      </c>
    </row>
    <row r="374" spans="2:2">
      <c r="B374" t="str">
        <f t="shared" si="5"/>
        <v/>
      </c>
    </row>
    <row r="375" spans="2:2">
      <c r="B375" t="str">
        <f t="shared" si="5"/>
        <v/>
      </c>
    </row>
    <row r="376" spans="2:2">
      <c r="B376" t="str">
        <f t="shared" si="5"/>
        <v/>
      </c>
    </row>
    <row r="377" spans="2:2">
      <c r="B377" t="str">
        <f t="shared" si="5"/>
        <v/>
      </c>
    </row>
    <row r="378" spans="2:2">
      <c r="B378" t="str">
        <f t="shared" si="5"/>
        <v/>
      </c>
    </row>
    <row r="379" spans="2:2">
      <c r="B379" t="str">
        <f t="shared" si="5"/>
        <v/>
      </c>
    </row>
    <row r="380" spans="2:2">
      <c r="B380" t="str">
        <f t="shared" si="5"/>
        <v/>
      </c>
    </row>
    <row r="381" spans="2:2">
      <c r="B381" t="str">
        <f t="shared" si="5"/>
        <v/>
      </c>
    </row>
    <row r="382" spans="2:2">
      <c r="B382" t="str">
        <f t="shared" si="5"/>
        <v/>
      </c>
    </row>
    <row r="383" spans="2:2">
      <c r="B383" t="str">
        <f t="shared" si="5"/>
        <v/>
      </c>
    </row>
    <row r="384" spans="2:2">
      <c r="B384" t="str">
        <f t="shared" si="5"/>
        <v/>
      </c>
    </row>
    <row r="385" spans="2:2">
      <c r="B385" t="str">
        <f t="shared" si="5"/>
        <v/>
      </c>
    </row>
    <row r="386" spans="2:2">
      <c r="B386" t="str">
        <f t="shared" si="5"/>
        <v/>
      </c>
    </row>
    <row r="387" spans="2:2">
      <c r="B387" t="str">
        <f t="shared" si="5"/>
        <v/>
      </c>
    </row>
    <row r="388" spans="2:2">
      <c r="B388" t="str">
        <f t="shared" si="5"/>
        <v/>
      </c>
    </row>
    <row r="389" spans="2:2">
      <c r="B389" t="str">
        <f t="shared" si="5"/>
        <v/>
      </c>
    </row>
    <row r="390" spans="2:2">
      <c r="B390" t="str">
        <f t="shared" si="5"/>
        <v/>
      </c>
    </row>
    <row r="391" spans="2:2">
      <c r="B391" t="str">
        <f t="shared" ref="B391:B418" si="6">IF(A391=0,"","Compé "&amp;TEXT(A391,"00000000"))</f>
        <v/>
      </c>
    </row>
    <row r="392" spans="2:2">
      <c r="B392" t="str">
        <f t="shared" si="6"/>
        <v/>
      </c>
    </row>
    <row r="393" spans="2:2">
      <c r="B393" t="str">
        <f t="shared" si="6"/>
        <v/>
      </c>
    </row>
    <row r="394" spans="2:2">
      <c r="B394" t="str">
        <f t="shared" si="6"/>
        <v/>
      </c>
    </row>
    <row r="395" spans="2:2">
      <c r="B395" t="str">
        <f t="shared" si="6"/>
        <v/>
      </c>
    </row>
    <row r="396" spans="2:2">
      <c r="B396" t="str">
        <f t="shared" si="6"/>
        <v/>
      </c>
    </row>
    <row r="397" spans="2:2">
      <c r="B397" t="str">
        <f t="shared" si="6"/>
        <v/>
      </c>
    </row>
    <row r="398" spans="2:2">
      <c r="B398" t="str">
        <f t="shared" si="6"/>
        <v/>
      </c>
    </row>
    <row r="399" spans="2:2">
      <c r="B399" t="str">
        <f t="shared" si="6"/>
        <v/>
      </c>
    </row>
    <row r="400" spans="2:2">
      <c r="B400" t="str">
        <f t="shared" si="6"/>
        <v/>
      </c>
    </row>
    <row r="401" spans="2:2">
      <c r="B401" t="str">
        <f t="shared" si="6"/>
        <v/>
      </c>
    </row>
    <row r="402" spans="2:2">
      <c r="B402" t="str">
        <f t="shared" si="6"/>
        <v/>
      </c>
    </row>
    <row r="403" spans="2:2">
      <c r="B403" t="str">
        <f t="shared" si="6"/>
        <v/>
      </c>
    </row>
    <row r="404" spans="2:2">
      <c r="B404" t="str">
        <f t="shared" si="6"/>
        <v/>
      </c>
    </row>
    <row r="405" spans="2:2">
      <c r="B405" t="str">
        <f t="shared" si="6"/>
        <v/>
      </c>
    </row>
    <row r="406" spans="2:2">
      <c r="B406" t="str">
        <f t="shared" si="6"/>
        <v/>
      </c>
    </row>
    <row r="407" spans="2:2">
      <c r="B407" t="str">
        <f t="shared" si="6"/>
        <v/>
      </c>
    </row>
    <row r="408" spans="2:2">
      <c r="B408" t="str">
        <f t="shared" si="6"/>
        <v/>
      </c>
    </row>
    <row r="409" spans="2:2">
      <c r="B409" t="str">
        <f t="shared" si="6"/>
        <v/>
      </c>
    </row>
    <row r="410" spans="2:2">
      <c r="B410" t="str">
        <f t="shared" si="6"/>
        <v/>
      </c>
    </row>
    <row r="411" spans="2:2">
      <c r="B411" t="str">
        <f t="shared" si="6"/>
        <v/>
      </c>
    </row>
    <row r="412" spans="2:2">
      <c r="B412" t="str">
        <f t="shared" si="6"/>
        <v/>
      </c>
    </row>
    <row r="413" spans="2:2">
      <c r="B413" t="str">
        <f t="shared" si="6"/>
        <v/>
      </c>
    </row>
    <row r="414" spans="2:2">
      <c r="B414" t="str">
        <f t="shared" si="6"/>
        <v/>
      </c>
    </row>
    <row r="415" spans="2:2">
      <c r="B415" t="str">
        <f t="shared" si="6"/>
        <v/>
      </c>
    </row>
    <row r="416" spans="2:2">
      <c r="B416" t="str">
        <f t="shared" si="6"/>
        <v/>
      </c>
    </row>
    <row r="417" spans="2:2">
      <c r="B417" t="str">
        <f t="shared" si="6"/>
        <v/>
      </c>
    </row>
    <row r="418" spans="2:2">
      <c r="B418" t="str">
        <f t="shared" si="6"/>
        <v/>
      </c>
    </row>
  </sheetData>
  <mergeCells count="1">
    <mergeCell ref="A1:I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B050"/>
  </sheetPr>
  <dimension ref="A1:AB43"/>
  <sheetViews>
    <sheetView topLeftCell="A22" zoomScale="85" zoomScaleNormal="85" workbookViewId="0">
      <selection activeCell="A44" sqref="A44:XFD87"/>
    </sheetView>
  </sheetViews>
  <sheetFormatPr defaultRowHeight="15"/>
  <cols>
    <col min="1" max="1" width="12.140625" style="34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8">
      <c r="C1" t="s">
        <v>9</v>
      </c>
      <c r="D1" s="71">
        <v>42614</v>
      </c>
    </row>
    <row r="2" spans="1:28" ht="15.75" thickBot="1"/>
    <row r="3" spans="1:28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8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8" ht="15.75" thickBot="1">
      <c r="A5" s="34" t="s">
        <v>91</v>
      </c>
      <c r="B5" s="43">
        <f t="shared" ref="B5:B42" si="0">IF(E5=0,"",DATEDIF(E5,$D$1,"Y"))</f>
        <v>9</v>
      </c>
      <c r="C5" s="37" t="s">
        <v>155</v>
      </c>
      <c r="D5" s="38" t="s">
        <v>63</v>
      </c>
      <c r="E5" s="39">
        <v>39046</v>
      </c>
      <c r="F5" s="40" t="s">
        <v>41</v>
      </c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Z5" t="str">
        <f t="shared" ref="Z5:Z42" si="1">C5</f>
        <v>A</v>
      </c>
      <c r="AA5" t="str">
        <f t="shared" ref="AA5:AA42" si="2">D5</f>
        <v xml:space="preserve">Raphaël </v>
      </c>
      <c r="AB5" s="107">
        <f t="shared" ref="AB5:AB42" si="3">$D$1</f>
        <v>42614</v>
      </c>
    </row>
    <row r="6" spans="1:28" ht="15.75" thickBot="1">
      <c r="A6" s="34" t="s">
        <v>91</v>
      </c>
      <c r="B6" s="26">
        <f t="shared" si="0"/>
        <v>9</v>
      </c>
      <c r="C6" s="21" t="s">
        <v>154</v>
      </c>
      <c r="D6" s="3" t="s">
        <v>64</v>
      </c>
      <c r="E6" s="4">
        <v>38978</v>
      </c>
      <c r="F6" s="5" t="s">
        <v>41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Z6" t="str">
        <f t="shared" si="1"/>
        <v>B</v>
      </c>
      <c r="AA6" t="str">
        <f t="shared" si="2"/>
        <v xml:space="preserve">Justin </v>
      </c>
      <c r="AB6" s="107">
        <f t="shared" si="3"/>
        <v>42614</v>
      </c>
    </row>
    <row r="7" spans="1:28" ht="15.75" thickBot="1">
      <c r="A7" s="34" t="s">
        <v>91</v>
      </c>
      <c r="B7" s="43">
        <f t="shared" si="0"/>
        <v>7</v>
      </c>
      <c r="C7" s="37" t="s">
        <v>156</v>
      </c>
      <c r="D7" s="38" t="s">
        <v>65</v>
      </c>
      <c r="E7" s="39">
        <v>40003</v>
      </c>
      <c r="F7" s="40" t="s">
        <v>40</v>
      </c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Z7" t="str">
        <f t="shared" si="1"/>
        <v>C</v>
      </c>
      <c r="AA7" t="str">
        <f t="shared" si="2"/>
        <v xml:space="preserve">Mahée </v>
      </c>
      <c r="AB7" s="107">
        <f t="shared" si="3"/>
        <v>42614</v>
      </c>
    </row>
    <row r="8" spans="1:28" ht="15.75" thickBot="1">
      <c r="A8" s="34" t="s">
        <v>91</v>
      </c>
      <c r="B8" s="26">
        <f t="shared" si="0"/>
        <v>12</v>
      </c>
      <c r="C8" s="21" t="s">
        <v>157</v>
      </c>
      <c r="D8" s="3" t="s">
        <v>74</v>
      </c>
      <c r="E8" s="4">
        <v>38219</v>
      </c>
      <c r="F8" s="5" t="s">
        <v>40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Z8" t="str">
        <f t="shared" si="1"/>
        <v>D</v>
      </c>
      <c r="AA8" t="str">
        <f t="shared" si="2"/>
        <v xml:space="preserve">Alice </v>
      </c>
      <c r="AB8" s="107">
        <f t="shared" si="3"/>
        <v>42614</v>
      </c>
    </row>
    <row r="9" spans="1:28" ht="15.75" thickBot="1">
      <c r="A9" s="34" t="s">
        <v>91</v>
      </c>
      <c r="B9" s="43">
        <f t="shared" si="0"/>
        <v>12</v>
      </c>
      <c r="C9" s="37" t="s">
        <v>40</v>
      </c>
      <c r="D9" s="38" t="s">
        <v>75</v>
      </c>
      <c r="E9" s="39">
        <v>38219</v>
      </c>
      <c r="F9" s="40" t="s">
        <v>40</v>
      </c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Z9" t="str">
        <f t="shared" si="1"/>
        <v>F</v>
      </c>
      <c r="AA9" t="str">
        <f t="shared" si="2"/>
        <v xml:space="preserve">Eveline </v>
      </c>
      <c r="AB9" s="107">
        <f t="shared" si="3"/>
        <v>42614</v>
      </c>
    </row>
    <row r="10" spans="1:28" ht="15.75" thickBot="1">
      <c r="A10" s="34" t="s">
        <v>91</v>
      </c>
      <c r="B10" s="26">
        <f t="shared" si="0"/>
        <v>11</v>
      </c>
      <c r="C10" s="21" t="s">
        <v>158</v>
      </c>
      <c r="D10" s="3" t="s">
        <v>58</v>
      </c>
      <c r="E10" s="4">
        <v>38270</v>
      </c>
      <c r="F10" s="5" t="s">
        <v>40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Z10" t="str">
        <f t="shared" si="1"/>
        <v>G</v>
      </c>
      <c r="AA10" t="str">
        <f t="shared" si="2"/>
        <v>Rafaëlle</v>
      </c>
      <c r="AB10" s="107">
        <f t="shared" si="3"/>
        <v>42614</v>
      </c>
    </row>
    <row r="11" spans="1:28" ht="15.75" thickBot="1">
      <c r="A11" s="34" t="s">
        <v>91</v>
      </c>
      <c r="B11" s="43">
        <f t="shared" si="0"/>
        <v>42</v>
      </c>
      <c r="C11" s="37" t="s">
        <v>159</v>
      </c>
      <c r="D11" s="38" t="s">
        <v>191</v>
      </c>
      <c r="E11" s="39">
        <v>26975</v>
      </c>
      <c r="F11" s="40" t="s">
        <v>41</v>
      </c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Z11" t="str">
        <f t="shared" si="1"/>
        <v>H</v>
      </c>
      <c r="AA11" t="str">
        <f t="shared" si="2"/>
        <v>David</v>
      </c>
      <c r="AB11" s="107">
        <f t="shared" si="3"/>
        <v>42614</v>
      </c>
    </row>
    <row r="12" spans="1:28" ht="15.75" thickBot="1">
      <c r="A12" s="34" t="s">
        <v>91</v>
      </c>
      <c r="B12" s="26">
        <f t="shared" si="0"/>
        <v>13</v>
      </c>
      <c r="C12" s="21" t="s">
        <v>169</v>
      </c>
      <c r="D12" s="3" t="s">
        <v>76</v>
      </c>
      <c r="E12" s="4">
        <v>37589</v>
      </c>
      <c r="F12" s="5" t="s">
        <v>41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Z12" t="str">
        <f t="shared" si="1"/>
        <v>I</v>
      </c>
      <c r="AA12" t="str">
        <f t="shared" si="2"/>
        <v xml:space="preserve">Lüm </v>
      </c>
      <c r="AB12" s="107">
        <f t="shared" si="3"/>
        <v>42614</v>
      </c>
    </row>
    <row r="13" spans="1:28" ht="15.75" thickBot="1">
      <c r="A13" s="34" t="s">
        <v>91</v>
      </c>
      <c r="B13" s="43">
        <f t="shared" si="0"/>
        <v>10</v>
      </c>
      <c r="C13" s="37" t="s">
        <v>160</v>
      </c>
      <c r="D13" s="38" t="s">
        <v>190</v>
      </c>
      <c r="E13" s="39">
        <v>38785</v>
      </c>
      <c r="F13" s="40" t="s">
        <v>41</v>
      </c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Z13" t="str">
        <f t="shared" si="1"/>
        <v>J</v>
      </c>
      <c r="AA13" t="str">
        <f t="shared" si="2"/>
        <v>Noah</v>
      </c>
      <c r="AB13" s="107">
        <f t="shared" si="3"/>
        <v>42614</v>
      </c>
    </row>
    <row r="14" spans="1:28" ht="15.75" thickBot="1">
      <c r="A14" s="34" t="s">
        <v>91</v>
      </c>
      <c r="B14" s="26">
        <f t="shared" si="0"/>
        <v>7</v>
      </c>
      <c r="C14" s="21" t="s">
        <v>161</v>
      </c>
      <c r="D14" s="3" t="s">
        <v>59</v>
      </c>
      <c r="E14" s="4">
        <v>39772</v>
      </c>
      <c r="F14" s="5" t="s">
        <v>40</v>
      </c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Z14" t="str">
        <f t="shared" si="1"/>
        <v>K</v>
      </c>
      <c r="AA14" t="str">
        <f t="shared" si="2"/>
        <v xml:space="preserve">Soléa </v>
      </c>
      <c r="AB14" s="107">
        <f t="shared" si="3"/>
        <v>42614</v>
      </c>
    </row>
    <row r="15" spans="1:28" ht="15.75" thickBot="1">
      <c r="A15" s="34" t="s">
        <v>91</v>
      </c>
      <c r="B15" s="43">
        <f t="shared" si="0"/>
        <v>13</v>
      </c>
      <c r="C15" s="37" t="s">
        <v>162</v>
      </c>
      <c r="D15" s="38" t="s">
        <v>84</v>
      </c>
      <c r="E15" s="39">
        <v>37834</v>
      </c>
      <c r="F15" s="40" t="s">
        <v>41</v>
      </c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Z15" t="str">
        <f t="shared" si="1"/>
        <v>L</v>
      </c>
      <c r="AA15" t="str">
        <f t="shared" si="2"/>
        <v xml:space="preserve">Francis </v>
      </c>
      <c r="AB15" s="107">
        <f t="shared" si="3"/>
        <v>42614</v>
      </c>
    </row>
    <row r="16" spans="1:28" ht="15.75" thickBot="1">
      <c r="A16" s="34" t="s">
        <v>91</v>
      </c>
      <c r="B16" s="26">
        <f t="shared" si="0"/>
        <v>10</v>
      </c>
      <c r="C16" s="21" t="s">
        <v>41</v>
      </c>
      <c r="D16" s="3" t="s">
        <v>60</v>
      </c>
      <c r="E16" s="4">
        <v>38863</v>
      </c>
      <c r="F16" s="5" t="s">
        <v>41</v>
      </c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Z16" t="str">
        <f t="shared" si="1"/>
        <v>M</v>
      </c>
      <c r="AA16" t="str">
        <f t="shared" si="2"/>
        <v xml:space="preserve">Nicolas </v>
      </c>
      <c r="AB16" s="107">
        <f t="shared" si="3"/>
        <v>42614</v>
      </c>
    </row>
    <row r="17" spans="1:28" ht="15.75" thickBot="1">
      <c r="A17" s="34" t="s">
        <v>91</v>
      </c>
      <c r="B17" s="43">
        <f t="shared" si="0"/>
        <v>14</v>
      </c>
      <c r="C17" s="37" t="s">
        <v>170</v>
      </c>
      <c r="D17" s="38" t="s">
        <v>85</v>
      </c>
      <c r="E17" s="39">
        <v>37143</v>
      </c>
      <c r="F17" s="40" t="s">
        <v>41</v>
      </c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Z17" t="str">
        <f t="shared" si="1"/>
        <v>N</v>
      </c>
      <c r="AA17" t="str">
        <f t="shared" si="2"/>
        <v xml:space="preserve">Adam </v>
      </c>
      <c r="AB17" s="107">
        <f t="shared" si="3"/>
        <v>42614</v>
      </c>
    </row>
    <row r="18" spans="1:28" ht="15.75" thickBot="1">
      <c r="A18" s="34" t="s">
        <v>91</v>
      </c>
      <c r="B18" s="26">
        <f t="shared" si="0"/>
        <v>16</v>
      </c>
      <c r="C18" s="21" t="s">
        <v>47</v>
      </c>
      <c r="D18" s="3" t="s">
        <v>86</v>
      </c>
      <c r="E18" s="4">
        <v>36641</v>
      </c>
      <c r="F18" s="5" t="s">
        <v>41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Z18" t="str">
        <f t="shared" si="1"/>
        <v>O</v>
      </c>
      <c r="AA18" t="str">
        <f t="shared" si="2"/>
        <v xml:space="preserve">Anthony </v>
      </c>
      <c r="AB18" s="107">
        <f t="shared" si="3"/>
        <v>42614</v>
      </c>
    </row>
    <row r="19" spans="1:28" ht="15.75" thickBot="1">
      <c r="A19" s="34" t="s">
        <v>91</v>
      </c>
      <c r="B19" s="43">
        <f t="shared" si="0"/>
        <v>11</v>
      </c>
      <c r="C19" s="37" t="s">
        <v>171</v>
      </c>
      <c r="D19" s="38" t="s">
        <v>66</v>
      </c>
      <c r="E19" s="39">
        <v>38562</v>
      </c>
      <c r="F19" s="40" t="s">
        <v>40</v>
      </c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Z19" t="str">
        <f t="shared" si="1"/>
        <v>P</v>
      </c>
      <c r="AA19" t="str">
        <f t="shared" si="2"/>
        <v xml:space="preserve">Clémence </v>
      </c>
      <c r="AB19" s="107">
        <f t="shared" si="3"/>
        <v>42614</v>
      </c>
    </row>
    <row r="20" spans="1:28" ht="15.75" thickBot="1">
      <c r="A20" s="34" t="s">
        <v>91</v>
      </c>
      <c r="B20" s="26">
        <f t="shared" si="0"/>
        <v>13</v>
      </c>
      <c r="C20" s="21" t="s">
        <v>163</v>
      </c>
      <c r="D20" s="3" t="s">
        <v>77</v>
      </c>
      <c r="E20" s="4">
        <v>37716</v>
      </c>
      <c r="F20" s="5" t="s">
        <v>41</v>
      </c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Z20" t="str">
        <f t="shared" si="1"/>
        <v>Q</v>
      </c>
      <c r="AA20" t="str">
        <f t="shared" si="2"/>
        <v xml:space="preserve">Zachary </v>
      </c>
      <c r="AB20" s="107">
        <f t="shared" si="3"/>
        <v>42614</v>
      </c>
    </row>
    <row r="21" spans="1:28" ht="15.75" thickBot="1">
      <c r="A21" s="34" t="s">
        <v>91</v>
      </c>
      <c r="B21" s="43">
        <f t="shared" si="0"/>
        <v>15</v>
      </c>
      <c r="C21" s="37" t="s">
        <v>172</v>
      </c>
      <c r="D21" s="38" t="s">
        <v>189</v>
      </c>
      <c r="E21" s="39">
        <v>37123</v>
      </c>
      <c r="F21" s="40" t="s">
        <v>40</v>
      </c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Z21" t="str">
        <f t="shared" si="1"/>
        <v>R</v>
      </c>
      <c r="AA21" t="str">
        <f t="shared" si="2"/>
        <v>Anne</v>
      </c>
      <c r="AB21" s="107">
        <f t="shared" si="3"/>
        <v>42614</v>
      </c>
    </row>
    <row r="22" spans="1:28" ht="15.75" thickBot="1">
      <c r="A22" s="34" t="s">
        <v>91</v>
      </c>
      <c r="B22" s="26">
        <f t="shared" si="0"/>
        <v>7</v>
      </c>
      <c r="C22" s="21" t="s">
        <v>164</v>
      </c>
      <c r="D22" s="3" t="s">
        <v>67</v>
      </c>
      <c r="E22" s="4">
        <v>39762</v>
      </c>
      <c r="F22" s="5" t="s">
        <v>40</v>
      </c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Z22" t="str">
        <f t="shared" si="1"/>
        <v>S</v>
      </c>
      <c r="AA22" t="str">
        <f t="shared" si="2"/>
        <v xml:space="preserve">Evelyne </v>
      </c>
      <c r="AB22" s="107">
        <f t="shared" si="3"/>
        <v>42614</v>
      </c>
    </row>
    <row r="23" spans="1:28" ht="15.75" thickBot="1">
      <c r="A23" s="34" t="s">
        <v>91</v>
      </c>
      <c r="B23" s="43">
        <f t="shared" si="0"/>
        <v>12</v>
      </c>
      <c r="C23" s="37" t="s">
        <v>165</v>
      </c>
      <c r="D23" s="38" t="s">
        <v>87</v>
      </c>
      <c r="E23" s="39">
        <v>37945</v>
      </c>
      <c r="F23" s="40" t="s">
        <v>40</v>
      </c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Z23" t="str">
        <f t="shared" si="1"/>
        <v>T</v>
      </c>
      <c r="AA23" t="str">
        <f t="shared" si="2"/>
        <v xml:space="preserve">Gabrielle </v>
      </c>
      <c r="AB23" s="107">
        <f t="shared" si="3"/>
        <v>42614</v>
      </c>
    </row>
    <row r="24" spans="1:28" ht="15.75" thickBot="1">
      <c r="A24" s="34" t="s">
        <v>91</v>
      </c>
      <c r="B24" s="26">
        <f t="shared" si="0"/>
        <v>10</v>
      </c>
      <c r="C24" s="21" t="s">
        <v>166</v>
      </c>
      <c r="D24" s="3" t="s">
        <v>68</v>
      </c>
      <c r="E24" s="4">
        <v>38872</v>
      </c>
      <c r="F24" s="5" t="s">
        <v>40</v>
      </c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Z24" t="str">
        <f t="shared" si="1"/>
        <v>U</v>
      </c>
      <c r="AA24" t="str">
        <f t="shared" si="2"/>
        <v xml:space="preserve">Joliane </v>
      </c>
      <c r="AB24" s="107">
        <f t="shared" si="3"/>
        <v>42614</v>
      </c>
    </row>
    <row r="25" spans="1:28" ht="15.75" thickBot="1">
      <c r="A25" s="34" t="s">
        <v>91</v>
      </c>
      <c r="B25" s="43">
        <f t="shared" si="0"/>
        <v>8</v>
      </c>
      <c r="C25" s="37" t="s">
        <v>173</v>
      </c>
      <c r="D25" s="38" t="s">
        <v>69</v>
      </c>
      <c r="E25" s="39">
        <v>39598</v>
      </c>
      <c r="F25" s="40" t="s">
        <v>41</v>
      </c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Z25" t="str">
        <f t="shared" si="1"/>
        <v>V</v>
      </c>
      <c r="AA25" t="str">
        <f t="shared" si="2"/>
        <v xml:space="preserve">Izaac </v>
      </c>
      <c r="AB25" s="107">
        <f t="shared" si="3"/>
        <v>42614</v>
      </c>
    </row>
    <row r="26" spans="1:28" ht="15.75" thickBot="1">
      <c r="A26" s="34" t="s">
        <v>91</v>
      </c>
      <c r="B26" s="26">
        <f t="shared" si="0"/>
        <v>10</v>
      </c>
      <c r="C26" s="21" t="s">
        <v>174</v>
      </c>
      <c r="D26" s="3" t="s">
        <v>78</v>
      </c>
      <c r="E26" s="4">
        <v>38701</v>
      </c>
      <c r="F26" s="5" t="s">
        <v>40</v>
      </c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Z26" t="str">
        <f t="shared" si="1"/>
        <v>W</v>
      </c>
      <c r="AA26" t="str">
        <f t="shared" si="2"/>
        <v xml:space="preserve">Élia </v>
      </c>
      <c r="AB26" s="107">
        <f t="shared" si="3"/>
        <v>42614</v>
      </c>
    </row>
    <row r="27" spans="1:28" ht="15.75" thickBot="1">
      <c r="A27" s="34" t="s">
        <v>91</v>
      </c>
      <c r="B27" s="43">
        <f t="shared" si="0"/>
        <v>9</v>
      </c>
      <c r="C27" s="37" t="s">
        <v>167</v>
      </c>
      <c r="D27" s="38" t="s">
        <v>70</v>
      </c>
      <c r="E27" s="39">
        <v>39309</v>
      </c>
      <c r="F27" s="40" t="s">
        <v>40</v>
      </c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Z27" t="str">
        <f t="shared" si="1"/>
        <v>X</v>
      </c>
      <c r="AA27" t="str">
        <f t="shared" si="2"/>
        <v xml:space="preserve">Émilie </v>
      </c>
      <c r="AB27" s="107">
        <f t="shared" si="3"/>
        <v>42614</v>
      </c>
    </row>
    <row r="28" spans="1:28" ht="15.75" thickBot="1">
      <c r="A28" s="34" t="s">
        <v>91</v>
      </c>
      <c r="B28" s="26">
        <f t="shared" si="0"/>
        <v>14</v>
      </c>
      <c r="C28" s="21" t="s">
        <v>168</v>
      </c>
      <c r="D28" s="3" t="s">
        <v>79</v>
      </c>
      <c r="E28" s="4">
        <v>37266</v>
      </c>
      <c r="F28" s="5" t="s">
        <v>40</v>
      </c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Z28" t="str">
        <f t="shared" si="1"/>
        <v>Y</v>
      </c>
      <c r="AA28" t="str">
        <f t="shared" si="2"/>
        <v xml:space="preserve">Élodie </v>
      </c>
      <c r="AB28" s="107">
        <f t="shared" si="3"/>
        <v>42614</v>
      </c>
    </row>
    <row r="29" spans="1:28" ht="15.75" thickBot="1">
      <c r="A29" s="34" t="s">
        <v>91</v>
      </c>
      <c r="B29" s="43">
        <f t="shared" si="0"/>
        <v>11</v>
      </c>
      <c r="C29" s="37" t="s">
        <v>175</v>
      </c>
      <c r="D29" s="38" t="s">
        <v>80</v>
      </c>
      <c r="E29" s="39">
        <v>38460</v>
      </c>
      <c r="F29" s="40" t="s">
        <v>41</v>
      </c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Z29" t="str">
        <f t="shared" si="1"/>
        <v>Z</v>
      </c>
      <c r="AA29" t="str">
        <f t="shared" si="2"/>
        <v xml:space="preserve">Henri </v>
      </c>
      <c r="AB29" s="107">
        <f t="shared" si="3"/>
        <v>42614</v>
      </c>
    </row>
    <row r="30" spans="1:28" ht="15.75" thickBot="1">
      <c r="A30" s="34" t="s">
        <v>91</v>
      </c>
      <c r="B30" s="26">
        <f t="shared" si="0"/>
        <v>31</v>
      </c>
      <c r="C30" s="21" t="s">
        <v>10</v>
      </c>
      <c r="D30" s="3" t="s">
        <v>121</v>
      </c>
      <c r="E30" s="4">
        <v>31048</v>
      </c>
      <c r="F30" s="5" t="s">
        <v>41</v>
      </c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Z30" t="str">
        <f t="shared" si="1"/>
        <v>AA</v>
      </c>
      <c r="AA30" t="str">
        <f t="shared" si="2"/>
        <v>Jonathan</v>
      </c>
      <c r="AB30" s="107">
        <f t="shared" si="3"/>
        <v>42614</v>
      </c>
    </row>
    <row r="31" spans="1:28" ht="15.75" thickBot="1">
      <c r="A31" s="34" t="s">
        <v>91</v>
      </c>
      <c r="B31" s="43">
        <f t="shared" si="0"/>
        <v>9</v>
      </c>
      <c r="C31" s="37" t="s">
        <v>176</v>
      </c>
      <c r="D31" s="38" t="s">
        <v>71</v>
      </c>
      <c r="E31" s="39">
        <v>39121</v>
      </c>
      <c r="F31" s="40" t="s">
        <v>40</v>
      </c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Z31" t="str">
        <f t="shared" si="1"/>
        <v>BB</v>
      </c>
      <c r="AA31" t="str">
        <f t="shared" si="2"/>
        <v xml:space="preserve">Justine </v>
      </c>
      <c r="AB31" s="107">
        <f t="shared" si="3"/>
        <v>42614</v>
      </c>
    </row>
    <row r="32" spans="1:28" ht="15.75" thickBot="1">
      <c r="A32" s="34" t="s">
        <v>91</v>
      </c>
      <c r="B32" s="26">
        <f t="shared" si="0"/>
        <v>20</v>
      </c>
      <c r="C32" s="21" t="s">
        <v>177</v>
      </c>
      <c r="D32" s="3" t="s">
        <v>81</v>
      </c>
      <c r="E32" s="4">
        <v>35167</v>
      </c>
      <c r="F32" s="5" t="s">
        <v>40</v>
      </c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Z32" t="str">
        <f t="shared" si="1"/>
        <v>CC</v>
      </c>
      <c r="AA32" t="str">
        <f t="shared" si="2"/>
        <v xml:space="preserve">Pascale </v>
      </c>
      <c r="AB32" s="107">
        <f t="shared" si="3"/>
        <v>42614</v>
      </c>
    </row>
    <row r="33" spans="1:28" ht="15.75" thickBot="1">
      <c r="A33" s="34" t="s">
        <v>91</v>
      </c>
      <c r="B33" s="43">
        <f t="shared" si="0"/>
        <v>11</v>
      </c>
      <c r="C33" s="37" t="s">
        <v>178</v>
      </c>
      <c r="D33" s="38" t="s">
        <v>61</v>
      </c>
      <c r="E33" s="39">
        <v>38462</v>
      </c>
      <c r="F33" s="40" t="s">
        <v>41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Z33" t="str">
        <f t="shared" si="1"/>
        <v>DD</v>
      </c>
      <c r="AA33" t="str">
        <f t="shared" si="2"/>
        <v xml:space="preserve">Thomas </v>
      </c>
      <c r="AB33" s="107">
        <f t="shared" si="3"/>
        <v>42614</v>
      </c>
    </row>
    <row r="34" spans="1:28" ht="15.75" thickBot="1">
      <c r="A34" s="34" t="s">
        <v>91</v>
      </c>
      <c r="B34" s="26">
        <f t="shared" si="0"/>
        <v>10</v>
      </c>
      <c r="C34" s="21" t="s">
        <v>179</v>
      </c>
      <c r="D34" s="3" t="s">
        <v>72</v>
      </c>
      <c r="E34" s="4">
        <v>38680</v>
      </c>
      <c r="F34" s="5" t="s">
        <v>40</v>
      </c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Z34" t="str">
        <f t="shared" si="1"/>
        <v>EE</v>
      </c>
      <c r="AA34" t="str">
        <f t="shared" si="2"/>
        <v xml:space="preserve">Amélia </v>
      </c>
      <c r="AB34" s="107">
        <f t="shared" si="3"/>
        <v>42614</v>
      </c>
    </row>
    <row r="35" spans="1:28" ht="15.75" thickBot="1">
      <c r="A35" s="34" t="s">
        <v>91</v>
      </c>
      <c r="B35" s="43">
        <f t="shared" si="0"/>
        <v>15</v>
      </c>
      <c r="C35" s="37" t="s">
        <v>180</v>
      </c>
      <c r="D35" s="38" t="s">
        <v>88</v>
      </c>
      <c r="E35" s="39">
        <v>36945</v>
      </c>
      <c r="F35" s="40" t="s">
        <v>40</v>
      </c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Z35" t="str">
        <f t="shared" si="1"/>
        <v>FF</v>
      </c>
      <c r="AA35" t="str">
        <f t="shared" si="2"/>
        <v xml:space="preserve">Laurence </v>
      </c>
      <c r="AB35" s="107">
        <f t="shared" si="3"/>
        <v>42614</v>
      </c>
    </row>
    <row r="36" spans="1:28" ht="15.75" thickBot="1">
      <c r="A36" s="34" t="s">
        <v>91</v>
      </c>
      <c r="B36" s="26">
        <f t="shared" si="0"/>
        <v>12</v>
      </c>
      <c r="C36" s="21" t="s">
        <v>181</v>
      </c>
      <c r="D36" s="3" t="s">
        <v>82</v>
      </c>
      <c r="E36" s="4">
        <v>38182</v>
      </c>
      <c r="F36" s="5" t="s">
        <v>40</v>
      </c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Z36" t="str">
        <f t="shared" si="1"/>
        <v>GG</v>
      </c>
      <c r="AA36" t="str">
        <f t="shared" si="2"/>
        <v xml:space="preserve">Emy-Anne </v>
      </c>
      <c r="AB36" s="107">
        <f t="shared" si="3"/>
        <v>42614</v>
      </c>
    </row>
    <row r="37" spans="1:28" ht="15.75" thickBot="1">
      <c r="A37" s="34" t="s">
        <v>91</v>
      </c>
      <c r="B37" s="43">
        <f t="shared" si="0"/>
        <v>10</v>
      </c>
      <c r="C37" s="37" t="s">
        <v>182</v>
      </c>
      <c r="D37" s="38" t="s">
        <v>62</v>
      </c>
      <c r="E37" s="39">
        <v>38959</v>
      </c>
      <c r="F37" s="40" t="s">
        <v>40</v>
      </c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Z37" t="str">
        <f t="shared" si="1"/>
        <v>HH</v>
      </c>
      <c r="AA37" t="str">
        <f t="shared" si="2"/>
        <v xml:space="preserve">Elianne </v>
      </c>
      <c r="AB37" s="107">
        <f t="shared" si="3"/>
        <v>42614</v>
      </c>
    </row>
    <row r="38" spans="1:28" ht="15.75" thickBot="1">
      <c r="A38" s="34" t="s">
        <v>91</v>
      </c>
      <c r="B38" s="26">
        <f t="shared" si="0"/>
        <v>7</v>
      </c>
      <c r="C38" s="21" t="s">
        <v>183</v>
      </c>
      <c r="D38" s="3" t="s">
        <v>73</v>
      </c>
      <c r="E38" s="4">
        <v>39773</v>
      </c>
      <c r="F38" s="5" t="s">
        <v>40</v>
      </c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Z38" t="str">
        <f t="shared" si="1"/>
        <v>II</v>
      </c>
      <c r="AA38" t="str">
        <f t="shared" si="2"/>
        <v xml:space="preserve">Florence </v>
      </c>
      <c r="AB38" s="107">
        <f t="shared" si="3"/>
        <v>42614</v>
      </c>
    </row>
    <row r="39" spans="1:28" ht="15.75" thickBot="1">
      <c r="A39" s="34" t="s">
        <v>91</v>
      </c>
      <c r="B39" s="43">
        <f t="shared" si="0"/>
        <v>12</v>
      </c>
      <c r="C39" s="37" t="s">
        <v>184</v>
      </c>
      <c r="D39" s="38" t="s">
        <v>89</v>
      </c>
      <c r="E39" s="39">
        <v>38022</v>
      </c>
      <c r="F39" s="40" t="s">
        <v>40</v>
      </c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Z39" t="str">
        <f t="shared" si="1"/>
        <v>JJ</v>
      </c>
      <c r="AA39" t="str">
        <f t="shared" si="2"/>
        <v xml:space="preserve">Élisabeth </v>
      </c>
      <c r="AB39" s="107">
        <f t="shared" si="3"/>
        <v>42614</v>
      </c>
    </row>
    <row r="40" spans="1:28" ht="15.75" thickBot="1">
      <c r="A40" s="34" t="s">
        <v>91</v>
      </c>
      <c r="B40" s="26">
        <f t="shared" si="0"/>
        <v>14</v>
      </c>
      <c r="C40" s="21" t="s">
        <v>185</v>
      </c>
      <c r="D40" s="3" t="s">
        <v>71</v>
      </c>
      <c r="E40" s="4">
        <v>37209</v>
      </c>
      <c r="F40" s="5" t="s">
        <v>40</v>
      </c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Z40" t="str">
        <f t="shared" si="1"/>
        <v>KK</v>
      </c>
      <c r="AA40" t="str">
        <f t="shared" si="2"/>
        <v xml:space="preserve">Justine </v>
      </c>
      <c r="AB40" s="107">
        <f t="shared" si="3"/>
        <v>42614</v>
      </c>
    </row>
    <row r="41" spans="1:28" ht="17.25" customHeight="1" thickBot="1">
      <c r="A41" s="34" t="s">
        <v>91</v>
      </c>
      <c r="B41" s="43">
        <f t="shared" si="0"/>
        <v>10</v>
      </c>
      <c r="C41" s="37" t="s">
        <v>186</v>
      </c>
      <c r="D41" s="38" t="s">
        <v>188</v>
      </c>
      <c r="E41" s="39">
        <v>38632</v>
      </c>
      <c r="F41" s="40" t="s">
        <v>40</v>
      </c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Z41" t="str">
        <f t="shared" si="1"/>
        <v>LL</v>
      </c>
      <c r="AA41" t="str">
        <f t="shared" si="2"/>
        <v>Rose</v>
      </c>
      <c r="AB41" s="107">
        <f t="shared" si="3"/>
        <v>42614</v>
      </c>
    </row>
    <row r="42" spans="1:28" ht="15.75" thickBot="1">
      <c r="A42" s="34" t="s">
        <v>91</v>
      </c>
      <c r="B42" s="26">
        <f t="shared" si="0"/>
        <v>11</v>
      </c>
      <c r="C42" s="21" t="s">
        <v>187</v>
      </c>
      <c r="D42" s="3" t="s">
        <v>83</v>
      </c>
      <c r="E42" s="4">
        <v>38449</v>
      </c>
      <c r="F42" s="5" t="s">
        <v>40</v>
      </c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Z42" t="str">
        <f t="shared" si="1"/>
        <v>MM</v>
      </c>
      <c r="AA42" t="str">
        <f t="shared" si="2"/>
        <v xml:space="preserve">Sarah </v>
      </c>
      <c r="AB42" s="107">
        <f t="shared" si="3"/>
        <v>42614</v>
      </c>
    </row>
    <row r="43" spans="1:28">
      <c r="AB43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FFFF00"/>
  </sheetPr>
  <dimension ref="A1:AP25"/>
  <sheetViews>
    <sheetView zoomScale="130" zoomScaleNormal="130" workbookViewId="0">
      <selection activeCell="A26" sqref="A26:XFD88"/>
    </sheetView>
  </sheetViews>
  <sheetFormatPr defaultRowHeight="15"/>
  <cols>
    <col min="1" max="4" width="8.7109375" bestFit="1" customWidth="1"/>
    <col min="5" max="5" width="11.85546875" bestFit="1" customWidth="1"/>
    <col min="6" max="11" width="8.7109375" bestFit="1" customWidth="1"/>
  </cols>
  <sheetData>
    <row r="1" spans="1:42" ht="15.75" customHeight="1">
      <c r="A1" s="140" t="s">
        <v>20</v>
      </c>
      <c r="B1" s="149" t="s">
        <v>16</v>
      </c>
      <c r="C1" s="150"/>
      <c r="D1" s="28" t="s">
        <v>17</v>
      </c>
      <c r="E1" s="6" t="s">
        <v>18</v>
      </c>
      <c r="F1" s="7" t="s">
        <v>19</v>
      </c>
      <c r="G1" s="7" t="s">
        <v>21</v>
      </c>
      <c r="H1" s="7" t="s">
        <v>22</v>
      </c>
      <c r="I1" s="7" t="s">
        <v>23</v>
      </c>
      <c r="J1" s="7" t="s">
        <v>24</v>
      </c>
      <c r="K1" s="7" t="s">
        <v>25</v>
      </c>
      <c r="L1" s="7" t="s">
        <v>26</v>
      </c>
      <c r="M1" s="7" t="s">
        <v>27</v>
      </c>
      <c r="N1" s="7" t="s">
        <v>28</v>
      </c>
      <c r="O1" s="7" t="s">
        <v>29</v>
      </c>
      <c r="P1" s="7" t="s">
        <v>30</v>
      </c>
      <c r="Q1" s="7" t="s">
        <v>31</v>
      </c>
      <c r="R1" s="7" t="s">
        <v>32</v>
      </c>
      <c r="S1" s="7" t="s">
        <v>33</v>
      </c>
      <c r="T1" s="7" t="s">
        <v>34</v>
      </c>
      <c r="U1" s="7" t="s">
        <v>35</v>
      </c>
      <c r="V1" s="7" t="s">
        <v>36</v>
      </c>
      <c r="W1" s="7" t="s">
        <v>37</v>
      </c>
    </row>
    <row r="2" spans="1:42" ht="15.75" customHeight="1" thickBot="1">
      <c r="A2" s="140"/>
      <c r="B2" s="140" t="s">
        <v>14</v>
      </c>
      <c r="C2" s="140" t="s">
        <v>15</v>
      </c>
      <c r="D2" s="30"/>
      <c r="E2" s="25" t="s">
        <v>55</v>
      </c>
      <c r="F2" s="8">
        <v>6.3657407407407402E-4</v>
      </c>
      <c r="G2" s="8">
        <v>1.3310185185185185E-3</v>
      </c>
      <c r="H2" s="8">
        <v>2.7777777777777779E-3</v>
      </c>
      <c r="I2" s="8"/>
      <c r="J2" s="8"/>
      <c r="K2" s="8"/>
      <c r="L2" s="8">
        <v>6.9444444444444447E-4</v>
      </c>
      <c r="M2" s="8">
        <v>1.5046296296296294E-3</v>
      </c>
      <c r="N2" s="8"/>
      <c r="O2" s="8">
        <v>7.5231481481481471E-4</v>
      </c>
      <c r="P2" s="8">
        <v>1.6203703703703703E-3</v>
      </c>
      <c r="Q2" s="8"/>
      <c r="R2" s="8">
        <v>6.9444444444444447E-4</v>
      </c>
      <c r="S2" s="8">
        <v>1.5046296296296294E-3</v>
      </c>
      <c r="T2" s="8"/>
      <c r="U2" s="8">
        <v>1.5104166666666666E-3</v>
      </c>
      <c r="V2" s="8">
        <v>3.0671296296296297E-3</v>
      </c>
      <c r="W2" s="12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</row>
    <row r="3" spans="1:42" ht="15.75" thickBot="1">
      <c r="A3" s="140"/>
      <c r="B3" s="140"/>
      <c r="C3" s="140"/>
      <c r="D3" s="30"/>
      <c r="E3" s="25" t="s">
        <v>48</v>
      </c>
      <c r="F3" s="9">
        <v>5.7870370370370378E-4</v>
      </c>
      <c r="G3" s="9">
        <v>1.2152777777777778E-3</v>
      </c>
      <c r="H3" s="9">
        <v>2.6041666666666665E-3</v>
      </c>
      <c r="I3" s="9"/>
      <c r="J3" s="9"/>
      <c r="K3" s="9"/>
      <c r="L3" s="9">
        <v>6.3657407407407402E-4</v>
      </c>
      <c r="M3" s="9">
        <v>1.3888888888888889E-3</v>
      </c>
      <c r="N3" s="9"/>
      <c r="O3" s="9">
        <v>6.9444444444444447E-4</v>
      </c>
      <c r="P3" s="9">
        <v>1.5046296296296294E-3</v>
      </c>
      <c r="Q3" s="9"/>
      <c r="R3" s="9">
        <v>6.3657407407407402E-4</v>
      </c>
      <c r="S3" s="9">
        <v>1.3888888888888889E-3</v>
      </c>
      <c r="T3" s="9"/>
      <c r="U3" s="9">
        <v>1.3888888888888889E-3</v>
      </c>
      <c r="V3" s="9">
        <v>2.8356481481481479E-3</v>
      </c>
      <c r="W3" s="1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</row>
    <row r="4" spans="1:42" ht="15.75" thickBot="1">
      <c r="A4" s="140"/>
      <c r="B4" s="140"/>
      <c r="C4" s="140"/>
      <c r="D4" s="30"/>
      <c r="E4" s="27" t="s">
        <v>49</v>
      </c>
      <c r="F4" s="10">
        <v>5.2083333333333333E-4</v>
      </c>
      <c r="G4" s="10">
        <v>1.0995370370370371E-3</v>
      </c>
      <c r="H4" s="10">
        <v>2.4305555555555556E-3</v>
      </c>
      <c r="I4" s="10">
        <v>5.0347222222222225E-3</v>
      </c>
      <c r="J4" s="10"/>
      <c r="K4" s="10"/>
      <c r="L4" s="10">
        <v>5.7870370370370378E-4</v>
      </c>
      <c r="M4" s="10">
        <v>1.2731481481481483E-3</v>
      </c>
      <c r="N4" s="10">
        <v>2.6620370370370374E-3</v>
      </c>
      <c r="O4" s="10">
        <v>6.3657407407407402E-4</v>
      </c>
      <c r="P4" s="10">
        <v>1.3888888888888889E-3</v>
      </c>
      <c r="Q4" s="10">
        <v>2.8935185185185188E-3</v>
      </c>
      <c r="R4" s="10">
        <v>5.7870370370370378E-4</v>
      </c>
      <c r="S4" s="10">
        <v>1.2731481481481483E-3</v>
      </c>
      <c r="T4" s="10">
        <v>2.6620370370370374E-3</v>
      </c>
      <c r="U4" s="10">
        <v>1.2731481481481483E-3</v>
      </c>
      <c r="V4" s="10">
        <v>2.6041666666666665E-3</v>
      </c>
      <c r="W4" s="14">
        <v>5.3819444444444453E-3</v>
      </c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</row>
    <row r="5" spans="1:42" ht="15.75" thickBot="1">
      <c r="A5" s="140"/>
      <c r="B5" s="140"/>
      <c r="C5" s="140"/>
      <c r="D5" s="31"/>
      <c r="E5" s="25" t="s">
        <v>134</v>
      </c>
      <c r="F5" s="11">
        <v>3.8310185185185186E-4</v>
      </c>
      <c r="G5" s="11">
        <v>8.4374999999999999E-4</v>
      </c>
      <c r="H5" s="11">
        <v>1.8540509259259257E-3</v>
      </c>
      <c r="I5" s="11">
        <v>4.0280092592592598E-3</v>
      </c>
      <c r="J5" s="11">
        <v>8.9466435185185187E-3</v>
      </c>
      <c r="K5" s="11"/>
      <c r="L5" s="11"/>
      <c r="M5" s="11">
        <v>9.7754629629629624E-4</v>
      </c>
      <c r="N5" s="11">
        <v>2.1275462962962962E-3</v>
      </c>
      <c r="O5" s="11"/>
      <c r="P5" s="11">
        <v>1.1134259259259259E-3</v>
      </c>
      <c r="Q5" s="11">
        <v>2.4594907407407408E-3</v>
      </c>
      <c r="R5" s="11"/>
      <c r="S5" s="11">
        <v>1.0516203703703703E-3</v>
      </c>
      <c r="T5" s="11">
        <v>2.4603009259259261E-3</v>
      </c>
      <c r="U5" s="11"/>
      <c r="V5" s="11">
        <v>2.1246527777777778E-3</v>
      </c>
      <c r="W5" s="15">
        <v>4.780902777777778E-3</v>
      </c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</row>
    <row r="6" spans="1:42" ht="15.75" thickBot="1">
      <c r="A6" s="140"/>
      <c r="B6" s="140"/>
      <c r="C6" s="140"/>
      <c r="D6" s="31"/>
      <c r="E6" s="25" t="s">
        <v>51</v>
      </c>
      <c r="F6" s="9">
        <v>3.5555555555555557E-4</v>
      </c>
      <c r="G6" s="9">
        <v>7.7766203703703689E-4</v>
      </c>
      <c r="H6" s="9">
        <v>1.6931712962962961E-3</v>
      </c>
      <c r="I6" s="9">
        <v>3.6490740740740741E-3</v>
      </c>
      <c r="J6" s="9">
        <v>7.8548611111111111E-3</v>
      </c>
      <c r="K6" s="9"/>
      <c r="L6" s="9"/>
      <c r="M6" s="9">
        <v>9.02662037037037E-4</v>
      </c>
      <c r="N6" s="9">
        <v>1.9644675925925927E-3</v>
      </c>
      <c r="O6" s="9"/>
      <c r="P6" s="9">
        <v>1.0453703703703703E-3</v>
      </c>
      <c r="Q6" s="9">
        <v>2.3075231481481484E-3</v>
      </c>
      <c r="R6" s="9"/>
      <c r="S6" s="9">
        <v>9.2199074074074069E-4</v>
      </c>
      <c r="T6" s="9">
        <v>2.1891203703703704E-3</v>
      </c>
      <c r="U6" s="9"/>
      <c r="V6" s="9">
        <v>1.9284722222222223E-3</v>
      </c>
      <c r="W6" s="13">
        <v>4.3304398148148156E-3</v>
      </c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</row>
    <row r="7" spans="1:42" ht="15.75" thickBot="1">
      <c r="A7" s="140"/>
      <c r="B7" s="140"/>
      <c r="C7" s="140"/>
      <c r="D7" s="31"/>
      <c r="E7" s="25" t="s">
        <v>53</v>
      </c>
      <c r="F7" s="9">
        <v>3.3773148148148144E-4</v>
      </c>
      <c r="G7" s="9">
        <v>7.413194444444443E-4</v>
      </c>
      <c r="H7" s="9">
        <v>1.6072916666666666E-3</v>
      </c>
      <c r="I7" s="9">
        <v>3.4086805555555554E-3</v>
      </c>
      <c r="J7" s="9">
        <v>7.2045138888888888E-3</v>
      </c>
      <c r="K7" s="9"/>
      <c r="L7" s="9"/>
      <c r="M7" s="9">
        <v>8.3900462962962965E-4</v>
      </c>
      <c r="N7" s="9">
        <v>1.8093750000000002E-3</v>
      </c>
      <c r="O7" s="9"/>
      <c r="P7" s="9">
        <v>9.6770833333333333E-4</v>
      </c>
      <c r="Q7" s="9">
        <v>2.1002314814814816E-3</v>
      </c>
      <c r="R7" s="9"/>
      <c r="S7" s="9">
        <v>8.4340277777777766E-4</v>
      </c>
      <c r="T7" s="9">
        <v>1.9561342592592595E-3</v>
      </c>
      <c r="U7" s="9"/>
      <c r="V7" s="9">
        <v>1.8237268518518518E-3</v>
      </c>
      <c r="W7" s="13">
        <v>3.9715277777777778E-3</v>
      </c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</row>
    <row r="8" spans="1:42" ht="15.75" thickBot="1">
      <c r="A8" s="140"/>
      <c r="B8" s="140"/>
      <c r="C8" s="140"/>
      <c r="D8" s="31"/>
      <c r="E8" s="25" t="s">
        <v>52</v>
      </c>
      <c r="F8" s="9">
        <v>3.5069444444444444E-4</v>
      </c>
      <c r="G8" s="9">
        <v>7.6793981481481472E-4</v>
      </c>
      <c r="H8" s="9">
        <v>1.6812500000000002E-3</v>
      </c>
      <c r="I8" s="9">
        <v>3.6667824074074072E-3</v>
      </c>
      <c r="J8" s="9">
        <v>8.4379629629629631E-3</v>
      </c>
      <c r="K8" s="9"/>
      <c r="L8" s="9"/>
      <c r="M8" s="9">
        <v>8.9953703703703691E-4</v>
      </c>
      <c r="N8" s="9">
        <v>1.9880787037037041E-3</v>
      </c>
      <c r="O8" s="9"/>
      <c r="P8" s="9">
        <v>1.0689814814814815E-3</v>
      </c>
      <c r="Q8" s="9">
        <v>2.3075231481481484E-3</v>
      </c>
      <c r="R8" s="9"/>
      <c r="S8" s="9">
        <v>9.1817129629629627E-4</v>
      </c>
      <c r="T8" s="9">
        <v>2.1891203703703704E-3</v>
      </c>
      <c r="U8" s="9"/>
      <c r="V8" s="9">
        <v>1.9460648148148147E-3</v>
      </c>
      <c r="W8" s="13">
        <v>4.3304398148148156E-3</v>
      </c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</row>
    <row r="9" spans="1:42" ht="15.75" thickBot="1">
      <c r="A9" s="140"/>
      <c r="B9" s="140"/>
      <c r="C9" s="140"/>
      <c r="D9" s="31"/>
      <c r="E9" s="27" t="s">
        <v>54</v>
      </c>
      <c r="F9" s="10">
        <v>3.3159722222222222E-4</v>
      </c>
      <c r="G9" s="10">
        <v>7.210648148148149E-4</v>
      </c>
      <c r="H9" s="10">
        <v>1.5729166666666667E-3</v>
      </c>
      <c r="I9" s="10">
        <v>3.3832175925925922E-3</v>
      </c>
      <c r="J9" s="10">
        <v>7.0862268518518531E-3</v>
      </c>
      <c r="K9" s="10"/>
      <c r="L9" s="10"/>
      <c r="M9" s="10">
        <v>8.1643518518518523E-4</v>
      </c>
      <c r="N9" s="10">
        <v>1.7891203703703704E-3</v>
      </c>
      <c r="O9" s="10"/>
      <c r="P9" s="10">
        <v>9.5682870370370366E-4</v>
      </c>
      <c r="Q9" s="10">
        <v>2.086574074074074E-3</v>
      </c>
      <c r="R9" s="10"/>
      <c r="S9" s="10">
        <v>8.2118055555555557E-4</v>
      </c>
      <c r="T9" s="10">
        <v>2.0210648148148149E-3</v>
      </c>
      <c r="U9" s="10"/>
      <c r="V9" s="10">
        <v>1.7914351851851852E-3</v>
      </c>
      <c r="W9" s="14">
        <v>3.957060185185185E-3</v>
      </c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</row>
    <row r="10" spans="1:42" ht="15.75" customHeight="1" thickBot="1">
      <c r="A10" s="140"/>
      <c r="B10" s="142" t="s">
        <v>13</v>
      </c>
      <c r="C10" s="142"/>
      <c r="D10" s="29" t="s">
        <v>11</v>
      </c>
      <c r="E10" s="22" t="s">
        <v>43</v>
      </c>
      <c r="F10" s="8">
        <v>3.7962962962962956E-4</v>
      </c>
      <c r="G10" s="8">
        <v>8.3912037037037028E-4</v>
      </c>
      <c r="H10" s="8">
        <v>1.8414351851851853E-3</v>
      </c>
      <c r="I10" s="8">
        <v>3.9351851851851857E-3</v>
      </c>
      <c r="J10" s="8">
        <v>8.4490740740740741E-3</v>
      </c>
      <c r="K10" s="8"/>
      <c r="L10" s="8">
        <v>4.5717592592592592E-4</v>
      </c>
      <c r="M10" s="8">
        <v>9.780092592592592E-4</v>
      </c>
      <c r="N10" s="8">
        <v>2.1064814814814813E-3</v>
      </c>
      <c r="O10" s="8">
        <v>5.2430555555555553E-4</v>
      </c>
      <c r="P10" s="8">
        <v>1.1423611111111111E-3</v>
      </c>
      <c r="Q10" s="8">
        <v>2.4652777777777776E-3</v>
      </c>
      <c r="R10" s="8">
        <v>4.6990740740740738E-4</v>
      </c>
      <c r="S10" s="8">
        <v>1.0358796296296297E-3</v>
      </c>
      <c r="T10" s="8">
        <v>2.1412037037037038E-3</v>
      </c>
      <c r="U10" s="8"/>
      <c r="V10" s="8">
        <v>2.0486111111111113E-3</v>
      </c>
      <c r="W10" s="12">
        <v>4.6296296296296302E-3</v>
      </c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  <c r="AO10" s="73"/>
      <c r="AP10" s="73"/>
    </row>
    <row r="11" spans="1:42" ht="15.75" customHeight="1" thickBot="1">
      <c r="A11" s="140"/>
      <c r="B11" s="142"/>
      <c r="C11" s="142"/>
      <c r="D11" s="138" t="s">
        <v>12</v>
      </c>
      <c r="E11" s="23" t="s">
        <v>44</v>
      </c>
      <c r="F11" s="9">
        <v>3.2451157407407407E-4</v>
      </c>
      <c r="G11" s="9">
        <v>7.0165277777777771E-4</v>
      </c>
      <c r="H11" s="9">
        <v>1.5187731481481478E-3</v>
      </c>
      <c r="I11" s="9">
        <v>3.2218634259259258E-3</v>
      </c>
      <c r="J11" s="9">
        <v>6.6844166666666658E-3</v>
      </c>
      <c r="K11" s="9"/>
      <c r="L11" s="9">
        <v>3.710162037037037E-4</v>
      </c>
      <c r="M11" s="9">
        <v>7.8967129629629645E-4</v>
      </c>
      <c r="N11" s="9">
        <v>1.7052453703703702E-3</v>
      </c>
      <c r="O11" s="9">
        <v>4.1196296296296304E-4</v>
      </c>
      <c r="P11" s="9">
        <v>9.0967592592592597E-4</v>
      </c>
      <c r="Q11" s="9">
        <v>1.9543287037037038E-3</v>
      </c>
      <c r="R11" s="9">
        <v>3.4606250000000007E-4</v>
      </c>
      <c r="S11" s="9">
        <v>7.7537962962962966E-4</v>
      </c>
      <c r="T11" s="9">
        <v>1.7525439814814814E-3</v>
      </c>
      <c r="U11" s="9"/>
      <c r="V11" s="9">
        <v>1.7288379629629631E-3</v>
      </c>
      <c r="W11" s="13">
        <v>3.6732986111111111E-3</v>
      </c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</row>
    <row r="12" spans="1:42" ht="15.75" thickBot="1">
      <c r="A12" s="140"/>
      <c r="B12" s="142"/>
      <c r="C12" s="142"/>
      <c r="D12" s="139"/>
      <c r="E12" s="24" t="s">
        <v>43</v>
      </c>
      <c r="F12" s="10">
        <v>3.2766203703703706E-4</v>
      </c>
      <c r="G12" s="10">
        <v>7.1504629629629641E-4</v>
      </c>
      <c r="H12" s="10">
        <v>1.5622685185185186E-3</v>
      </c>
      <c r="I12" s="10">
        <v>3.4114583333333327E-3</v>
      </c>
      <c r="J12" s="10">
        <v>7.4385416666666662E-3</v>
      </c>
      <c r="K12" s="10">
        <v>1.4935648148148148E-2</v>
      </c>
      <c r="L12" s="10">
        <v>3.6435185185185187E-4</v>
      </c>
      <c r="M12" s="10">
        <v>8.2638888888888877E-4</v>
      </c>
      <c r="N12" s="10">
        <v>1.8586805555555555E-3</v>
      </c>
      <c r="O12" s="10">
        <v>4.1597222222222225E-4</v>
      </c>
      <c r="P12" s="10">
        <v>9.6180555555555559E-4</v>
      </c>
      <c r="Q12" s="10">
        <v>2.2615740740740743E-3</v>
      </c>
      <c r="R12" s="10">
        <v>3.4560185185185187E-4</v>
      </c>
      <c r="S12" s="10">
        <v>8.0208333333333336E-4</v>
      </c>
      <c r="T12" s="10">
        <v>2.1341435185185187E-3</v>
      </c>
      <c r="U12" s="10"/>
      <c r="V12" s="10">
        <v>1.8266203703703702E-3</v>
      </c>
      <c r="W12" s="14">
        <v>4.5888888888888889E-3</v>
      </c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</row>
    <row r="14" spans="1:42" ht="15.75" customHeight="1">
      <c r="A14" s="140" t="s">
        <v>38</v>
      </c>
      <c r="B14" s="141" t="s">
        <v>16</v>
      </c>
      <c r="C14" s="141"/>
      <c r="D14" s="28" t="s">
        <v>17</v>
      </c>
      <c r="E14" s="6" t="s">
        <v>18</v>
      </c>
      <c r="F14" s="7" t="s">
        <v>19</v>
      </c>
      <c r="G14" s="7" t="s">
        <v>21</v>
      </c>
      <c r="H14" s="7" t="s">
        <v>22</v>
      </c>
      <c r="I14" s="7" t="s">
        <v>23</v>
      </c>
      <c r="J14" s="7" t="s">
        <v>24</v>
      </c>
      <c r="K14" s="7" t="s">
        <v>25</v>
      </c>
      <c r="L14" s="7" t="s">
        <v>26</v>
      </c>
      <c r="M14" s="7" t="s">
        <v>27</v>
      </c>
      <c r="N14" s="7" t="s">
        <v>28</v>
      </c>
      <c r="O14" s="7" t="s">
        <v>29</v>
      </c>
      <c r="P14" s="7" t="s">
        <v>30</v>
      </c>
      <c r="Q14" s="7" t="s">
        <v>31</v>
      </c>
      <c r="R14" s="7" t="s">
        <v>32</v>
      </c>
      <c r="S14" s="7" t="s">
        <v>33</v>
      </c>
      <c r="T14" s="7" t="s">
        <v>34</v>
      </c>
      <c r="U14" s="7" t="s">
        <v>35</v>
      </c>
      <c r="V14" s="7" t="s">
        <v>36</v>
      </c>
      <c r="W14" s="7" t="s">
        <v>37</v>
      </c>
      <c r="Y14" s="73"/>
    </row>
    <row r="15" spans="1:42" ht="15.75" customHeight="1" thickBot="1">
      <c r="A15" s="140"/>
      <c r="B15" s="140" t="s">
        <v>14</v>
      </c>
      <c r="C15" s="140" t="s">
        <v>15</v>
      </c>
      <c r="D15" s="32"/>
      <c r="E15" s="25" t="s">
        <v>55</v>
      </c>
      <c r="F15" s="8">
        <v>6.3657407407407402E-4</v>
      </c>
      <c r="G15" s="8">
        <v>1.3310185185185185E-3</v>
      </c>
      <c r="H15" s="8">
        <v>2.7777777777777779E-3</v>
      </c>
      <c r="I15" s="8"/>
      <c r="J15" s="8"/>
      <c r="K15" s="8"/>
      <c r="L15" s="8">
        <v>6.9444444444444447E-4</v>
      </c>
      <c r="M15" s="8">
        <v>1.5046296296296294E-3</v>
      </c>
      <c r="N15" s="8"/>
      <c r="O15" s="8">
        <v>7.5231481481481471E-4</v>
      </c>
      <c r="P15" s="8">
        <v>1.6203703703703703E-3</v>
      </c>
      <c r="Q15" s="8"/>
      <c r="R15" s="8">
        <v>6.9444444444444447E-4</v>
      </c>
      <c r="S15" s="8">
        <v>1.5046296296296294E-3</v>
      </c>
      <c r="T15" s="8"/>
      <c r="U15" s="8">
        <v>1.5104166666666666E-3</v>
      </c>
      <c r="V15" s="8">
        <v>3.0671296296296297E-3</v>
      </c>
      <c r="W15" s="12"/>
    </row>
    <row r="16" spans="1:42" ht="15.75" thickBot="1">
      <c r="A16" s="140"/>
      <c r="B16" s="140"/>
      <c r="C16" s="140"/>
      <c r="D16" s="32"/>
      <c r="E16" s="25" t="s">
        <v>48</v>
      </c>
      <c r="F16" s="9">
        <v>5.7870370370370378E-4</v>
      </c>
      <c r="G16" s="9">
        <v>1.2152777777777778E-3</v>
      </c>
      <c r="H16" s="9">
        <v>2.6041666666666665E-3</v>
      </c>
      <c r="I16" s="9"/>
      <c r="J16" s="9"/>
      <c r="K16" s="9"/>
      <c r="L16" s="9">
        <v>6.3657407407407402E-4</v>
      </c>
      <c r="M16" s="9">
        <v>1.3888888888888889E-3</v>
      </c>
      <c r="N16" s="9"/>
      <c r="O16" s="9">
        <v>6.9444444444444447E-4</v>
      </c>
      <c r="P16" s="9">
        <v>1.5046296296296294E-3</v>
      </c>
      <c r="Q16" s="9"/>
      <c r="R16" s="9">
        <v>6.3657407407407402E-4</v>
      </c>
      <c r="S16" s="9">
        <v>1.3888888888888889E-3</v>
      </c>
      <c r="T16" s="9"/>
      <c r="U16" s="9">
        <v>1.3888888888888889E-3</v>
      </c>
      <c r="V16" s="9">
        <v>2.8356481481481479E-3</v>
      </c>
      <c r="W16" s="13"/>
    </row>
    <row r="17" spans="1:23" ht="15.75" thickBot="1">
      <c r="A17" s="140"/>
      <c r="B17" s="140"/>
      <c r="C17" s="140"/>
      <c r="D17" s="32"/>
      <c r="E17" s="27" t="s">
        <v>49</v>
      </c>
      <c r="F17" s="10">
        <v>5.2083333333333333E-4</v>
      </c>
      <c r="G17" s="10">
        <v>1.0995370370370371E-3</v>
      </c>
      <c r="H17" s="10">
        <v>2.4305555555555556E-3</v>
      </c>
      <c r="I17" s="10">
        <v>5.0347222222222225E-3</v>
      </c>
      <c r="J17" s="10"/>
      <c r="K17" s="10"/>
      <c r="L17" s="10">
        <v>5.7870370370370378E-4</v>
      </c>
      <c r="M17" s="10">
        <v>1.2731481481481483E-3</v>
      </c>
      <c r="N17" s="10">
        <v>2.6620370370370374E-3</v>
      </c>
      <c r="O17" s="10">
        <v>6.3657407407407402E-4</v>
      </c>
      <c r="P17" s="10">
        <v>1.3888888888888889E-3</v>
      </c>
      <c r="Q17" s="10">
        <v>2.8935185185185188E-3</v>
      </c>
      <c r="R17" s="10">
        <v>5.7870370370370378E-4</v>
      </c>
      <c r="S17" s="10">
        <v>1.2731481481481483E-3</v>
      </c>
      <c r="T17" s="10">
        <v>2.6620370370370374E-3</v>
      </c>
      <c r="U17" s="10">
        <v>1.2731481481481483E-3</v>
      </c>
      <c r="V17" s="10">
        <v>2.6041666666666665E-3</v>
      </c>
      <c r="W17" s="14">
        <v>5.3819444444444453E-3</v>
      </c>
    </row>
    <row r="18" spans="1:23" ht="15.75" thickBot="1">
      <c r="A18" s="140"/>
      <c r="B18" s="140"/>
      <c r="C18" s="140"/>
      <c r="D18" s="33"/>
      <c r="E18" s="25" t="s">
        <v>134</v>
      </c>
      <c r="F18" s="11">
        <v>3.8576388888888889E-4</v>
      </c>
      <c r="G18" s="11">
        <v>8.6678240740740737E-4</v>
      </c>
      <c r="H18" s="11">
        <v>1.8969907407407405E-3</v>
      </c>
      <c r="I18" s="11">
        <v>4.1537037037037037E-3</v>
      </c>
      <c r="J18" s="11">
        <v>8.6805555555555559E-3</v>
      </c>
      <c r="K18" s="11"/>
      <c r="L18" s="11"/>
      <c r="M18" s="11">
        <v>1.0196759259259258E-3</v>
      </c>
      <c r="N18" s="11">
        <v>2.2023148148148145E-3</v>
      </c>
      <c r="O18" s="11"/>
      <c r="P18" s="11">
        <v>1.1626157407407408E-3</v>
      </c>
      <c r="Q18" s="11">
        <v>2.5776620370370372E-3</v>
      </c>
      <c r="R18" s="11"/>
      <c r="S18" s="11">
        <v>1.1438657407407407E-3</v>
      </c>
      <c r="T18" s="11">
        <v>2.1990740740740742E-3</v>
      </c>
      <c r="U18" s="11"/>
      <c r="V18" s="11">
        <v>2.1874999999999998E-3</v>
      </c>
      <c r="W18" s="15">
        <v>4.5717592592592589E-3</v>
      </c>
    </row>
    <row r="19" spans="1:23" ht="15.75" thickBot="1">
      <c r="A19" s="140"/>
      <c r="B19" s="140"/>
      <c r="C19" s="140"/>
      <c r="D19" s="33"/>
      <c r="E19" s="25" t="s">
        <v>51</v>
      </c>
      <c r="F19" s="9">
        <v>3.3958333333333328E-4</v>
      </c>
      <c r="G19" s="9">
        <v>7.4918981481481484E-4</v>
      </c>
      <c r="H19" s="9">
        <v>1.6496527777777779E-3</v>
      </c>
      <c r="I19" s="9">
        <v>3.5663194444444449E-3</v>
      </c>
      <c r="J19" s="9"/>
      <c r="K19" s="9">
        <v>1.4930555555555556E-2</v>
      </c>
      <c r="L19" s="9"/>
      <c r="M19" s="9">
        <v>8.8611111111111106E-4</v>
      </c>
      <c r="N19" s="9">
        <v>1.9476851851851853E-3</v>
      </c>
      <c r="O19" s="9"/>
      <c r="P19" s="9">
        <v>9.9525462962962957E-4</v>
      </c>
      <c r="Q19" s="9">
        <v>2.2495370370370369E-3</v>
      </c>
      <c r="R19" s="9"/>
      <c r="S19" s="9">
        <v>8.9756944444444443E-4</v>
      </c>
      <c r="T19" s="9">
        <v>2.1692129629629631E-3</v>
      </c>
      <c r="U19" s="9"/>
      <c r="V19" s="9">
        <v>1.8704861111111112E-3</v>
      </c>
      <c r="W19" s="13">
        <v>4.1256944444444449E-3</v>
      </c>
    </row>
    <row r="20" spans="1:23" ht="15.75" thickBot="1">
      <c r="A20" s="140"/>
      <c r="B20" s="140"/>
      <c r="C20" s="140"/>
      <c r="D20" s="33"/>
      <c r="E20" s="25" t="s">
        <v>56</v>
      </c>
      <c r="F20" s="9">
        <v>3.1851851851851849E-4</v>
      </c>
      <c r="G20" s="9">
        <v>6.9988425925925936E-4</v>
      </c>
      <c r="H20" s="9">
        <v>1.5300925925925924E-3</v>
      </c>
      <c r="I20" s="9">
        <v>3.260185185185185E-3</v>
      </c>
      <c r="J20" s="9"/>
      <c r="K20" s="9">
        <v>1.3177083333333334E-2</v>
      </c>
      <c r="L20" s="9"/>
      <c r="M20" s="9">
        <v>8.0474537037037049E-4</v>
      </c>
      <c r="N20" s="9">
        <v>1.7231481481481481E-3</v>
      </c>
      <c r="O20" s="9"/>
      <c r="P20" s="9">
        <v>9.0081018518518516E-4</v>
      </c>
      <c r="Q20" s="9">
        <v>1.9755787037037038E-3</v>
      </c>
      <c r="R20" s="9"/>
      <c r="S20" s="9">
        <v>8.0752314814814825E-4</v>
      </c>
      <c r="T20" s="9">
        <v>1.876388888888889E-3</v>
      </c>
      <c r="U20" s="9"/>
      <c r="V20" s="9">
        <v>1.7293981481481483E-3</v>
      </c>
      <c r="W20" s="13">
        <v>3.7690972222222223E-3</v>
      </c>
    </row>
    <row r="21" spans="1:23" ht="15.75" thickBot="1">
      <c r="A21" s="140"/>
      <c r="B21" s="140"/>
      <c r="C21" s="140"/>
      <c r="D21" s="33"/>
      <c r="E21" s="25" t="s">
        <v>52</v>
      </c>
      <c r="F21" s="9">
        <v>3.2453703703703702E-4</v>
      </c>
      <c r="G21" s="9">
        <v>7.1527777777777779E-4</v>
      </c>
      <c r="H21" s="9">
        <v>1.5847222222222224E-3</v>
      </c>
      <c r="I21" s="9">
        <v>3.5663194444444449E-3</v>
      </c>
      <c r="J21" s="9"/>
      <c r="K21" s="9">
        <v>1.4930555555555556E-2</v>
      </c>
      <c r="L21" s="9"/>
      <c r="M21" s="9">
        <v>8.870370370370372E-4</v>
      </c>
      <c r="N21" s="9">
        <v>1.9476851851851853E-3</v>
      </c>
      <c r="O21" s="9"/>
      <c r="P21" s="9">
        <v>1.0103009259259258E-3</v>
      </c>
      <c r="Q21" s="9">
        <v>2.2495370370370369E-3</v>
      </c>
      <c r="R21" s="9"/>
      <c r="S21" s="9">
        <v>8.7083333333333327E-4</v>
      </c>
      <c r="T21" s="9">
        <v>2.1692129629629631E-3</v>
      </c>
      <c r="U21" s="9"/>
      <c r="V21" s="9">
        <v>1.8581018518518519E-3</v>
      </c>
      <c r="W21" s="13">
        <v>4.1256944444444449E-3</v>
      </c>
    </row>
    <row r="22" spans="1:23" ht="15.75" thickBot="1">
      <c r="A22" s="140"/>
      <c r="B22" s="140"/>
      <c r="C22" s="140"/>
      <c r="D22" s="33"/>
      <c r="E22" s="27" t="s">
        <v>54</v>
      </c>
      <c r="F22" s="10">
        <v>3.0381944444444445E-4</v>
      </c>
      <c r="G22" s="10">
        <v>6.6296296296296296E-4</v>
      </c>
      <c r="H22" s="10">
        <v>1.4697916666666663E-3</v>
      </c>
      <c r="I22" s="10">
        <v>3.2112268518518518E-3</v>
      </c>
      <c r="J22" s="10"/>
      <c r="K22" s="10">
        <v>1.3268055555555556E-2</v>
      </c>
      <c r="L22" s="10"/>
      <c r="M22" s="10">
        <v>7.7453703703703701E-4</v>
      </c>
      <c r="N22" s="10">
        <v>1.7284722222222222E-3</v>
      </c>
      <c r="O22" s="10"/>
      <c r="P22" s="10">
        <v>8.8900462962962967E-4</v>
      </c>
      <c r="Q22" s="10">
        <v>1.9671296296296294E-3</v>
      </c>
      <c r="R22" s="10"/>
      <c r="S22" s="10">
        <v>7.5254629629629619E-4</v>
      </c>
      <c r="T22" s="10">
        <v>1.8224537037037037E-3</v>
      </c>
      <c r="U22" s="10"/>
      <c r="V22" s="10">
        <v>1.6741898148148148E-3</v>
      </c>
      <c r="W22" s="14">
        <v>3.7270833333333336E-3</v>
      </c>
    </row>
    <row r="23" spans="1:23" ht="15.75" thickBot="1">
      <c r="A23" s="140"/>
      <c r="B23" s="143" t="s">
        <v>13</v>
      </c>
      <c r="C23" s="144"/>
      <c r="D23" s="29" t="s">
        <v>11</v>
      </c>
      <c r="E23" s="22" t="s">
        <v>43</v>
      </c>
      <c r="F23" s="8">
        <v>3.4606481481481484E-4</v>
      </c>
      <c r="G23" s="8">
        <v>7.6099537037037054E-4</v>
      </c>
      <c r="H23" s="8">
        <v>1.707175925925926E-3</v>
      </c>
      <c r="I23" s="8">
        <v>3.645833333333333E-3</v>
      </c>
      <c r="J23" s="8"/>
      <c r="K23" s="8">
        <v>1.3715277777777778E-2</v>
      </c>
      <c r="L23" s="8">
        <v>4.2824074074074075E-4</v>
      </c>
      <c r="M23" s="8">
        <v>8.9699074074074073E-4</v>
      </c>
      <c r="N23" s="8">
        <v>1.9386574074074072E-3</v>
      </c>
      <c r="O23" s="8">
        <v>4.6296296296296293E-4</v>
      </c>
      <c r="P23" s="8">
        <v>9.8379629629629642E-4</v>
      </c>
      <c r="Q23" s="8">
        <v>2.170138888888889E-3</v>
      </c>
      <c r="R23" s="8">
        <v>4.0509259259259258E-4</v>
      </c>
      <c r="S23" s="8">
        <v>8.9699074074074073E-4</v>
      </c>
      <c r="T23" s="8">
        <v>2.0254629629629629E-3</v>
      </c>
      <c r="U23" s="8"/>
      <c r="V23" s="8">
        <v>1.9675925925925928E-3</v>
      </c>
      <c r="W23" s="12">
        <v>4.0509259259259257E-3</v>
      </c>
    </row>
    <row r="24" spans="1:23" ht="15.75" thickBot="1">
      <c r="A24" s="140"/>
      <c r="B24" s="145"/>
      <c r="C24" s="146"/>
      <c r="D24" s="140" t="s">
        <v>12</v>
      </c>
      <c r="E24" s="23" t="s">
        <v>44</v>
      </c>
      <c r="F24" s="9">
        <v>2.9853703703703704E-4</v>
      </c>
      <c r="G24" s="9">
        <v>6.4698148148148145E-4</v>
      </c>
      <c r="H24" s="9">
        <v>1.4148749999999999E-3</v>
      </c>
      <c r="I24" s="9">
        <v>3.0360717592592588E-3</v>
      </c>
      <c r="J24" s="9"/>
      <c r="K24" s="9">
        <v>1.2163342592592594E-2</v>
      </c>
      <c r="L24" s="9">
        <v>3.3540046296296296E-4</v>
      </c>
      <c r="M24" s="9">
        <v>7.3738194444444448E-4</v>
      </c>
      <c r="N24" s="9">
        <v>1.603502314814815E-3</v>
      </c>
      <c r="O24" s="9">
        <v>3.6421064814814817E-4</v>
      </c>
      <c r="P24" s="9">
        <v>8.3674305555555563E-4</v>
      </c>
      <c r="Q24" s="9">
        <v>1.822074074074074E-3</v>
      </c>
      <c r="R24" s="9">
        <v>3.1192129629629625E-4</v>
      </c>
      <c r="S24" s="9">
        <v>7.0891203703703708E-4</v>
      </c>
      <c r="T24" s="9">
        <v>1.6121226851851852E-3</v>
      </c>
      <c r="U24" s="9"/>
      <c r="V24" s="9">
        <v>1.6121226851851852E-3</v>
      </c>
      <c r="W24" s="13">
        <v>3.4475810185185182E-3</v>
      </c>
    </row>
    <row r="25" spans="1:23" ht="15.75" thickBot="1">
      <c r="A25" s="140"/>
      <c r="B25" s="147"/>
      <c r="C25" s="148"/>
      <c r="D25" s="140"/>
      <c r="E25" s="24" t="s">
        <v>43</v>
      </c>
      <c r="F25" s="10">
        <v>2.8819444444444444E-4</v>
      </c>
      <c r="G25" s="10">
        <v>6.3032407407407405E-4</v>
      </c>
      <c r="H25" s="10">
        <v>1.4002314814814815E-3</v>
      </c>
      <c r="I25" s="10">
        <v>3.0943287037037037E-3</v>
      </c>
      <c r="J25" s="10">
        <v>6.3180555555555559E-3</v>
      </c>
      <c r="K25" s="10">
        <v>1.3177083333333334E-2</v>
      </c>
      <c r="L25" s="10">
        <v>3.2569444444444448E-4</v>
      </c>
      <c r="M25" s="10">
        <v>7.4374999999999995E-4</v>
      </c>
      <c r="N25" s="10">
        <v>1.6858796296296294E-3</v>
      </c>
      <c r="O25" s="10">
        <v>3.5810185185185185E-4</v>
      </c>
      <c r="P25" s="10">
        <v>8.2222222222222213E-4</v>
      </c>
      <c r="Q25" s="10">
        <v>1.9131944444444446E-3</v>
      </c>
      <c r="R25" s="10">
        <v>3.0428240740740741E-4</v>
      </c>
      <c r="S25" s="10">
        <v>7.0300925925925923E-4</v>
      </c>
      <c r="T25" s="10">
        <v>1.7901620370370372E-3</v>
      </c>
      <c r="U25" s="10"/>
      <c r="V25" s="10">
        <v>1.5981481481481482E-3</v>
      </c>
      <c r="W25" s="14">
        <v>3.701273148148148E-3</v>
      </c>
    </row>
  </sheetData>
  <mergeCells count="12">
    <mergeCell ref="D11:D12"/>
    <mergeCell ref="D24:D25"/>
    <mergeCell ref="A14:A25"/>
    <mergeCell ref="B14:C14"/>
    <mergeCell ref="C2:C9"/>
    <mergeCell ref="B15:B22"/>
    <mergeCell ref="C15:C22"/>
    <mergeCell ref="B10:C12"/>
    <mergeCell ref="B23:C25"/>
    <mergeCell ref="A1:A12"/>
    <mergeCell ref="B1:C1"/>
    <mergeCell ref="B2:B9"/>
  </mergeCells>
  <pageMargins left="0.7" right="0.7" top="0.75" bottom="0.75" header="0.3" footer="0.3"/>
  <pageSetup paperSize="11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ONGLET TEST</vt:lpstr>
      <vt:lpstr>Statut</vt:lpstr>
      <vt:lpstr>Meilleurs temps</vt:lpstr>
      <vt:lpstr>Nouveaux records</vt:lpstr>
      <vt:lpstr>Base tableau record</vt:lpstr>
      <vt:lpstr>Compé 20161128</vt:lpstr>
      <vt:lpstr>Compé 20161015</vt:lpstr>
      <vt:lpstr>Compé 20160901</vt:lpstr>
      <vt:lpstr>Dates compés</vt:lpstr>
      <vt:lpstr>Compé MODÈLE</vt:lpstr>
      <vt:lpstr>Temps qualification fédération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2016-09-01T14:53:45Z</dcterms:created>
  <dcterms:modified xsi:type="dcterms:W3CDTF">2016-09-27T02:49:10Z</dcterms:modified>
</cp:coreProperties>
</file>