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K26" i="2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A41"/>
  <c r="B41"/>
  <c r="A42" s="1"/>
  <c r="A43" s="1"/>
  <c r="A44" s="1"/>
  <c r="B44"/>
  <c r="B38"/>
  <c r="B35"/>
  <c r="B32"/>
  <c r="B29"/>
  <c r="B26"/>
  <c r="K25"/>
  <c r="K24"/>
  <c r="K23"/>
  <c r="B23"/>
  <c r="A23" s="1"/>
  <c r="A24" s="1"/>
  <c r="A45" l="1"/>
  <c r="A46" s="1"/>
  <c r="A47" s="1"/>
  <c r="A48" s="1"/>
  <c r="A25"/>
  <c r="A27" s="1"/>
  <c r="Z26" i="1" l="1"/>
  <c r="Z30"/>
  <c r="A49" i="2"/>
  <c r="Y27" i="1"/>
  <c r="D29"/>
  <c r="Y31"/>
  <c r="K29"/>
  <c r="D26"/>
  <c r="Y30"/>
  <c r="G26"/>
  <c r="G29"/>
  <c r="Z29"/>
  <c r="Z27"/>
  <c r="A28" i="2"/>
  <c r="A29" s="1"/>
  <c r="A30" s="1"/>
  <c r="A31" s="1"/>
  <c r="A32" s="1"/>
  <c r="A33" s="1"/>
  <c r="A34" s="1"/>
  <c r="A35" s="1"/>
  <c r="A36" s="1"/>
  <c r="A37" s="1"/>
  <c r="A38" s="1"/>
  <c r="A39" s="1"/>
  <c r="A40" s="1"/>
  <c r="A26"/>
  <c r="Z28" i="1" l="1"/>
  <c r="Z31"/>
  <c r="Y26"/>
  <c r="Y28"/>
  <c r="K26"/>
  <c r="Y29"/>
</calcChain>
</file>

<file path=xl/sharedStrings.xml><?xml version="1.0" encoding="utf-8"?>
<sst xmlns="http://schemas.openxmlformats.org/spreadsheetml/2006/main" count="79" uniqueCount="49">
  <si>
    <t>CP 1.2</t>
  </si>
  <si>
    <t>CP 1.4</t>
  </si>
  <si>
    <t>CP 1.5</t>
  </si>
  <si>
    <t>CP 1.7</t>
  </si>
  <si>
    <t>CP 1.3</t>
  </si>
  <si>
    <t>Serie</t>
  </si>
  <si>
    <t>Activité</t>
  </si>
  <si>
    <t>Désignation de l'activité</t>
  </si>
  <si>
    <t>CP</t>
  </si>
  <si>
    <t>Les 15 dernierières activités proposées</t>
  </si>
  <si>
    <t>CP 1.1</t>
  </si>
  <si>
    <t>CP 1.6</t>
  </si>
  <si>
    <t>C</t>
  </si>
  <si>
    <t>M</t>
  </si>
  <si>
    <t>TD1</t>
  </si>
  <si>
    <t>TD2</t>
  </si>
  <si>
    <t>TD3</t>
  </si>
  <si>
    <t>TD4</t>
  </si>
  <si>
    <t>TD5</t>
  </si>
  <si>
    <t>TD6</t>
  </si>
  <si>
    <t>TD7</t>
  </si>
  <si>
    <t>TD8</t>
  </si>
  <si>
    <t>lecture 1</t>
  </si>
  <si>
    <t>lecture 2</t>
  </si>
  <si>
    <t>lecture 3</t>
  </si>
  <si>
    <t>lecture 4</t>
  </si>
  <si>
    <t>lecture 5</t>
  </si>
  <si>
    <t>lecture 6</t>
  </si>
  <si>
    <t>lecture 7</t>
  </si>
  <si>
    <t>lecture 8</t>
  </si>
  <si>
    <t>CP1.3</t>
  </si>
  <si>
    <t>CP1.4</t>
  </si>
  <si>
    <t>CP1.5</t>
  </si>
  <si>
    <t>CP 1.8</t>
  </si>
  <si>
    <t>CP1.6</t>
  </si>
  <si>
    <t>CP 1.9</t>
  </si>
  <si>
    <t>CP 1.10</t>
  </si>
  <si>
    <t>CP1.7</t>
  </si>
  <si>
    <t>CP 1.11</t>
  </si>
  <si>
    <t>CP 1.12</t>
  </si>
  <si>
    <t>CP1.8</t>
  </si>
  <si>
    <t>CP 1.13</t>
  </si>
  <si>
    <t>CP 1.14</t>
  </si>
  <si>
    <t>CP1.9</t>
  </si>
  <si>
    <t>CP 1.15</t>
  </si>
  <si>
    <t>CP 1.16</t>
  </si>
  <si>
    <t>CP1.10</t>
  </si>
  <si>
    <t>CP 1.17</t>
  </si>
  <si>
    <t>CP 1.18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</si>
</sst>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6"/>
      <color theme="0" tint="-0.14999847407452621"/>
      <name val="Calibri"/>
      <family val="2"/>
      <scheme val="minor"/>
    </font>
    <font>
      <b/>
      <sz val="8"/>
      <color rgb="FFFF3333"/>
      <name val="Calibri"/>
      <family val="2"/>
      <scheme val="minor"/>
    </font>
    <font>
      <b/>
      <sz val="8"/>
      <name val="Arial"/>
      <family val="2"/>
    </font>
    <font>
      <sz val="5"/>
      <color theme="0" tint="-0.14999847407452621"/>
      <name val="Calibri"/>
      <family val="2"/>
      <scheme val="minor"/>
    </font>
    <font>
      <b/>
      <sz val="9"/>
      <color theme="6" tint="-0.499984740745262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6"/>
      <color theme="0" tint="-0.14999847407452621"/>
      <name val="Calibri"/>
      <family val="2"/>
      <scheme val="minor"/>
    </font>
    <font>
      <sz val="5"/>
      <color theme="6" tint="-0.499984740745262"/>
      <name val="Calibri"/>
      <family val="2"/>
      <scheme val="minor"/>
    </font>
    <font>
      <sz val="11"/>
      <color rgb="FFFF2F2F"/>
      <name val="Aharoni"/>
      <charset val="177"/>
    </font>
    <font>
      <sz val="11"/>
      <color theme="0" tint="-0.14999847407452621"/>
      <name val="Wingdings"/>
      <charset val="2"/>
    </font>
    <font>
      <sz val="11"/>
      <color rgb="FFFF3F3F"/>
      <name val="Wingdings"/>
      <charset val="2"/>
    </font>
    <font>
      <sz val="6"/>
      <color theme="6" tint="-0.499984740745262"/>
      <name val="Calibri"/>
      <family val="2"/>
      <scheme val="minor"/>
    </font>
    <font>
      <sz val="6"/>
      <color rgb="FFFF0000"/>
      <name val="Calibri"/>
      <family val="2"/>
      <scheme val="minor"/>
    </font>
    <font>
      <b/>
      <sz val="12"/>
      <color theme="6" tint="-0.249977111117893"/>
      <name val="Aharoni"/>
      <charset val="177"/>
    </font>
    <font>
      <sz val="11"/>
      <color theme="0" tint="-0.14999847407452621"/>
      <name val="Calibri"/>
      <family val="2"/>
      <scheme val="minor"/>
    </font>
    <font>
      <sz val="11"/>
      <color theme="6" tint="-0.249977111117893"/>
      <name val="Wingdings"/>
      <charset val="2"/>
    </font>
    <font>
      <sz val="4"/>
      <color theme="0" tint="-0.14999847407452621"/>
      <name val="Calibri"/>
      <family val="2"/>
      <scheme val="minor"/>
    </font>
    <font>
      <sz val="11"/>
      <color theme="4" tint="-0.249977111117893"/>
      <name val="Aharoni"/>
      <charset val="177"/>
    </font>
    <font>
      <sz val="11"/>
      <color theme="4" tint="-0.249977111117893"/>
      <name val="Wingdings"/>
      <charset val="2"/>
    </font>
    <font>
      <b/>
      <sz val="9"/>
      <name val="Arial"/>
      <family val="2"/>
    </font>
    <font>
      <b/>
      <sz val="8"/>
      <name val="Calibri"/>
      <family val="2"/>
      <scheme val="minor"/>
    </font>
    <font>
      <sz val="6"/>
      <name val="Calibri"/>
      <family val="2"/>
      <scheme val="minor"/>
    </font>
    <font>
      <sz val="8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8"/>
      <color theme="9" tint="-0.249977111117893"/>
      <name val="Arial"/>
      <family val="2"/>
    </font>
    <font>
      <sz val="11"/>
      <name val="Calibri"/>
      <family val="2"/>
      <scheme val="minor"/>
    </font>
    <font>
      <b/>
      <sz val="8"/>
      <color theme="7" tint="-0.499984740745262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Arial"/>
      <family val="2"/>
    </font>
    <font>
      <sz val="14"/>
      <color theme="9" tint="-0.249977111117893"/>
      <name val="Aharoni"/>
      <charset val="177"/>
    </font>
    <font>
      <sz val="11"/>
      <color theme="9" tint="-0.249977111117893"/>
      <name val="Wingdings"/>
      <charset val="2"/>
    </font>
    <font>
      <sz val="6"/>
      <color theme="9" tint="-0.249977111117893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4"/>
      <color theme="7" tint="-0.249977111117893"/>
      <name val="Aharoni"/>
      <charset val="177"/>
    </font>
    <font>
      <sz val="14"/>
      <color theme="3" tint="0.39997558519241921"/>
      <name val="Aharoni"/>
      <charset val="177"/>
    </font>
    <font>
      <sz val="11"/>
      <color theme="8" tint="-0.249977111117893"/>
      <name val="Wingdings"/>
      <charset val="2"/>
    </font>
    <font>
      <sz val="10"/>
      <color theme="0" tint="-0.14999847407452621"/>
      <name val="Calibri"/>
      <family val="2"/>
      <scheme val="minor"/>
    </font>
    <font>
      <b/>
      <shadow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29" fillId="0" borderId="0" xfId="0" applyFont="1" applyFill="1" applyBorder="1" applyAlignment="1">
      <alignment vertical="center" textRotation="90" wrapText="1"/>
    </xf>
    <xf numFmtId="164" fontId="32" fillId="0" borderId="0" xfId="0" applyNumberFormat="1" applyFont="1" applyFill="1" applyBorder="1" applyAlignment="1">
      <alignment horizontal="center"/>
    </xf>
    <xf numFmtId="0" fontId="40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52" fillId="0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5" fillId="3" borderId="5" xfId="0" applyFont="1" applyFill="1" applyBorder="1" applyAlignment="1">
      <alignment horizontal="center" vertical="center"/>
    </xf>
    <xf numFmtId="0" fontId="0" fillId="3" borderId="6" xfId="0" applyFill="1" applyBorder="1"/>
    <xf numFmtId="0" fontId="0" fillId="3" borderId="7" xfId="0" applyFill="1" applyBorder="1"/>
    <xf numFmtId="0" fontId="55" fillId="3" borderId="6" xfId="0" applyFont="1" applyFill="1" applyBorder="1" applyAlignment="1">
      <alignment horizontal="center" vertical="center"/>
    </xf>
    <xf numFmtId="0" fontId="55" fillId="3" borderId="7" xfId="0" applyFont="1" applyFill="1" applyBorder="1" applyAlignment="1">
      <alignment horizontal="center" vertical="center"/>
    </xf>
    <xf numFmtId="0" fontId="46" fillId="0" borderId="0" xfId="0" applyFont="1" applyFill="1" applyBorder="1"/>
    <xf numFmtId="0" fontId="50" fillId="0" borderId="0" xfId="0" applyFont="1" applyFill="1" applyBorder="1"/>
    <xf numFmtId="0" fontId="0" fillId="3" borderId="2" xfId="0" applyFill="1" applyBorder="1" applyAlignment="1">
      <alignment horizontal="center" vertical="center" textRotation="90"/>
    </xf>
    <xf numFmtId="0" fontId="11" fillId="4" borderId="9" xfId="0" applyFont="1" applyFill="1" applyBorder="1" applyAlignment="1">
      <alignment horizontal="center" vertical="center" shrinkToFit="1"/>
    </xf>
    <xf numFmtId="0" fontId="11" fillId="4" borderId="10" xfId="0" applyFont="1" applyFill="1" applyBorder="1" applyAlignment="1">
      <alignment horizontal="center" vertical="center" shrinkToFit="1"/>
    </xf>
    <xf numFmtId="0" fontId="11" fillId="4" borderId="11" xfId="0" applyFont="1" applyFill="1" applyBorder="1" applyAlignment="1">
      <alignment horizontal="center" vertical="center" shrinkToFit="1"/>
    </xf>
    <xf numFmtId="0" fontId="11" fillId="4" borderId="9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55" fillId="4" borderId="5" xfId="0" applyFont="1" applyFill="1" applyBorder="1" applyAlignment="1">
      <alignment vertical="center"/>
    </xf>
    <xf numFmtId="0" fontId="55" fillId="4" borderId="5" xfId="0" applyFont="1" applyFill="1" applyBorder="1" applyAlignment="1">
      <alignment horizontal="center" vertical="center"/>
    </xf>
    <xf numFmtId="0" fontId="55" fillId="4" borderId="6" xfId="0" applyFont="1" applyFill="1" applyBorder="1" applyAlignment="1">
      <alignment horizontal="center" vertical="center"/>
    </xf>
    <xf numFmtId="0" fontId="55" fillId="4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textRotation="90"/>
    </xf>
    <xf numFmtId="0" fontId="0" fillId="0" borderId="0" xfId="0" applyFill="1" applyBorder="1" applyAlignment="1"/>
    <xf numFmtId="0" fontId="0" fillId="3" borderId="8" xfId="0" applyFill="1" applyBorder="1" applyAlignment="1">
      <alignment horizontal="center" vertical="center" textRotation="90"/>
    </xf>
    <xf numFmtId="0" fontId="11" fillId="4" borderId="12" xfId="0" applyFont="1" applyFill="1" applyBorder="1" applyAlignment="1">
      <alignment horizontal="center" vertical="center" shrinkToFit="1"/>
    </xf>
    <xf numFmtId="0" fontId="11" fillId="4" borderId="0" xfId="0" applyFont="1" applyFill="1" applyBorder="1" applyAlignment="1">
      <alignment horizontal="center" vertical="center" shrinkToFit="1"/>
    </xf>
    <xf numFmtId="0" fontId="11" fillId="4" borderId="13" xfId="0" applyFont="1" applyFill="1" applyBorder="1" applyAlignment="1">
      <alignment horizontal="center" vertical="center" shrinkToFit="1"/>
    </xf>
    <xf numFmtId="0" fontId="11" fillId="4" borderId="12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textRotation="90"/>
    </xf>
    <xf numFmtId="0" fontId="11" fillId="4" borderId="14" xfId="0" applyFont="1" applyFill="1" applyBorder="1" applyAlignment="1">
      <alignment horizontal="center" vertical="center" shrinkToFit="1"/>
    </xf>
    <xf numFmtId="0" fontId="11" fillId="4" borderId="15" xfId="0" applyFont="1" applyFill="1" applyBorder="1" applyAlignment="1">
      <alignment horizontal="center" vertical="center" shrinkToFit="1"/>
    </xf>
    <xf numFmtId="0" fontId="11" fillId="4" borderId="16" xfId="0" applyFont="1" applyFill="1" applyBorder="1" applyAlignment="1">
      <alignment horizontal="center" vertical="center" shrinkToFit="1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54" fillId="2" borderId="0" xfId="0" applyFont="1" applyFill="1" applyBorder="1" applyAlignment="1">
      <alignment horizontal="center" vertical="center" wrapText="1"/>
    </xf>
    <xf numFmtId="1" fontId="2" fillId="2" borderId="0" xfId="0" applyNumberFormat="1" applyFont="1" applyFill="1" applyBorder="1" applyAlignment="1">
      <alignment horizontal="center" vertical="center"/>
    </xf>
    <xf numFmtId="0" fontId="56" fillId="2" borderId="0" xfId="0" applyFont="1" applyFill="1" applyBorder="1" applyAlignment="1">
      <alignment horizontal="center" vertical="center" wrapText="1"/>
    </xf>
    <xf numFmtId="49" fontId="54" fillId="2" borderId="0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textRotation="90"/>
    </xf>
    <xf numFmtId="0" fontId="9" fillId="0" borderId="0" xfId="0" applyFont="1" applyFill="1" applyBorder="1"/>
    <xf numFmtId="1" fontId="4" fillId="0" borderId="0" xfId="0" applyNumberFormat="1" applyFont="1" applyFill="1" applyBorder="1" applyAlignment="1">
      <alignment horizontal="center" vertical="center"/>
    </xf>
    <xf numFmtId="9" fontId="46" fillId="0" borderId="0" xfId="1" applyFont="1" applyFill="1" applyBorder="1"/>
    <xf numFmtId="0" fontId="53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9" fontId="12" fillId="0" borderId="0" xfId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top"/>
    </xf>
    <xf numFmtId="0" fontId="8" fillId="0" borderId="0" xfId="0" applyFont="1" applyFill="1" applyBorder="1"/>
    <xf numFmtId="0" fontId="1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9" fontId="17" fillId="0" borderId="0" xfId="1" applyFont="1" applyFill="1" applyBorder="1" applyAlignment="1">
      <alignment horizontal="center" vertical="center"/>
    </xf>
    <xf numFmtId="0" fontId="18" fillId="0" borderId="0" xfId="0" applyFont="1" applyFill="1" applyBorder="1"/>
    <xf numFmtId="0" fontId="19" fillId="0" borderId="0" xfId="0" applyFont="1" applyFill="1" applyBorder="1"/>
    <xf numFmtId="0" fontId="20" fillId="0" borderId="0" xfId="0" applyFont="1" applyFill="1" applyBorder="1"/>
    <xf numFmtId="0" fontId="21" fillId="0" borderId="0" xfId="0" applyFont="1" applyFill="1" applyBorder="1"/>
    <xf numFmtId="9" fontId="22" fillId="0" borderId="0" xfId="0" applyNumberFormat="1" applyFont="1" applyFill="1" applyBorder="1"/>
    <xf numFmtId="0" fontId="23" fillId="0" borderId="0" xfId="0" applyFont="1" applyFill="1" applyBorder="1"/>
    <xf numFmtId="0" fontId="24" fillId="0" borderId="0" xfId="0" applyFont="1" applyFill="1" applyBorder="1"/>
    <xf numFmtId="0" fontId="25" fillId="0" borderId="0" xfId="0" applyFont="1" applyFill="1" applyBorder="1"/>
    <xf numFmtId="2" fontId="26" fillId="0" borderId="0" xfId="0" applyNumberFormat="1" applyFont="1" applyFill="1" applyBorder="1"/>
    <xf numFmtId="9" fontId="26" fillId="0" borderId="0" xfId="1" applyNumberFormat="1" applyFont="1" applyFill="1" applyBorder="1"/>
    <xf numFmtId="0" fontId="27" fillId="0" borderId="0" xfId="0" applyFont="1" applyFill="1" applyBorder="1"/>
    <xf numFmtId="0" fontId="28" fillId="0" borderId="0" xfId="0" applyFont="1" applyFill="1" applyBorder="1"/>
    <xf numFmtId="9" fontId="9" fillId="0" borderId="0" xfId="1" applyFont="1" applyFill="1" applyBorder="1"/>
    <xf numFmtId="0" fontId="30" fillId="0" borderId="0" xfId="0" applyFont="1" applyFill="1" applyBorder="1" applyAlignment="1">
      <alignment horizontal="center" vertical="center"/>
    </xf>
    <xf numFmtId="0" fontId="33" fillId="0" borderId="0" xfId="0" applyFont="1" applyFill="1" applyBorder="1"/>
    <xf numFmtId="0" fontId="36" fillId="0" borderId="0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42" fillId="0" borderId="0" xfId="0" applyFont="1" applyFill="1" applyBorder="1"/>
    <xf numFmtId="0" fontId="43" fillId="0" borderId="0" xfId="0" applyFont="1" applyFill="1" applyBorder="1"/>
    <xf numFmtId="2" fontId="44" fillId="0" borderId="0" xfId="0" applyNumberFormat="1" applyFont="1" applyFill="1" applyBorder="1"/>
    <xf numFmtId="0" fontId="45" fillId="0" borderId="0" xfId="0" applyFont="1" applyFill="1" applyBorder="1"/>
    <xf numFmtId="9" fontId="44" fillId="0" borderId="0" xfId="1" applyFont="1" applyFill="1" applyBorder="1"/>
    <xf numFmtId="0" fontId="47" fillId="0" borderId="0" xfId="0" applyFont="1" applyFill="1" applyBorder="1"/>
    <xf numFmtId="165" fontId="46" fillId="0" borderId="0" xfId="0" applyNumberFormat="1" applyFont="1" applyFill="1" applyBorder="1"/>
    <xf numFmtId="9" fontId="9" fillId="0" borderId="0" xfId="0" applyNumberFormat="1" applyFont="1" applyFill="1" applyBorder="1"/>
    <xf numFmtId="9" fontId="46" fillId="0" borderId="0" xfId="0" applyNumberFormat="1" applyFont="1" applyFill="1" applyBorder="1"/>
    <xf numFmtId="0" fontId="48" fillId="0" borderId="0" xfId="0" applyFont="1" applyFill="1" applyBorder="1"/>
    <xf numFmtId="0" fontId="49" fillId="0" borderId="0" xfId="0" applyFont="1" applyFill="1" applyBorder="1"/>
    <xf numFmtId="9" fontId="50" fillId="0" borderId="0" xfId="0" applyNumberFormat="1" applyFont="1" applyFill="1" applyBorder="1"/>
    <xf numFmtId="0" fontId="51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/>
    </xf>
    <xf numFmtId="9" fontId="10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 textRotation="90" wrapText="1"/>
    </xf>
    <xf numFmtId="49" fontId="11" fillId="0" borderId="0" xfId="0" applyNumberFormat="1" applyFont="1" applyFill="1" applyBorder="1" applyAlignment="1">
      <alignment vertical="center" textRotation="90" wrapText="1"/>
    </xf>
    <xf numFmtId="9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8" fillId="0" borderId="0" xfId="0" applyFont="1" applyFill="1" applyBorder="1" applyAlignment="1"/>
    <xf numFmtId="164" fontId="31" fillId="0" borderId="0" xfId="0" applyNumberFormat="1" applyFont="1" applyFill="1" applyBorder="1" applyAlignment="1">
      <alignment vertical="center"/>
    </xf>
    <xf numFmtId="164" fontId="31" fillId="0" borderId="0" xfId="0" applyNumberFormat="1" applyFont="1" applyFill="1" applyBorder="1" applyAlignment="1"/>
    <xf numFmtId="9" fontId="34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 textRotation="90"/>
    </xf>
    <xf numFmtId="49" fontId="35" fillId="0" borderId="0" xfId="0" applyNumberFormat="1" applyFont="1" applyFill="1" applyBorder="1" applyAlignment="1">
      <alignment vertical="center" textRotation="90" wrapText="1"/>
    </xf>
    <xf numFmtId="9" fontId="37" fillId="0" borderId="0" xfId="0" applyNumberFormat="1" applyFont="1" applyFill="1" applyBorder="1" applyAlignment="1">
      <alignment vertical="top"/>
    </xf>
    <xf numFmtId="0" fontId="37" fillId="0" borderId="0" xfId="0" applyFont="1" applyFill="1" applyBorder="1" applyAlignment="1">
      <alignment vertical="top"/>
    </xf>
    <xf numFmtId="9" fontId="38" fillId="0" borderId="0" xfId="0" applyNumberFormat="1" applyFont="1" applyFill="1" applyBorder="1" applyAlignment="1"/>
    <xf numFmtId="0" fontId="3" fillId="3" borderId="9" xfId="0" applyFont="1" applyFill="1" applyBorder="1" applyAlignment="1">
      <alignment horizontal="center" vertical="center" textRotation="90"/>
    </xf>
    <xf numFmtId="0" fontId="3" fillId="3" borderId="12" xfId="0" applyFont="1" applyFill="1" applyBorder="1" applyAlignment="1">
      <alignment horizontal="center" vertical="center" textRotation="90"/>
    </xf>
    <xf numFmtId="0" fontId="55" fillId="5" borderId="3" xfId="0" applyFont="1" applyFill="1" applyBorder="1" applyAlignment="1">
      <alignment horizontal="left" vertical="center"/>
    </xf>
    <xf numFmtId="0" fontId="55" fillId="5" borderId="3" xfId="0" applyFont="1" applyFill="1" applyBorder="1" applyAlignment="1">
      <alignment horizontal="center" vertical="center"/>
    </xf>
    <xf numFmtId="0" fontId="55" fillId="5" borderId="5" xfId="0" applyFont="1" applyFill="1" applyBorder="1" applyAlignment="1">
      <alignment horizontal="center" vertical="center"/>
    </xf>
    <xf numFmtId="0" fontId="55" fillId="5" borderId="6" xfId="0" applyFont="1" applyFill="1" applyBorder="1" applyAlignment="1">
      <alignment horizontal="center" vertical="center"/>
    </xf>
    <xf numFmtId="0" fontId="55" fillId="5" borderId="7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4" borderId="2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57" fillId="6" borderId="3" xfId="0" applyFont="1" applyFill="1" applyBorder="1" applyAlignment="1">
      <alignment horizontal="center" vertical="center"/>
    </xf>
    <xf numFmtId="164" fontId="57" fillId="6" borderId="3" xfId="0" applyNumberFormat="1" applyFont="1" applyFill="1" applyBorder="1" applyAlignment="1">
      <alignment horizontal="center" vertical="center"/>
    </xf>
    <xf numFmtId="1" fontId="0" fillId="4" borderId="8" xfId="0" applyNumberFormat="1" applyFill="1" applyBorder="1" applyAlignment="1">
      <alignment horizontal="center" vertical="center"/>
    </xf>
    <xf numFmtId="0" fontId="0" fillId="0" borderId="12" xfId="0" applyBorder="1"/>
    <xf numFmtId="0" fontId="0" fillId="0" borderId="0" xfId="0"/>
    <xf numFmtId="0" fontId="0" fillId="0" borderId="13" xfId="0" applyBorder="1"/>
    <xf numFmtId="0" fontId="3" fillId="7" borderId="3" xfId="0" applyFont="1" applyFill="1" applyBorder="1" applyAlignment="1">
      <alignment horizontal="center" vertical="center"/>
    </xf>
    <xf numFmtId="2" fontId="57" fillId="7" borderId="3" xfId="0" applyNumberFormat="1" applyFont="1" applyFill="1" applyBorder="1" applyAlignment="1">
      <alignment horizontal="center" vertical="center"/>
    </xf>
    <xf numFmtId="1" fontId="0" fillId="4" borderId="4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0" borderId="18" xfId="0" applyBorder="1"/>
    <xf numFmtId="0" fontId="0" fillId="0" borderId="1" xfId="0" applyBorder="1"/>
    <xf numFmtId="0" fontId="0" fillId="0" borderId="19" xfId="0" applyBorder="1"/>
    <xf numFmtId="0" fontId="57" fillId="7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5" fillId="4" borderId="5" xfId="0" applyFont="1" applyFill="1" applyBorder="1" applyAlignment="1">
      <alignment horizontal="left" vertical="center"/>
    </xf>
    <xf numFmtId="0" fontId="55" fillId="4" borderId="6" xfId="0" applyFont="1" applyFill="1" applyBorder="1" applyAlignment="1">
      <alignment horizontal="left" vertical="center"/>
    </xf>
    <xf numFmtId="0" fontId="55" fillId="4" borderId="7" xfId="0" applyFont="1" applyFill="1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22"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3333"/>
        </patternFill>
      </fill>
    </dxf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3333"/>
        </patternFill>
      </fill>
    </dxf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3333"/>
        </patternFill>
      </fill>
    </dxf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3333"/>
        </patternFill>
      </fill>
    </dxf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3333"/>
        </patternFill>
      </fill>
    </dxf>
    <dxf>
      <font>
        <b/>
        <i val="0"/>
        <color auto="1"/>
      </font>
      <fill>
        <patternFill>
          <bgColor rgb="FFFF3333"/>
        </patternFill>
      </fill>
    </dxf>
    <dxf>
      <font>
        <b/>
        <i val="0"/>
        <strike val="0"/>
        <color auto="1"/>
      </font>
      <fill>
        <patternFill>
          <bgColor rgb="FF92D050"/>
        </patternFill>
      </fill>
    </dxf>
    <dxf>
      <font>
        <b/>
        <i val="0"/>
        <strike val="0"/>
        <color auto="1"/>
      </font>
      <fill>
        <patternFill>
          <bgColor rgb="FF92D050"/>
        </patternFill>
      </fill>
    </dxf>
    <dxf>
      <fill>
        <patternFill>
          <bgColor rgb="FFFFCE33"/>
        </patternFill>
      </fill>
    </dxf>
    <dxf>
      <fill>
        <patternFill>
          <bgColor rgb="FFFF2F2F"/>
        </patternFill>
      </fill>
    </dxf>
    <dxf>
      <fill>
        <patternFill patternType="solid">
          <fgColor auto="1"/>
          <bgColor rgb="FF00F66F"/>
        </patternFill>
      </fill>
    </dxf>
    <dxf>
      <fill>
        <patternFill>
          <bgColor rgb="FFFFCE33"/>
        </patternFill>
      </fill>
    </dxf>
    <dxf>
      <fill>
        <patternFill>
          <bgColor rgb="FFFF2F2F"/>
        </patternFill>
      </fill>
    </dxf>
    <dxf>
      <fill>
        <patternFill patternType="solid">
          <fgColor auto="1"/>
          <bgColor rgb="FF00F66F"/>
        </patternFill>
      </fill>
    </dxf>
    <dxf>
      <fill>
        <patternFill>
          <bgColor rgb="FFFFCE33"/>
        </patternFill>
      </fill>
    </dxf>
    <dxf>
      <fill>
        <patternFill>
          <bgColor rgb="FFFF2F2F"/>
        </patternFill>
      </fill>
    </dxf>
    <dxf>
      <fill>
        <patternFill patternType="solid">
          <fgColor auto="1"/>
          <bgColor rgb="FF00F66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140457</xdr:colOff>
      <xdr:row>9</xdr:row>
      <xdr:rowOff>121476</xdr:rowOff>
    </xdr:from>
    <xdr:to>
      <xdr:col>48</xdr:col>
      <xdr:colOff>56004</xdr:colOff>
      <xdr:row>10</xdr:row>
      <xdr:rowOff>131182</xdr:rowOff>
    </xdr:to>
    <xdr:sp macro="" textlink="$BC$13">
      <xdr:nvSpPr>
        <xdr:cNvPr id="10" name="ZoneTexte 9"/>
        <xdr:cNvSpPr txBox="1"/>
      </xdr:nvSpPr>
      <xdr:spPr>
        <a:xfrm>
          <a:off x="8370057" y="1597851"/>
          <a:ext cx="458472" cy="1906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fld id="{F01B178E-A3EB-4579-99D0-C2A4B17E447A}" type="TxLink">
            <a:rPr lang="en-US" sz="900" b="1" i="0" u="none" strike="noStrike">
              <a:solidFill>
                <a:schemeClr val="accent1">
                  <a:lumMod val="75000"/>
                </a:schemeClr>
              </a:solidFill>
              <a:latin typeface="Calibri"/>
            </a:rPr>
            <a:pPr algn="ctr"/>
            <a:t> </a:t>
          </a:fld>
          <a:endParaRPr lang="fr-FR" sz="4000" b="1">
            <a:solidFill>
              <a:schemeClr val="accent1">
                <a:lumMod val="75000"/>
              </a:schemeClr>
            </a:solidFill>
            <a:latin typeface="Articulate Extrabold" pitchFamily="2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tion%20par%20comp&#233;tences%202017V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SUIVI ACTIVITES"/>
      <sheetName val="Espace élève"/>
      <sheetName val="Tableauprof"/>
      <sheetName val="tableauprofnew"/>
      <sheetName val="FC"/>
      <sheetName val="tableauclasse"/>
      <sheetName val="tableauclasse (2)"/>
    </sheetNames>
    <sheetDataSet>
      <sheetData sheetId="0"/>
      <sheetData sheetId="1"/>
      <sheetData sheetId="2">
        <row r="12">
          <cell r="AF12">
            <v>0.19999999999999996</v>
          </cell>
        </row>
        <row r="13">
          <cell r="AF13">
            <v>0.8</v>
          </cell>
          <cell r="AO13">
            <v>0.99900000000000011</v>
          </cell>
          <cell r="AP13">
            <v>9.9999999999988987E-4</v>
          </cell>
          <cell r="BC13">
            <v>0.90000000000000013</v>
          </cell>
          <cell r="BD13">
            <v>9.9999999999999867E-2</v>
          </cell>
        </row>
        <row r="20">
          <cell r="G20" t="str">
            <v>P1</v>
          </cell>
          <cell r="H20" t="str">
            <v>P2</v>
          </cell>
          <cell r="I20" t="str">
            <v>P3</v>
          </cell>
          <cell r="J20" t="str">
            <v>P4</v>
          </cell>
          <cell r="K20" t="str">
            <v>P5</v>
          </cell>
          <cell r="L20" t="str">
            <v>P6</v>
          </cell>
          <cell r="M20" t="str">
            <v>P7</v>
          </cell>
          <cell r="N20" t="str">
            <v>P8</v>
          </cell>
          <cell r="O20" t="str">
            <v>P9</v>
          </cell>
          <cell r="P20" t="str">
            <v>P10</v>
          </cell>
          <cell r="Q20" t="str">
            <v>P11</v>
          </cell>
          <cell r="R20" t="str">
            <v>P12</v>
          </cell>
          <cell r="S20" t="str">
            <v>P13</v>
          </cell>
          <cell r="T20" t="str">
            <v>P14</v>
          </cell>
          <cell r="U20" t="str">
            <v>P15</v>
          </cell>
          <cell r="AE20">
            <v>0.75</v>
          </cell>
          <cell r="AF20">
            <v>0.25</v>
          </cell>
          <cell r="AQ20">
            <v>1</v>
          </cell>
          <cell r="AR20">
            <v>0</v>
          </cell>
          <cell r="BC20">
            <v>0.8</v>
          </cell>
          <cell r="BD20">
            <v>0.19999999999999996</v>
          </cell>
        </row>
        <row r="21">
          <cell r="G21">
            <v>3</v>
          </cell>
          <cell r="H21">
            <v>2</v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>
            <v>3</v>
          </cell>
          <cell r="R21">
            <v>2</v>
          </cell>
          <cell r="S21" t="str">
            <v/>
          </cell>
          <cell r="T21" t="str">
            <v/>
          </cell>
          <cell r="U21" t="str">
            <v/>
          </cell>
        </row>
      </sheetData>
      <sheetData sheetId="3">
        <row r="37">
          <cell r="A37">
            <v>1</v>
          </cell>
        </row>
        <row r="40">
          <cell r="A40">
            <v>2</v>
          </cell>
        </row>
        <row r="43">
          <cell r="A43">
            <v>3</v>
          </cell>
        </row>
        <row r="46">
          <cell r="A46">
            <v>4</v>
          </cell>
        </row>
        <row r="49">
          <cell r="A49">
            <v>5</v>
          </cell>
        </row>
        <row r="52">
          <cell r="A52">
            <v>6</v>
          </cell>
        </row>
        <row r="55">
          <cell r="A55">
            <v>7</v>
          </cell>
        </row>
        <row r="58">
          <cell r="A58">
            <v>8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A77"/>
  <sheetViews>
    <sheetView tabSelected="1" topLeftCell="A10" workbookViewId="0">
      <selection activeCell="L3" sqref="L3"/>
    </sheetView>
  </sheetViews>
  <sheetFormatPr baseColWidth="10" defaultRowHeight="15"/>
  <cols>
    <col min="1" max="1" width="3.140625" customWidth="1"/>
    <col min="2" max="2" width="2.85546875" customWidth="1"/>
    <col min="3" max="3" width="2.5703125" customWidth="1"/>
    <col min="4" max="18" width="2.7109375" customWidth="1"/>
    <col min="19" max="19" width="3.5703125" customWidth="1"/>
    <col min="20" max="58" width="2.7109375" customWidth="1"/>
    <col min="59" max="131" width="2.7109375" style="1" customWidth="1"/>
    <col min="132" max="205" width="2.7109375" customWidth="1"/>
  </cols>
  <sheetData>
    <row r="1" spans="1:5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</row>
    <row r="2" spans="1:57" ht="15" customHeight="1">
      <c r="A2" s="4"/>
      <c r="B2" s="36"/>
      <c r="C2" s="36"/>
      <c r="D2" s="36"/>
      <c r="E2" s="36"/>
      <c r="F2" s="36"/>
      <c r="G2" s="36"/>
      <c r="H2" s="36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112"/>
      <c r="AY2" s="112"/>
      <c r="AZ2" s="112"/>
      <c r="BA2" s="112"/>
      <c r="BB2" s="112"/>
      <c r="BC2" s="112"/>
      <c r="BD2" s="112"/>
      <c r="BE2" s="112"/>
    </row>
    <row r="3" spans="1:57" ht="15.75" customHeight="1">
      <c r="A3" s="4"/>
      <c r="B3" s="36"/>
      <c r="C3" s="36"/>
      <c r="D3" s="36"/>
      <c r="E3" s="36"/>
      <c r="F3" s="36"/>
      <c r="G3" s="36"/>
      <c r="H3" s="36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112"/>
      <c r="AY3" s="112"/>
      <c r="AZ3" s="112"/>
      <c r="BA3" s="112"/>
      <c r="BB3" s="112"/>
      <c r="BC3" s="112"/>
      <c r="BD3" s="112"/>
      <c r="BE3" s="112"/>
    </row>
    <row r="4" spans="1:57" ht="15.75" customHeight="1">
      <c r="A4" s="4"/>
      <c r="B4" s="4"/>
      <c r="C4" s="4"/>
      <c r="D4" s="3"/>
      <c r="E4" s="3"/>
      <c r="F4" s="3"/>
      <c r="G4" s="3"/>
      <c r="H4" s="3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7"/>
      <c r="AY4" s="67"/>
      <c r="AZ4" s="67"/>
      <c r="BA4" s="67"/>
      <c r="BB4" s="67"/>
      <c r="BC4" s="67"/>
      <c r="BD4" s="67"/>
      <c r="BE4" s="67"/>
    </row>
    <row r="5" spans="1:57" ht="15.75" customHeight="1">
      <c r="A5" s="4"/>
      <c r="B5" s="4"/>
      <c r="C5" s="4"/>
      <c r="D5" s="3"/>
      <c r="E5" s="3"/>
      <c r="F5" s="3"/>
      <c r="G5" s="3"/>
      <c r="H5" s="3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7"/>
      <c r="AY5" s="67"/>
      <c r="AZ5" s="67"/>
      <c r="BA5" s="67"/>
      <c r="BB5" s="67"/>
      <c r="BC5" s="67"/>
      <c r="BD5" s="67"/>
      <c r="BE5" s="67"/>
    </row>
    <row r="6" spans="1:57" ht="15.75" customHeight="1">
      <c r="A6" s="4"/>
      <c r="B6" s="4"/>
      <c r="C6" s="4"/>
      <c r="D6" s="3"/>
      <c r="E6" s="3"/>
      <c r="F6" s="3"/>
      <c r="G6" s="3"/>
      <c r="H6" s="3"/>
      <c r="I6" s="68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9"/>
      <c r="AK6" s="69"/>
      <c r="AL6" s="66"/>
      <c r="AM6" s="66"/>
      <c r="AN6" s="66"/>
      <c r="AO6" s="70"/>
      <c r="AP6" s="4"/>
      <c r="AQ6" s="71"/>
      <c r="AR6" s="66"/>
      <c r="AS6" s="4"/>
      <c r="AT6" s="66"/>
      <c r="AU6" s="66"/>
      <c r="AV6" s="66"/>
      <c r="AW6" s="71"/>
      <c r="AX6" s="67"/>
      <c r="AY6" s="112"/>
      <c r="AZ6" s="112"/>
      <c r="BA6" s="112"/>
      <c r="BB6" s="67"/>
      <c r="BC6" s="67"/>
      <c r="BD6" s="67"/>
      <c r="BE6" s="67"/>
    </row>
    <row r="7" spans="1:57" ht="6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</row>
    <row r="8" spans="1:57" ht="6.75" customHeight="1">
      <c r="A8" s="4"/>
      <c r="B8" s="4"/>
      <c r="C8" s="4"/>
      <c r="D8" s="4"/>
      <c r="E8" s="4"/>
      <c r="F8" s="4"/>
      <c r="G8" s="4"/>
      <c r="H8" s="4"/>
      <c r="I8" s="72"/>
      <c r="J8" s="113"/>
      <c r="K8" s="113"/>
      <c r="L8" s="113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</row>
    <row r="9" spans="1:57" ht="9" customHeight="1">
      <c r="A9" s="4"/>
      <c r="B9" s="4"/>
      <c r="C9" s="4"/>
      <c r="D9" s="4"/>
      <c r="E9" s="4"/>
      <c r="F9" s="4"/>
      <c r="G9" s="4"/>
      <c r="H9" s="4"/>
      <c r="I9" s="4"/>
      <c r="J9" s="113"/>
      <c r="K9" s="113"/>
      <c r="L9" s="113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</row>
    <row r="10" spans="1:57" ht="14.25" customHeight="1">
      <c r="A10" s="4"/>
      <c r="B10" s="4"/>
      <c r="C10" s="4"/>
      <c r="D10" s="4"/>
      <c r="E10" s="4"/>
      <c r="F10" s="4"/>
      <c r="G10" s="4"/>
      <c r="H10" s="73"/>
      <c r="I10" s="4"/>
      <c r="J10" s="4"/>
      <c r="K10" s="4"/>
      <c r="L10" s="4"/>
      <c r="M10" s="4"/>
      <c r="N10" s="74"/>
      <c r="O10" s="74"/>
      <c r="P10" s="74"/>
      <c r="Q10" s="74"/>
      <c r="R10" s="74"/>
      <c r="S10" s="74"/>
      <c r="T10" s="74"/>
      <c r="U10" s="4"/>
      <c r="V10" s="62"/>
      <c r="W10" s="114"/>
      <c r="X10" s="114"/>
      <c r="Y10" s="114"/>
      <c r="Z10" s="4"/>
      <c r="AA10" s="115"/>
      <c r="AB10" s="115"/>
      <c r="AC10" s="115"/>
      <c r="AD10" s="116"/>
      <c r="AE10" s="116"/>
      <c r="AF10" s="75"/>
      <c r="AG10" s="4"/>
      <c r="AH10" s="4"/>
      <c r="AI10" s="117"/>
      <c r="AJ10" s="118"/>
      <c r="AK10" s="4"/>
      <c r="AL10" s="115"/>
      <c r="AM10" s="116"/>
      <c r="AN10" s="116"/>
      <c r="AO10" s="76"/>
      <c r="AP10" s="76"/>
      <c r="AQ10" s="4"/>
      <c r="AR10" s="4"/>
      <c r="AS10" s="4"/>
      <c r="AT10" s="4"/>
      <c r="AU10" s="4"/>
      <c r="AV10" s="4"/>
      <c r="AW10" s="4"/>
      <c r="AX10" s="115"/>
      <c r="AY10" s="115"/>
      <c r="AZ10" s="115"/>
      <c r="BA10" s="115"/>
      <c r="BB10" s="115"/>
      <c r="BC10" s="4"/>
      <c r="BD10" s="4"/>
      <c r="BE10" s="4"/>
    </row>
    <row r="11" spans="1:57" ht="15" customHeight="1">
      <c r="A11" s="4"/>
      <c r="B11" s="4"/>
      <c r="C11" s="4"/>
      <c r="D11" s="4"/>
      <c r="E11" s="4"/>
      <c r="F11" s="4"/>
      <c r="G11" s="4"/>
      <c r="H11" s="4"/>
      <c r="I11" s="77"/>
      <c r="J11" s="4"/>
      <c r="K11" s="4"/>
      <c r="L11" s="4"/>
      <c r="M11" s="4"/>
      <c r="N11" s="78"/>
      <c r="O11" s="78"/>
      <c r="P11" s="78"/>
      <c r="Q11" s="78"/>
      <c r="R11" s="78"/>
      <c r="S11" s="119"/>
      <c r="T11" s="119"/>
      <c r="U11" s="4"/>
      <c r="V11" s="62"/>
      <c r="W11" s="114"/>
      <c r="X11" s="114"/>
      <c r="Y11" s="114"/>
      <c r="Z11" s="4"/>
      <c r="AA11" s="115"/>
      <c r="AB11" s="115"/>
      <c r="AC11" s="115"/>
      <c r="AD11" s="116"/>
      <c r="AE11" s="116"/>
      <c r="AF11" s="75"/>
      <c r="AG11" s="4"/>
      <c r="AH11" s="4"/>
      <c r="AI11" s="118"/>
      <c r="AJ11" s="118"/>
      <c r="AK11" s="4"/>
      <c r="AL11" s="115"/>
      <c r="AM11" s="116"/>
      <c r="AN11" s="116"/>
      <c r="AO11" s="76"/>
      <c r="AP11" s="76"/>
      <c r="AQ11" s="4"/>
      <c r="AR11" s="4"/>
      <c r="AS11" s="4"/>
      <c r="AT11" s="4"/>
      <c r="AU11" s="4"/>
      <c r="AV11" s="4"/>
      <c r="AW11" s="4"/>
      <c r="AX11" s="115"/>
      <c r="AY11" s="115"/>
      <c r="AZ11" s="115"/>
      <c r="BA11" s="115"/>
      <c r="BB11" s="115"/>
      <c r="BC11" s="4"/>
      <c r="BD11" s="4"/>
      <c r="BE11" s="4"/>
    </row>
    <row r="12" spans="1:57" ht="1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73"/>
      <c r="L12" s="73"/>
      <c r="M12" s="4"/>
      <c r="N12" s="78"/>
      <c r="O12" s="78"/>
      <c r="P12" s="78"/>
      <c r="Q12" s="78"/>
      <c r="R12" s="78"/>
      <c r="S12" s="119"/>
      <c r="T12" s="119"/>
      <c r="U12" s="4"/>
      <c r="V12" s="79"/>
      <c r="W12" s="4"/>
      <c r="X12" s="4"/>
      <c r="Y12" s="4"/>
      <c r="Z12" s="4"/>
      <c r="AA12" s="80"/>
      <c r="AB12" s="80"/>
      <c r="AC12" s="80"/>
      <c r="AD12" s="80"/>
      <c r="AE12" s="80"/>
      <c r="AF12" s="81"/>
      <c r="AG12" s="4"/>
      <c r="AH12" s="4"/>
      <c r="AI12" s="4"/>
      <c r="AJ12" s="4"/>
      <c r="AK12" s="4"/>
      <c r="AL12" s="80"/>
      <c r="AM12" s="80"/>
      <c r="AN12" s="80"/>
      <c r="AO12" s="80"/>
      <c r="AP12" s="76"/>
      <c r="AQ12" s="4"/>
      <c r="AR12" s="4"/>
      <c r="AS12" s="4"/>
      <c r="AT12" s="4"/>
      <c r="AU12" s="4"/>
      <c r="AV12" s="4"/>
      <c r="AW12" s="4"/>
      <c r="AX12" s="80"/>
      <c r="AY12" s="80"/>
      <c r="AZ12" s="80"/>
      <c r="BA12" s="80"/>
      <c r="BB12" s="80"/>
      <c r="BC12" s="4"/>
      <c r="BD12" s="4"/>
      <c r="BE12" s="4"/>
    </row>
    <row r="13" spans="1:57" ht="15" customHeight="1">
      <c r="A13" s="4"/>
      <c r="B13" s="4"/>
      <c r="C13" s="4"/>
      <c r="D13" s="4"/>
      <c r="E13" s="4"/>
      <c r="F13" s="4"/>
      <c r="G13" s="4"/>
      <c r="H13" s="4"/>
      <c r="I13" s="4"/>
      <c r="J13" s="73"/>
      <c r="K13" s="73"/>
      <c r="L13" s="73"/>
      <c r="M13" s="73"/>
      <c r="N13" s="4"/>
      <c r="O13" s="4"/>
      <c r="P13" s="4"/>
      <c r="Q13" s="4"/>
      <c r="R13" s="4"/>
      <c r="S13" s="4"/>
      <c r="T13" s="4"/>
      <c r="U13" s="4"/>
      <c r="V13" s="79"/>
      <c r="W13" s="82"/>
      <c r="X13" s="83"/>
      <c r="Y13" s="84"/>
      <c r="Z13" s="62"/>
      <c r="AA13" s="85"/>
      <c r="AB13" s="85"/>
      <c r="AC13" s="85"/>
      <c r="AD13" s="85"/>
      <c r="AE13" s="85"/>
      <c r="AF13" s="86"/>
      <c r="AG13" s="4"/>
      <c r="AH13" s="4"/>
      <c r="AI13" s="87"/>
      <c r="AJ13" s="88"/>
      <c r="AK13" s="89"/>
      <c r="AL13" s="90"/>
      <c r="AM13" s="90"/>
      <c r="AN13" s="90"/>
      <c r="AO13" s="91"/>
      <c r="AP13" s="90"/>
      <c r="AQ13" s="4"/>
      <c r="AR13" s="4"/>
      <c r="AS13" s="4"/>
      <c r="AT13" s="4"/>
      <c r="AU13" s="92"/>
      <c r="AV13" s="4"/>
      <c r="AW13" s="93"/>
      <c r="AX13" s="62"/>
      <c r="AY13" s="62"/>
      <c r="AZ13" s="62"/>
      <c r="BA13" s="62"/>
      <c r="BB13" s="62"/>
      <c r="BC13" s="94"/>
      <c r="BD13" s="62"/>
      <c r="BE13" s="62"/>
    </row>
    <row r="14" spans="1:57" ht="15" customHeight="1">
      <c r="A14" s="4"/>
      <c r="B14" s="4"/>
      <c r="C14" s="4"/>
      <c r="D14" s="36"/>
      <c r="E14" s="36"/>
      <c r="F14" s="36"/>
      <c r="G14" s="36"/>
      <c r="H14" s="36"/>
      <c r="I14" s="4"/>
      <c r="J14" s="36"/>
      <c r="K14" s="36"/>
      <c r="L14" s="36"/>
      <c r="M14" s="36"/>
      <c r="N14" s="36"/>
      <c r="O14" s="4"/>
      <c r="P14" s="36"/>
      <c r="Q14" s="36"/>
      <c r="R14" s="36"/>
      <c r="S14" s="36"/>
      <c r="T14" s="36"/>
      <c r="U14" s="3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5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</row>
    <row r="15" spans="1:57" ht="15" customHeight="1">
      <c r="A15" s="4"/>
      <c r="B15" s="4"/>
      <c r="C15" s="4"/>
      <c r="D15" s="95"/>
      <c r="E15" s="120"/>
      <c r="F15" s="120"/>
      <c r="G15" s="120"/>
      <c r="H15" s="120"/>
      <c r="I15" s="4"/>
      <c r="J15" s="95"/>
      <c r="K15" s="120"/>
      <c r="L15" s="120"/>
      <c r="M15" s="120"/>
      <c r="N15" s="120"/>
      <c r="O15" s="4"/>
      <c r="P15" s="95"/>
      <c r="Q15" s="121"/>
      <c r="R15" s="121"/>
      <c r="S15" s="121"/>
      <c r="T15" s="121"/>
      <c r="U15" s="6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96"/>
      <c r="AR15" s="96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</row>
    <row r="16" spans="1:57" ht="15" customHeight="1">
      <c r="A16" s="4"/>
      <c r="B16" s="4"/>
      <c r="C16" s="4"/>
      <c r="D16" s="95"/>
      <c r="E16" s="120"/>
      <c r="F16" s="120"/>
      <c r="G16" s="120"/>
      <c r="H16" s="120"/>
      <c r="I16" s="4"/>
      <c r="J16" s="95"/>
      <c r="K16" s="120"/>
      <c r="L16" s="120"/>
      <c r="M16" s="120"/>
      <c r="N16" s="120"/>
      <c r="O16" s="4"/>
      <c r="P16" s="95"/>
      <c r="Q16" s="121"/>
      <c r="R16" s="121"/>
      <c r="S16" s="121"/>
      <c r="T16" s="121"/>
      <c r="U16" s="6"/>
      <c r="V16" s="4"/>
      <c r="W16" s="4"/>
      <c r="X16" s="4"/>
      <c r="Y16" s="4"/>
      <c r="Z16" s="4"/>
      <c r="AA16" s="4"/>
      <c r="AB16" s="4"/>
      <c r="AC16" s="4"/>
      <c r="AD16" s="4"/>
      <c r="AE16" s="96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96"/>
      <c r="AR16" s="96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</row>
    <row r="17" spans="1:67" ht="15" customHeight="1">
      <c r="A17" s="4"/>
      <c r="B17" s="4"/>
      <c r="C17" s="4"/>
      <c r="D17" s="95"/>
      <c r="E17" s="120"/>
      <c r="F17" s="120"/>
      <c r="G17" s="120"/>
      <c r="H17" s="120"/>
      <c r="I17" s="4"/>
      <c r="J17" s="95"/>
      <c r="K17" s="120"/>
      <c r="L17" s="120"/>
      <c r="M17" s="120"/>
      <c r="N17" s="120"/>
      <c r="O17" s="4"/>
      <c r="P17" s="95"/>
      <c r="Q17" s="121"/>
      <c r="R17" s="121"/>
      <c r="S17" s="121"/>
      <c r="T17" s="121"/>
      <c r="U17" s="6"/>
      <c r="V17" s="4"/>
      <c r="W17" s="122"/>
      <c r="X17" s="122"/>
      <c r="Y17" s="122"/>
      <c r="Z17" s="4"/>
      <c r="AA17" s="123"/>
      <c r="AB17" s="115"/>
      <c r="AC17" s="115"/>
      <c r="AD17" s="116"/>
      <c r="AE17" s="124"/>
      <c r="AF17" s="97"/>
      <c r="AG17" s="4"/>
      <c r="AH17" s="4"/>
      <c r="AI17" s="125"/>
      <c r="AJ17" s="126"/>
      <c r="AK17" s="4"/>
      <c r="AL17" s="115"/>
      <c r="AM17" s="115"/>
      <c r="AN17" s="115"/>
      <c r="AO17" s="116"/>
      <c r="AP17" s="116"/>
      <c r="AQ17" s="96"/>
      <c r="AR17" s="96"/>
      <c r="AS17" s="4"/>
      <c r="AT17" s="4"/>
      <c r="AU17" s="127"/>
      <c r="AV17" s="127"/>
      <c r="AW17" s="4"/>
      <c r="AX17" s="115"/>
      <c r="AY17" s="115"/>
      <c r="AZ17" s="115"/>
      <c r="BA17" s="116"/>
      <c r="BB17" s="116"/>
      <c r="BC17" s="4"/>
      <c r="BD17" s="4"/>
      <c r="BE17" s="4"/>
    </row>
    <row r="18" spans="1:67" ht="15" customHeight="1">
      <c r="A18" s="4"/>
      <c r="B18" s="4"/>
      <c r="C18" s="4"/>
      <c r="D18" s="95"/>
      <c r="E18" s="120"/>
      <c r="F18" s="120"/>
      <c r="G18" s="120"/>
      <c r="H18" s="120"/>
      <c r="I18" s="4"/>
      <c r="J18" s="95"/>
      <c r="K18" s="120"/>
      <c r="L18" s="120"/>
      <c r="M18" s="120"/>
      <c r="N18" s="120"/>
      <c r="O18" s="4"/>
      <c r="P18" s="95"/>
      <c r="Q18" s="121"/>
      <c r="R18" s="121"/>
      <c r="S18" s="121"/>
      <c r="T18" s="121"/>
      <c r="U18" s="6"/>
      <c r="V18" s="4"/>
      <c r="W18" s="122"/>
      <c r="X18" s="122"/>
      <c r="Y18" s="122"/>
      <c r="Z18" s="4"/>
      <c r="AA18" s="123"/>
      <c r="AB18" s="115"/>
      <c r="AC18" s="115"/>
      <c r="AD18" s="116"/>
      <c r="AE18" s="124"/>
      <c r="AF18" s="97"/>
      <c r="AG18" s="4"/>
      <c r="AH18" s="4"/>
      <c r="AI18" s="126"/>
      <c r="AJ18" s="126"/>
      <c r="AK18" s="4"/>
      <c r="AL18" s="115"/>
      <c r="AM18" s="115"/>
      <c r="AN18" s="115"/>
      <c r="AO18" s="116"/>
      <c r="AP18" s="116"/>
      <c r="AQ18" s="96"/>
      <c r="AR18" s="96"/>
      <c r="AS18" s="4"/>
      <c r="AT18" s="4"/>
      <c r="AU18" s="4"/>
      <c r="AV18" s="4"/>
      <c r="AW18" s="4"/>
      <c r="AX18" s="115"/>
      <c r="AY18" s="115"/>
      <c r="AZ18" s="115"/>
      <c r="BA18" s="116"/>
      <c r="BB18" s="116"/>
      <c r="BC18" s="4"/>
      <c r="BD18" s="4"/>
      <c r="BE18" s="4"/>
    </row>
    <row r="19" spans="1:67" ht="15" customHeight="1">
      <c r="A19" s="4"/>
      <c r="B19" s="4"/>
      <c r="C19" s="4"/>
      <c r="D19" s="95"/>
      <c r="E19" s="120"/>
      <c r="F19" s="120"/>
      <c r="G19" s="120"/>
      <c r="H19" s="120"/>
      <c r="I19" s="4"/>
      <c r="J19" s="95"/>
      <c r="K19" s="120"/>
      <c r="L19" s="120"/>
      <c r="M19" s="120"/>
      <c r="N19" s="120"/>
      <c r="O19" s="4"/>
      <c r="P19" s="95"/>
      <c r="Q19" s="121"/>
      <c r="R19" s="121"/>
      <c r="S19" s="121"/>
      <c r="T19" s="121"/>
      <c r="U19" s="6"/>
      <c r="V19" s="4"/>
      <c r="W19" s="4"/>
      <c r="X19" s="4"/>
      <c r="Y19" s="4"/>
      <c r="Z19" s="4"/>
      <c r="AA19" s="80"/>
      <c r="AB19" s="80"/>
      <c r="AC19" s="80"/>
      <c r="AD19" s="80"/>
      <c r="AE19" s="98"/>
      <c r="AF19" s="97"/>
      <c r="AG19" s="4"/>
      <c r="AH19" s="4"/>
      <c r="AI19" s="4"/>
      <c r="AJ19" s="4"/>
      <c r="AK19" s="4"/>
      <c r="AL19" s="80"/>
      <c r="AM19" s="80"/>
      <c r="AN19" s="80"/>
      <c r="AO19" s="80"/>
      <c r="AP19" s="80"/>
      <c r="AQ19" s="96"/>
      <c r="AR19" s="96"/>
      <c r="AS19" s="4"/>
      <c r="AT19" s="4"/>
      <c r="AU19" s="4"/>
      <c r="AV19" s="4"/>
      <c r="AW19" s="4"/>
      <c r="AX19" s="80"/>
      <c r="AY19" s="80"/>
      <c r="AZ19" s="80"/>
      <c r="BA19" s="80"/>
      <c r="BB19" s="80"/>
      <c r="BC19" s="4"/>
      <c r="BD19" s="4"/>
      <c r="BE19" s="4"/>
    </row>
    <row r="20" spans="1:67" ht="15" customHeight="1">
      <c r="A20" s="4"/>
      <c r="B20" s="4"/>
      <c r="C20" s="4"/>
      <c r="D20" s="7"/>
      <c r="E20" s="8"/>
      <c r="F20" s="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4"/>
      <c r="W20" s="99"/>
      <c r="X20" s="4"/>
      <c r="Y20" s="100"/>
      <c r="Z20" s="101"/>
      <c r="AA20" s="101"/>
      <c r="AB20" s="102"/>
      <c r="AC20" s="102"/>
      <c r="AD20" s="102"/>
      <c r="AE20" s="103"/>
      <c r="AF20" s="64"/>
      <c r="AG20" s="4"/>
      <c r="AH20" s="4"/>
      <c r="AI20" s="104"/>
      <c r="AJ20" s="4"/>
      <c r="AK20" s="4"/>
      <c r="AL20" s="105"/>
      <c r="AM20" s="105"/>
      <c r="AN20" s="105"/>
      <c r="AO20" s="105"/>
      <c r="AP20" s="105"/>
      <c r="AQ20" s="106"/>
      <c r="AR20" s="107"/>
      <c r="AS20" s="4"/>
      <c r="AT20" s="4"/>
      <c r="AU20" s="108"/>
      <c r="AV20" s="4"/>
      <c r="AW20" s="109"/>
      <c r="AX20" s="20"/>
      <c r="AY20" s="19"/>
      <c r="AZ20" s="20"/>
      <c r="BA20" s="20"/>
      <c r="BB20" s="20"/>
      <c r="BC20" s="110"/>
      <c r="BD20" s="20"/>
      <c r="BE20" s="20"/>
    </row>
    <row r="21" spans="1:67" ht="15" customHeight="1">
      <c r="A21" s="4"/>
      <c r="B21" s="4"/>
      <c r="C21" s="4"/>
      <c r="D21" s="8"/>
      <c r="E21" s="8"/>
      <c r="F21" s="7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4"/>
      <c r="W21" s="4"/>
      <c r="X21" s="4"/>
      <c r="Y21" s="4"/>
      <c r="Z21" s="20"/>
      <c r="AA21" s="20"/>
      <c r="AB21" s="20"/>
      <c r="AC21" s="20"/>
      <c r="AD21" s="20"/>
      <c r="AE21" s="64"/>
      <c r="AF21" s="64"/>
      <c r="AG21" s="4"/>
      <c r="AH21" s="4"/>
      <c r="AI21" s="4"/>
      <c r="AJ21" s="4"/>
      <c r="AK21" s="4"/>
      <c r="AL21" s="19"/>
      <c r="AM21" s="19"/>
      <c r="AN21" s="19"/>
      <c r="AO21" s="19"/>
      <c r="AP21" s="19"/>
      <c r="AQ21" s="19"/>
      <c r="AR21" s="19"/>
      <c r="AS21" s="4"/>
      <c r="AT21" s="4"/>
      <c r="AU21" s="4"/>
      <c r="AV21" s="4"/>
      <c r="AW21" s="4"/>
      <c r="AX21" s="20"/>
      <c r="AY21" s="19"/>
      <c r="AZ21" s="20"/>
      <c r="BA21" s="20"/>
      <c r="BB21" s="20"/>
      <c r="BC21" s="20"/>
      <c r="BD21" s="20"/>
      <c r="BE21" s="20"/>
    </row>
    <row r="22" spans="1:67" ht="15" customHeight="1">
      <c r="A22" s="4"/>
      <c r="B22" s="4"/>
      <c r="C22" s="4"/>
      <c r="D22" s="8"/>
      <c r="E22" s="8"/>
      <c r="F22" s="7"/>
      <c r="G22" s="11"/>
      <c r="H22" s="11"/>
      <c r="I22" s="11"/>
      <c r="J22" s="111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65"/>
      <c r="W22" s="4"/>
      <c r="X22" s="4"/>
      <c r="Y22" s="4"/>
      <c r="Z22" s="20"/>
      <c r="AA22" s="20"/>
      <c r="AB22" s="20"/>
      <c r="AC22" s="20"/>
      <c r="AD22" s="20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</row>
    <row r="23" spans="1:67" ht="15" customHeight="1">
      <c r="B23" s="4"/>
      <c r="C23" s="4"/>
      <c r="D23" s="8"/>
      <c r="E23" s="8"/>
      <c r="F23" s="7"/>
      <c r="G23" s="11"/>
      <c r="H23" s="11"/>
      <c r="I23" s="11"/>
      <c r="J23" s="111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65"/>
      <c r="W23" s="4"/>
      <c r="X23" s="4"/>
      <c r="Y23" s="4"/>
      <c r="Z23" s="20"/>
      <c r="AA23" s="20"/>
      <c r="AB23" s="20"/>
      <c r="AC23" s="20"/>
      <c r="AD23" s="20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</row>
    <row r="24" spans="1:67" ht="15.75" customHeight="1">
      <c r="C24" s="4"/>
      <c r="D24" s="8"/>
      <c r="E24" s="8"/>
      <c r="F24" s="7"/>
      <c r="G24" s="11"/>
      <c r="H24" s="11"/>
      <c r="I24" s="11"/>
      <c r="J24" s="111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65"/>
      <c r="W24" s="4"/>
      <c r="X24" s="4"/>
      <c r="Y24" s="4"/>
      <c r="Z24" s="20"/>
      <c r="AA24" s="20"/>
      <c r="AB24" s="20"/>
      <c r="AC24" s="20"/>
      <c r="AD24" s="20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G24" s="13"/>
      <c r="BH24" s="13"/>
      <c r="BI24" s="13"/>
      <c r="BJ24" s="13"/>
      <c r="BK24" s="13"/>
      <c r="BL24" s="13"/>
      <c r="BM24" s="13"/>
      <c r="BN24" s="13"/>
    </row>
    <row r="25" spans="1:67" ht="15" customHeight="1">
      <c r="C25" s="2"/>
      <c r="D25" s="14" t="s">
        <v>5</v>
      </c>
      <c r="E25" s="15"/>
      <c r="F25" s="16"/>
      <c r="G25" s="14" t="s">
        <v>6</v>
      </c>
      <c r="H25" s="15"/>
      <c r="I25" s="15"/>
      <c r="J25" s="16"/>
      <c r="K25" s="14" t="s">
        <v>7</v>
      </c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8"/>
      <c r="Y25" s="14" t="s">
        <v>8</v>
      </c>
      <c r="Z25" s="17"/>
      <c r="AA25" s="17"/>
      <c r="AB25" s="18"/>
      <c r="AC25" s="128" t="s">
        <v>9</v>
      </c>
      <c r="AD25" s="20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G25" s="13"/>
      <c r="BH25" s="13"/>
      <c r="BI25" s="13"/>
      <c r="BJ25" s="13"/>
      <c r="BK25" s="13"/>
      <c r="BL25" s="13"/>
      <c r="BM25" s="13"/>
      <c r="BN25" s="13"/>
    </row>
    <row r="26" spans="1:67" ht="12" customHeight="1">
      <c r="C26" s="21">
        <v>1</v>
      </c>
      <c r="D26" s="22">
        <f>VLOOKUP(LOOKUP(9^9,Feuil2!A:A)-2,Feuil2!A20:L50,2,0)</f>
        <v>8</v>
      </c>
      <c r="E26" s="23"/>
      <c r="F26" s="24"/>
      <c r="G26" s="25" t="str">
        <f>VLOOKUP(LOOKUP(9^9,Feuil2!A:A)-2,Feuil2!A20:L50,3,0)</f>
        <v>TD8</v>
      </c>
      <c r="H26" s="26"/>
      <c r="I26" s="26"/>
      <c r="J26" s="27"/>
      <c r="K26" s="28" t="str">
        <f>VLOOKUP(LOOKUP(9^9,Feuil2!A:A)-2,Feuil2!A20:L50,4,0)</f>
        <v>lecture 8</v>
      </c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/>
      <c r="Y26" s="31" t="str">
        <f>VLOOKUP(LOOKUP(9^9,Feuil2!A:A)-2,Feuil2!A20:L50,10,0)</f>
        <v>C</v>
      </c>
      <c r="Z26" s="156" t="str">
        <f>VLOOKUP(LOOKUP(9^9,Feuil2!A:A)-2,Feuil2!A20:L50,12,0)</f>
        <v>CP 1.15</v>
      </c>
      <c r="AA26" s="157"/>
      <c r="AB26" s="158"/>
      <c r="AC26" s="129"/>
      <c r="AD26" s="20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</row>
    <row r="27" spans="1:67" ht="12" customHeight="1">
      <c r="C27" s="37"/>
      <c r="D27" s="38"/>
      <c r="E27" s="39"/>
      <c r="F27" s="40"/>
      <c r="G27" s="41"/>
      <c r="H27" s="42"/>
      <c r="I27" s="42"/>
      <c r="J27" s="43"/>
      <c r="K27" s="44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6"/>
      <c r="Y27" s="31" t="str">
        <f>VLOOKUP(LOOKUP(9^9,Feuil2!A:A)-1,Feuil2!A21:L51,10,0)</f>
        <v>M</v>
      </c>
      <c r="Z27" s="156" t="str">
        <f>VLOOKUP(LOOKUP(9^9,Feuil2!A:A)-1,Feuil2!A21:L51,12,0)</f>
        <v>CP 1.16</v>
      </c>
      <c r="AA27" s="157"/>
      <c r="AB27" s="158"/>
      <c r="AC27" s="129"/>
      <c r="AD27" s="20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</row>
    <row r="28" spans="1:67" ht="12" customHeight="1">
      <c r="C28" s="47"/>
      <c r="D28" s="48"/>
      <c r="E28" s="49"/>
      <c r="F28" s="50"/>
      <c r="G28" s="51"/>
      <c r="H28" s="52"/>
      <c r="I28" s="52"/>
      <c r="J28" s="53"/>
      <c r="K28" s="54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6"/>
      <c r="Y28" s="31" t="str">
        <f>VLOOKUP(LOOKUP(9^9,Feuil2!A:A),Feuil2!A22:L52,10,0)</f>
        <v>M</v>
      </c>
      <c r="Z28" s="156" t="str">
        <f>VLOOKUP(LOOKUP(9^9,Feuil2!A:A),Feuil2!A22:L52,12,0)</f>
        <v>CP1.10</v>
      </c>
      <c r="AA28" s="157"/>
      <c r="AB28" s="158"/>
      <c r="AC28" s="129"/>
      <c r="AD28" s="20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</row>
    <row r="29" spans="1:67" ht="12" customHeight="1">
      <c r="C29" s="21">
        <v>2</v>
      </c>
      <c r="D29" s="22">
        <f>VLOOKUP(LOOKUP(9^9,Feuil2!A:A)-5,Feuil2!A23:L53,2,0)</f>
        <v>7</v>
      </c>
      <c r="E29" s="23"/>
      <c r="F29" s="24"/>
      <c r="G29" s="25" t="str">
        <f>VLOOKUP(LOOKUP(9^9,Feuil2!A:A)-5,Feuil2!A23:L53,3,0)</f>
        <v>TD7</v>
      </c>
      <c r="H29" s="26"/>
      <c r="I29" s="26"/>
      <c r="J29" s="27"/>
      <c r="K29" s="28" t="str">
        <f>VLOOKUP(LOOKUP(9^9,Feuil2!A:A)-5,Feuil2!A23:L53,4,0)</f>
        <v>lecture 7</v>
      </c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30"/>
      <c r="Y29" s="31" t="str">
        <f>VLOOKUP(LOOKUP(9^9,Feuil2!A:A)-5,Feuil2!A23:L53,10,0)</f>
        <v>C</v>
      </c>
      <c r="Z29" s="156" t="str">
        <f>VLOOKUP(LOOKUP(9^9,Feuil2!A:A)-5,Feuil2!A23:L53,12,0)</f>
        <v>CP 1.13</v>
      </c>
      <c r="AA29" s="157"/>
      <c r="AB29" s="158"/>
      <c r="AC29" s="129"/>
      <c r="AD29" s="20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I29" s="57"/>
      <c r="BJ29" s="57"/>
      <c r="BK29" s="57"/>
      <c r="BL29" s="58"/>
      <c r="BM29" s="58"/>
      <c r="BN29" s="58"/>
      <c r="BO29" s="58"/>
    </row>
    <row r="30" spans="1:67" ht="12" customHeight="1">
      <c r="C30" s="37"/>
      <c r="D30" s="38"/>
      <c r="E30" s="39"/>
      <c r="F30" s="40"/>
      <c r="G30" s="41"/>
      <c r="H30" s="42"/>
      <c r="I30" s="42"/>
      <c r="J30" s="43"/>
      <c r="K30" s="44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6"/>
      <c r="Y30" s="31" t="str">
        <f>VLOOKUP(LOOKUP(9^9,Feuil2!A:A)-4,Feuil2!A24:L54,10,0)</f>
        <v>M</v>
      </c>
      <c r="Z30" s="156" t="str">
        <f>VLOOKUP(LOOKUP(9^9,Feuil2!A:A)-4,Feuil2!A24:L54,12,0)</f>
        <v>CP 1.14</v>
      </c>
      <c r="AA30" s="157"/>
      <c r="AB30" s="158"/>
      <c r="AC30" s="129"/>
      <c r="AD30" s="20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I30" s="57"/>
      <c r="BJ30" s="57"/>
      <c r="BK30" s="57"/>
      <c r="BL30" s="58"/>
      <c r="BM30" s="58"/>
      <c r="BN30" s="58"/>
      <c r="BO30" s="58"/>
    </row>
    <row r="31" spans="1:67" ht="12" customHeight="1">
      <c r="C31" s="47"/>
      <c r="D31" s="48"/>
      <c r="E31" s="49"/>
      <c r="F31" s="50"/>
      <c r="G31" s="51"/>
      <c r="H31" s="52"/>
      <c r="I31" s="52"/>
      <c r="J31" s="53"/>
      <c r="K31" s="54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6"/>
      <c r="Y31" s="31" t="str">
        <f>VLOOKUP(LOOKUP(9^9,Feuil2!A:A)-3,Feuil2!A25:L55,10,0)</f>
        <v>M</v>
      </c>
      <c r="Z31" s="156" t="str">
        <f>VLOOKUP(LOOKUP(9^9,Feuil2!A:A)-3,Feuil2!A25:L55,12,0)</f>
        <v>CP1.9</v>
      </c>
      <c r="AA31" s="157"/>
      <c r="AB31" s="158"/>
      <c r="AC31" s="129"/>
      <c r="AD31" s="20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I31" s="59"/>
      <c r="BJ31" s="59"/>
      <c r="BK31" s="59"/>
      <c r="BL31" s="58"/>
      <c r="BM31" s="58"/>
      <c r="BN31" s="58"/>
      <c r="BO31" s="58"/>
    </row>
    <row r="32" spans="1:67" ht="12" customHeight="1">
      <c r="C32" s="21">
        <v>3</v>
      </c>
      <c r="D32" s="22"/>
      <c r="E32" s="23"/>
      <c r="F32" s="24"/>
      <c r="G32" s="25"/>
      <c r="H32" s="26"/>
      <c r="I32" s="26"/>
      <c r="J32" s="27"/>
      <c r="K32" s="28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30"/>
      <c r="Y32" s="31"/>
      <c r="Z32" s="32"/>
      <c r="AA32" s="33"/>
      <c r="AB32" s="34"/>
      <c r="AC32" s="129"/>
      <c r="AD32" s="20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I32" s="57"/>
      <c r="BJ32" s="57"/>
      <c r="BK32" s="57"/>
      <c r="BL32" s="58"/>
      <c r="BM32" s="58"/>
      <c r="BN32" s="58"/>
      <c r="BO32" s="58"/>
    </row>
    <row r="33" spans="3:67" ht="12" customHeight="1">
      <c r="C33" s="37"/>
      <c r="D33" s="38"/>
      <c r="E33" s="39"/>
      <c r="F33" s="40"/>
      <c r="G33" s="41"/>
      <c r="H33" s="42"/>
      <c r="I33" s="42"/>
      <c r="J33" s="43"/>
      <c r="K33" s="44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6"/>
      <c r="Y33" s="31"/>
      <c r="Z33" s="32"/>
      <c r="AA33" s="33"/>
      <c r="AB33" s="34"/>
      <c r="AC33" s="129"/>
      <c r="AD33" s="20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I33" s="57"/>
      <c r="BJ33" s="57"/>
      <c r="BK33" s="57"/>
      <c r="BL33" s="58"/>
      <c r="BM33" s="58"/>
      <c r="BN33" s="58"/>
      <c r="BO33" s="58"/>
    </row>
    <row r="34" spans="3:67" ht="12" customHeight="1">
      <c r="C34" s="47"/>
      <c r="D34" s="48"/>
      <c r="E34" s="49"/>
      <c r="F34" s="50"/>
      <c r="G34" s="51"/>
      <c r="H34" s="52"/>
      <c r="I34" s="52"/>
      <c r="J34" s="53"/>
      <c r="K34" s="54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6"/>
      <c r="Y34" s="31"/>
      <c r="Z34" s="32"/>
      <c r="AA34" s="33"/>
      <c r="AB34" s="34"/>
      <c r="AC34" s="129"/>
      <c r="AD34" s="20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I34" s="57"/>
      <c r="BJ34" s="57"/>
      <c r="BK34" s="57"/>
      <c r="BL34" s="58"/>
      <c r="BM34" s="58"/>
      <c r="BN34" s="58"/>
      <c r="BO34" s="58"/>
    </row>
    <row r="35" spans="3:67" ht="12" customHeight="1">
      <c r="C35" s="21">
        <v>4</v>
      </c>
      <c r="D35" s="22"/>
      <c r="E35" s="23"/>
      <c r="F35" s="24"/>
      <c r="G35" s="25"/>
      <c r="H35" s="26"/>
      <c r="I35" s="26"/>
      <c r="J35" s="27"/>
      <c r="K35" s="28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30"/>
      <c r="Y35" s="31"/>
      <c r="Z35" s="32"/>
      <c r="AA35" s="33"/>
      <c r="AB35" s="34"/>
      <c r="AC35" s="129"/>
      <c r="AD35" s="20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I35" s="57"/>
      <c r="BJ35" s="57"/>
      <c r="BK35" s="57"/>
      <c r="BL35" s="58"/>
      <c r="BM35" s="58"/>
      <c r="BN35" s="58"/>
      <c r="BO35" s="58"/>
    </row>
    <row r="36" spans="3:67" ht="12" customHeight="1">
      <c r="C36" s="37"/>
      <c r="D36" s="38"/>
      <c r="E36" s="39"/>
      <c r="F36" s="40"/>
      <c r="G36" s="41"/>
      <c r="H36" s="42"/>
      <c r="I36" s="42"/>
      <c r="J36" s="43"/>
      <c r="K36" s="44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6"/>
      <c r="Y36" s="31"/>
      <c r="Z36" s="32"/>
      <c r="AA36" s="33"/>
      <c r="AB36" s="34"/>
      <c r="AC36" s="129"/>
      <c r="AD36" s="20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I36" s="57"/>
      <c r="BJ36" s="57"/>
      <c r="BK36" s="57"/>
      <c r="BL36" s="58"/>
      <c r="BM36" s="58"/>
      <c r="BN36" s="58"/>
      <c r="BO36" s="58"/>
    </row>
    <row r="37" spans="3:67" ht="12" customHeight="1">
      <c r="C37" s="47"/>
      <c r="D37" s="48"/>
      <c r="E37" s="49"/>
      <c r="F37" s="50"/>
      <c r="G37" s="51"/>
      <c r="H37" s="52"/>
      <c r="I37" s="52"/>
      <c r="J37" s="53"/>
      <c r="K37" s="54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6"/>
      <c r="Y37" s="31"/>
      <c r="Z37" s="32"/>
      <c r="AA37" s="33"/>
      <c r="AB37" s="34"/>
      <c r="AC37" s="129"/>
      <c r="AD37" s="20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I37" s="57"/>
      <c r="BJ37" s="57"/>
      <c r="BK37" s="57"/>
      <c r="BL37" s="58"/>
      <c r="BM37" s="58"/>
      <c r="BN37" s="58"/>
      <c r="BO37" s="58"/>
    </row>
    <row r="38" spans="3:67" ht="12" customHeight="1">
      <c r="C38" s="21">
        <v>5</v>
      </c>
      <c r="D38" s="22"/>
      <c r="E38" s="23"/>
      <c r="F38" s="24"/>
      <c r="G38" s="25"/>
      <c r="H38" s="26"/>
      <c r="I38" s="26"/>
      <c r="J38" s="27"/>
      <c r="K38" s="28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30"/>
      <c r="Y38" s="31"/>
      <c r="Z38" s="32"/>
      <c r="AA38" s="33"/>
      <c r="AB38" s="34"/>
      <c r="AC38" s="129"/>
      <c r="AD38" s="20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I38" s="60"/>
      <c r="BJ38" s="60"/>
      <c r="BK38" s="60"/>
      <c r="BL38" s="58"/>
      <c r="BM38" s="58"/>
      <c r="BN38" s="58"/>
      <c r="BO38" s="58"/>
    </row>
    <row r="39" spans="3:67" ht="12" customHeight="1">
      <c r="C39" s="37"/>
      <c r="D39" s="38"/>
      <c r="E39" s="39"/>
      <c r="F39" s="40"/>
      <c r="G39" s="41"/>
      <c r="H39" s="42"/>
      <c r="I39" s="42"/>
      <c r="J39" s="43"/>
      <c r="K39" s="44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6"/>
      <c r="Y39" s="31"/>
      <c r="Z39" s="32"/>
      <c r="AA39" s="33"/>
      <c r="AB39" s="34"/>
      <c r="AC39" s="129"/>
      <c r="AD39" s="20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I39" s="57"/>
      <c r="BJ39" s="57"/>
      <c r="BK39" s="57"/>
      <c r="BL39" s="58"/>
      <c r="BM39" s="58"/>
      <c r="BN39" s="58"/>
      <c r="BO39" s="58"/>
    </row>
    <row r="40" spans="3:67" ht="12" customHeight="1">
      <c r="C40" s="47"/>
      <c r="D40" s="48"/>
      <c r="E40" s="49"/>
      <c r="F40" s="50"/>
      <c r="G40" s="51"/>
      <c r="H40" s="52"/>
      <c r="I40" s="52"/>
      <c r="J40" s="53"/>
      <c r="K40" s="54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6"/>
      <c r="Y40" s="31"/>
      <c r="Z40" s="32"/>
      <c r="AA40" s="33"/>
      <c r="AB40" s="34"/>
      <c r="AC40" s="129"/>
      <c r="AD40" s="20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I40" s="60"/>
      <c r="BJ40" s="60"/>
      <c r="BK40" s="60"/>
      <c r="BL40" s="58"/>
      <c r="BM40" s="58"/>
      <c r="BN40" s="58"/>
      <c r="BO40" s="58"/>
    </row>
    <row r="41" spans="3:67" ht="12" customHeight="1">
      <c r="C41" s="21">
        <v>6</v>
      </c>
      <c r="D41" s="22"/>
      <c r="E41" s="23"/>
      <c r="F41" s="24"/>
      <c r="G41" s="25"/>
      <c r="H41" s="26"/>
      <c r="I41" s="26"/>
      <c r="J41" s="27"/>
      <c r="K41" s="28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30"/>
      <c r="Y41" s="31"/>
      <c r="Z41" s="32"/>
      <c r="AA41" s="33"/>
      <c r="AB41" s="34"/>
      <c r="AC41" s="129"/>
      <c r="AD41" s="20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I41" s="60"/>
      <c r="BJ41" s="60"/>
      <c r="BK41" s="60"/>
      <c r="BL41" s="58"/>
      <c r="BM41" s="58"/>
      <c r="BN41" s="58"/>
      <c r="BO41" s="58"/>
    </row>
    <row r="42" spans="3:67">
      <c r="C42" s="37"/>
      <c r="D42" s="38"/>
      <c r="E42" s="39"/>
      <c r="F42" s="40"/>
      <c r="G42" s="41"/>
      <c r="H42" s="42"/>
      <c r="I42" s="42"/>
      <c r="J42" s="43"/>
      <c r="K42" s="44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6"/>
      <c r="Y42" s="31"/>
      <c r="Z42" s="32"/>
      <c r="AA42" s="33"/>
      <c r="AB42" s="34"/>
      <c r="AC42" s="129"/>
      <c r="AD42" s="20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</row>
    <row r="43" spans="3:67">
      <c r="C43" s="47"/>
      <c r="D43" s="48"/>
      <c r="E43" s="49"/>
      <c r="F43" s="50"/>
      <c r="G43" s="51"/>
      <c r="H43" s="52"/>
      <c r="I43" s="52"/>
      <c r="J43" s="53"/>
      <c r="K43" s="54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6"/>
      <c r="Y43" s="31"/>
      <c r="Z43" s="32"/>
      <c r="AA43" s="33"/>
      <c r="AB43" s="34"/>
      <c r="AC43" s="129"/>
      <c r="AD43" s="20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</row>
    <row r="44" spans="3:67">
      <c r="C44" s="21">
        <v>7</v>
      </c>
      <c r="D44" s="22"/>
      <c r="E44" s="23"/>
      <c r="F44" s="24"/>
      <c r="G44" s="25"/>
      <c r="H44" s="26"/>
      <c r="I44" s="26"/>
      <c r="J44" s="27"/>
      <c r="K44" s="28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30"/>
      <c r="Y44" s="31"/>
      <c r="Z44" s="32"/>
      <c r="AA44" s="33"/>
      <c r="AB44" s="34"/>
      <c r="AC44" s="129"/>
      <c r="AD44" s="20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</row>
    <row r="45" spans="3:67">
      <c r="C45" s="37"/>
      <c r="D45" s="38"/>
      <c r="E45" s="39"/>
      <c r="F45" s="40"/>
      <c r="G45" s="41"/>
      <c r="H45" s="42"/>
      <c r="I45" s="42"/>
      <c r="J45" s="43"/>
      <c r="K45" s="44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6"/>
      <c r="Y45" s="31"/>
      <c r="Z45" s="32"/>
      <c r="AA45" s="33"/>
      <c r="AB45" s="34"/>
      <c r="AC45" s="129"/>
      <c r="AD45" s="20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</row>
    <row r="46" spans="3:67">
      <c r="C46" s="47"/>
      <c r="D46" s="48"/>
      <c r="E46" s="49"/>
      <c r="F46" s="50"/>
      <c r="G46" s="51"/>
      <c r="H46" s="52"/>
      <c r="I46" s="52"/>
      <c r="J46" s="53"/>
      <c r="K46" s="54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6"/>
      <c r="Y46" s="31"/>
      <c r="Z46" s="32"/>
      <c r="AA46" s="33"/>
      <c r="AB46" s="34"/>
      <c r="AC46" s="35"/>
      <c r="AD46" s="20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</row>
    <row r="47" spans="3:67">
      <c r="C47" s="21">
        <v>8</v>
      </c>
      <c r="D47" s="22"/>
      <c r="E47" s="23"/>
      <c r="F47" s="24"/>
      <c r="G47" s="25"/>
      <c r="H47" s="26"/>
      <c r="I47" s="26"/>
      <c r="J47" s="27"/>
      <c r="K47" s="28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/>
      <c r="Y47" s="31"/>
      <c r="Z47" s="32"/>
      <c r="AA47" s="33"/>
      <c r="AB47" s="34"/>
      <c r="AC47" s="35"/>
      <c r="AD47" s="20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</row>
    <row r="48" spans="3:67">
      <c r="C48" s="37"/>
      <c r="D48" s="38"/>
      <c r="E48" s="39"/>
      <c r="F48" s="40"/>
      <c r="G48" s="41"/>
      <c r="H48" s="42"/>
      <c r="I48" s="42"/>
      <c r="J48" s="43"/>
      <c r="K48" s="44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6"/>
      <c r="Y48" s="31"/>
      <c r="Z48" s="32"/>
      <c r="AA48" s="33"/>
      <c r="AB48" s="34"/>
      <c r="AC48" s="35"/>
      <c r="AD48" s="20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</row>
    <row r="49" spans="3:57">
      <c r="C49" s="47"/>
      <c r="D49" s="48"/>
      <c r="E49" s="49"/>
      <c r="F49" s="50"/>
      <c r="G49" s="51"/>
      <c r="H49" s="52"/>
      <c r="I49" s="52"/>
      <c r="J49" s="53"/>
      <c r="K49" s="54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6"/>
      <c r="Y49" s="31"/>
      <c r="Z49" s="32"/>
      <c r="AA49" s="33"/>
      <c r="AB49" s="34"/>
      <c r="AC49" s="35"/>
      <c r="AD49" s="20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</row>
    <row r="50" spans="3:57" ht="15.75" customHeight="1">
      <c r="C50" s="21">
        <v>9</v>
      </c>
      <c r="D50" s="22"/>
      <c r="E50" s="23"/>
      <c r="F50" s="24"/>
      <c r="G50" s="25"/>
      <c r="H50" s="26"/>
      <c r="I50" s="26"/>
      <c r="J50" s="27"/>
      <c r="K50" s="28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30"/>
      <c r="Y50" s="31"/>
      <c r="Z50" s="32"/>
      <c r="AA50" s="33"/>
      <c r="AB50" s="34"/>
      <c r="AC50" s="35"/>
      <c r="AD50" s="20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</row>
    <row r="51" spans="3:57">
      <c r="C51" s="37"/>
      <c r="D51" s="38"/>
      <c r="E51" s="39"/>
      <c r="F51" s="40"/>
      <c r="G51" s="41"/>
      <c r="H51" s="42"/>
      <c r="I51" s="42"/>
      <c r="J51" s="43"/>
      <c r="K51" s="44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6"/>
      <c r="Y51" s="31"/>
      <c r="Z51" s="32"/>
      <c r="AA51" s="33"/>
      <c r="AB51" s="34"/>
      <c r="AC51" s="35"/>
      <c r="AD51" s="20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</row>
    <row r="52" spans="3:57">
      <c r="C52" s="47"/>
      <c r="D52" s="48"/>
      <c r="E52" s="49"/>
      <c r="F52" s="50"/>
      <c r="G52" s="51"/>
      <c r="H52" s="52"/>
      <c r="I52" s="52"/>
      <c r="J52" s="53"/>
      <c r="K52" s="54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6"/>
      <c r="Y52" s="31"/>
      <c r="Z52" s="32"/>
      <c r="AA52" s="33"/>
      <c r="AB52" s="34"/>
      <c r="AC52" s="35"/>
      <c r="AD52" s="20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</row>
    <row r="53" spans="3:57">
      <c r="C53" s="21">
        <v>10</v>
      </c>
      <c r="D53" s="22"/>
      <c r="E53" s="23"/>
      <c r="F53" s="24"/>
      <c r="G53" s="25"/>
      <c r="H53" s="26"/>
      <c r="I53" s="26"/>
      <c r="J53" s="27"/>
      <c r="K53" s="28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30"/>
      <c r="Y53" s="31"/>
      <c r="Z53" s="32"/>
      <c r="AA53" s="33"/>
      <c r="AB53" s="34"/>
      <c r="AC53" s="35"/>
      <c r="AD53" s="20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</row>
    <row r="54" spans="3:57">
      <c r="C54" s="37"/>
      <c r="D54" s="38"/>
      <c r="E54" s="39"/>
      <c r="F54" s="40"/>
      <c r="G54" s="41"/>
      <c r="H54" s="42"/>
      <c r="I54" s="42"/>
      <c r="J54" s="43"/>
      <c r="K54" s="44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6"/>
      <c r="Y54" s="31"/>
      <c r="Z54" s="32"/>
      <c r="AA54" s="33"/>
      <c r="AB54" s="34"/>
      <c r="AC54" s="35"/>
      <c r="AD54" s="20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</row>
    <row r="55" spans="3:57">
      <c r="C55" s="47"/>
      <c r="D55" s="48"/>
      <c r="E55" s="49"/>
      <c r="F55" s="50"/>
      <c r="G55" s="51"/>
      <c r="H55" s="52"/>
      <c r="I55" s="52"/>
      <c r="J55" s="53"/>
      <c r="K55" s="54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6"/>
      <c r="Y55" s="31"/>
      <c r="Z55" s="32"/>
      <c r="AA55" s="33"/>
      <c r="AB55" s="34"/>
      <c r="AC55" s="35"/>
      <c r="AD55" s="20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</row>
    <row r="56" spans="3:57">
      <c r="C56" s="21">
        <v>11</v>
      </c>
      <c r="D56" s="22"/>
      <c r="E56" s="23"/>
      <c r="F56" s="24"/>
      <c r="G56" s="25"/>
      <c r="H56" s="26"/>
      <c r="I56" s="26"/>
      <c r="J56" s="27"/>
      <c r="K56" s="28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30"/>
      <c r="Y56" s="31"/>
      <c r="Z56" s="32"/>
      <c r="AA56" s="33"/>
      <c r="AB56" s="34"/>
      <c r="AC56" s="35"/>
      <c r="AD56" s="20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</row>
    <row r="57" spans="3:57">
      <c r="C57" s="37"/>
      <c r="D57" s="38"/>
      <c r="E57" s="39"/>
      <c r="F57" s="40"/>
      <c r="G57" s="41"/>
      <c r="H57" s="42"/>
      <c r="I57" s="42"/>
      <c r="J57" s="43"/>
      <c r="K57" s="44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6"/>
      <c r="Y57" s="31"/>
      <c r="Z57" s="32"/>
      <c r="AA57" s="33"/>
      <c r="AB57" s="34"/>
      <c r="AC57" s="35"/>
      <c r="AD57" s="20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</row>
    <row r="58" spans="3:57">
      <c r="C58" s="47"/>
      <c r="D58" s="48"/>
      <c r="E58" s="49"/>
      <c r="F58" s="50"/>
      <c r="G58" s="51"/>
      <c r="H58" s="52"/>
      <c r="I58" s="52"/>
      <c r="J58" s="53"/>
      <c r="K58" s="54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6"/>
      <c r="Y58" s="31"/>
      <c r="Z58" s="32"/>
      <c r="AA58" s="33"/>
      <c r="AB58" s="34"/>
      <c r="AC58" s="35"/>
      <c r="AD58" s="20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</row>
    <row r="59" spans="3:57">
      <c r="C59" s="21">
        <v>12</v>
      </c>
      <c r="D59" s="22"/>
      <c r="E59" s="23"/>
      <c r="F59" s="24"/>
      <c r="G59" s="25"/>
      <c r="H59" s="26"/>
      <c r="I59" s="26"/>
      <c r="J59" s="27"/>
      <c r="K59" s="28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30"/>
      <c r="Y59" s="31"/>
      <c r="Z59" s="32"/>
      <c r="AA59" s="33"/>
      <c r="AB59" s="34"/>
      <c r="AC59" s="35"/>
      <c r="AD59" s="20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</row>
    <row r="60" spans="3:57">
      <c r="C60" s="37"/>
      <c r="D60" s="38"/>
      <c r="E60" s="39"/>
      <c r="F60" s="40"/>
      <c r="G60" s="41"/>
      <c r="H60" s="42"/>
      <c r="I60" s="42"/>
      <c r="J60" s="43"/>
      <c r="K60" s="44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6"/>
      <c r="Y60" s="31"/>
      <c r="Z60" s="32"/>
      <c r="AA60" s="33"/>
      <c r="AB60" s="34"/>
      <c r="AC60" s="35"/>
      <c r="AD60" s="20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</row>
    <row r="61" spans="3:57">
      <c r="C61" s="47"/>
      <c r="D61" s="48"/>
      <c r="E61" s="49"/>
      <c r="F61" s="50"/>
      <c r="G61" s="51"/>
      <c r="H61" s="52"/>
      <c r="I61" s="52"/>
      <c r="J61" s="53"/>
      <c r="K61" s="54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6"/>
      <c r="Y61" s="31"/>
      <c r="Z61" s="32"/>
      <c r="AA61" s="33"/>
      <c r="AB61" s="34"/>
      <c r="AC61" s="35"/>
      <c r="AD61" s="20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</row>
    <row r="62" spans="3:57">
      <c r="C62" s="21">
        <v>13</v>
      </c>
      <c r="D62" s="22"/>
      <c r="E62" s="23"/>
      <c r="F62" s="24"/>
      <c r="G62" s="25"/>
      <c r="H62" s="26"/>
      <c r="I62" s="26"/>
      <c r="J62" s="27"/>
      <c r="K62" s="28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30"/>
      <c r="Y62" s="31"/>
      <c r="Z62" s="32"/>
      <c r="AA62" s="33"/>
      <c r="AB62" s="34"/>
      <c r="AC62" s="35"/>
      <c r="AD62" s="20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</row>
    <row r="63" spans="3:57">
      <c r="C63" s="37"/>
      <c r="D63" s="38"/>
      <c r="E63" s="39"/>
      <c r="F63" s="40"/>
      <c r="G63" s="41"/>
      <c r="H63" s="42"/>
      <c r="I63" s="42"/>
      <c r="J63" s="43"/>
      <c r="K63" s="44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6"/>
      <c r="Y63" s="31"/>
      <c r="Z63" s="32"/>
      <c r="AA63" s="33"/>
      <c r="AB63" s="34"/>
      <c r="AC63" s="35"/>
      <c r="AD63" s="20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</row>
    <row r="64" spans="3:57">
      <c r="C64" s="47"/>
      <c r="D64" s="48"/>
      <c r="E64" s="49"/>
      <c r="F64" s="50"/>
      <c r="G64" s="51"/>
      <c r="H64" s="52"/>
      <c r="I64" s="52"/>
      <c r="J64" s="53"/>
      <c r="K64" s="54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6"/>
      <c r="Y64" s="31"/>
      <c r="Z64" s="32"/>
      <c r="AA64" s="33"/>
      <c r="AB64" s="34"/>
      <c r="AC64" s="35"/>
      <c r="AD64" s="20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</row>
    <row r="65" spans="3:57">
      <c r="C65" s="21">
        <v>14</v>
      </c>
      <c r="D65" s="22"/>
      <c r="E65" s="23"/>
      <c r="F65" s="24"/>
      <c r="G65" s="25"/>
      <c r="H65" s="26"/>
      <c r="I65" s="26"/>
      <c r="J65" s="27"/>
      <c r="K65" s="28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30"/>
      <c r="Y65" s="31"/>
      <c r="Z65" s="32"/>
      <c r="AA65" s="33"/>
      <c r="AB65" s="34"/>
      <c r="AC65" s="35"/>
      <c r="AD65" s="20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</row>
    <row r="66" spans="3:57">
      <c r="C66" s="37"/>
      <c r="D66" s="38"/>
      <c r="E66" s="39"/>
      <c r="F66" s="40"/>
      <c r="G66" s="41"/>
      <c r="H66" s="42"/>
      <c r="I66" s="42"/>
      <c r="J66" s="43"/>
      <c r="K66" s="44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6"/>
      <c r="Y66" s="31"/>
      <c r="Z66" s="32"/>
      <c r="AA66" s="33"/>
      <c r="AB66" s="34"/>
      <c r="AC66" s="35"/>
      <c r="AD66" s="20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</row>
    <row r="67" spans="3:57">
      <c r="C67" s="47"/>
      <c r="D67" s="48"/>
      <c r="E67" s="49"/>
      <c r="F67" s="50"/>
      <c r="G67" s="51"/>
      <c r="H67" s="52"/>
      <c r="I67" s="52"/>
      <c r="J67" s="53"/>
      <c r="K67" s="54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6"/>
      <c r="Y67" s="31"/>
      <c r="Z67" s="32"/>
      <c r="AA67" s="33"/>
      <c r="AB67" s="34"/>
      <c r="AC67" s="35"/>
      <c r="AD67" s="20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</row>
    <row r="68" spans="3:57">
      <c r="C68" s="21">
        <v>15</v>
      </c>
      <c r="D68" s="22"/>
      <c r="E68" s="23"/>
      <c r="F68" s="24"/>
      <c r="G68" s="25"/>
      <c r="H68" s="26"/>
      <c r="I68" s="26"/>
      <c r="J68" s="27"/>
      <c r="K68" s="28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/>
      <c r="Y68" s="31"/>
      <c r="Z68" s="32"/>
      <c r="AA68" s="33"/>
      <c r="AB68" s="34"/>
      <c r="AC68" s="35"/>
      <c r="AD68" s="20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</row>
    <row r="69" spans="3:57">
      <c r="C69" s="37"/>
      <c r="D69" s="38"/>
      <c r="E69" s="39"/>
      <c r="F69" s="40"/>
      <c r="G69" s="41"/>
      <c r="H69" s="42"/>
      <c r="I69" s="42"/>
      <c r="J69" s="43"/>
      <c r="K69" s="44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6"/>
      <c r="Y69" s="31"/>
      <c r="Z69" s="32"/>
      <c r="AA69" s="33"/>
      <c r="AB69" s="34"/>
      <c r="AC69" s="35"/>
      <c r="AD69" s="20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</row>
    <row r="70" spans="3:57">
      <c r="C70" s="47"/>
      <c r="D70" s="48"/>
      <c r="E70" s="49"/>
      <c r="F70" s="50"/>
      <c r="G70" s="51"/>
      <c r="H70" s="52"/>
      <c r="I70" s="52"/>
      <c r="J70" s="53"/>
      <c r="K70" s="54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6"/>
      <c r="Y70" s="31"/>
      <c r="Z70" s="32"/>
      <c r="AA70" s="33"/>
      <c r="AB70" s="34"/>
      <c r="AC70" s="61"/>
      <c r="AD70" s="20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</row>
    <row r="71" spans="3:57">
      <c r="AD71" s="20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</row>
    <row r="72" spans="3:57">
      <c r="AD72" s="20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</row>
    <row r="73" spans="3:57">
      <c r="AD73" s="20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</row>
    <row r="74" spans="3:57">
      <c r="AD74" s="20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</row>
    <row r="75" spans="3:57">
      <c r="AD75" s="20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</row>
    <row r="76" spans="3:57">
      <c r="AD76" s="20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</row>
    <row r="77" spans="3:57">
      <c r="AD77" s="20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</row>
  </sheetData>
  <mergeCells count="123">
    <mergeCell ref="C68:C70"/>
    <mergeCell ref="D68:F70"/>
    <mergeCell ref="G68:J70"/>
    <mergeCell ref="K68:X70"/>
    <mergeCell ref="Z68:AB68"/>
    <mergeCell ref="Z69:AB69"/>
    <mergeCell ref="Z70:AB70"/>
    <mergeCell ref="C65:C67"/>
    <mergeCell ref="D65:F67"/>
    <mergeCell ref="G65:J67"/>
    <mergeCell ref="K65:X67"/>
    <mergeCell ref="Z65:AB65"/>
    <mergeCell ref="Z66:AB66"/>
    <mergeCell ref="Z67:AB67"/>
    <mergeCell ref="C62:C64"/>
    <mergeCell ref="D62:F64"/>
    <mergeCell ref="G62:J64"/>
    <mergeCell ref="K62:X64"/>
    <mergeCell ref="Z62:AB62"/>
    <mergeCell ref="Z63:AB63"/>
    <mergeCell ref="Z64:AB64"/>
    <mergeCell ref="C59:C61"/>
    <mergeCell ref="D59:F61"/>
    <mergeCell ref="G59:J61"/>
    <mergeCell ref="K59:X61"/>
    <mergeCell ref="Z59:AB59"/>
    <mergeCell ref="Z60:AB60"/>
    <mergeCell ref="Z61:AB61"/>
    <mergeCell ref="C56:C58"/>
    <mergeCell ref="D56:F58"/>
    <mergeCell ref="G56:J58"/>
    <mergeCell ref="K56:X58"/>
    <mergeCell ref="Z56:AB56"/>
    <mergeCell ref="Z57:AB57"/>
    <mergeCell ref="Z58:AB58"/>
    <mergeCell ref="C53:C55"/>
    <mergeCell ref="D53:F55"/>
    <mergeCell ref="G53:J55"/>
    <mergeCell ref="K53:X55"/>
    <mergeCell ref="Z53:AB53"/>
    <mergeCell ref="Z54:AB54"/>
    <mergeCell ref="Z55:AB55"/>
    <mergeCell ref="C50:C52"/>
    <mergeCell ref="D50:F52"/>
    <mergeCell ref="G50:J52"/>
    <mergeCell ref="K50:X52"/>
    <mergeCell ref="Z50:AB50"/>
    <mergeCell ref="Z51:AB51"/>
    <mergeCell ref="Z52:AB52"/>
    <mergeCell ref="C47:C49"/>
    <mergeCell ref="D47:F49"/>
    <mergeCell ref="G47:J49"/>
    <mergeCell ref="K47:X49"/>
    <mergeCell ref="Z47:AB47"/>
    <mergeCell ref="Z48:AB48"/>
    <mergeCell ref="Z49:AB49"/>
    <mergeCell ref="C44:C46"/>
    <mergeCell ref="D44:F46"/>
    <mergeCell ref="G44:J46"/>
    <mergeCell ref="K44:X46"/>
    <mergeCell ref="Z44:AB44"/>
    <mergeCell ref="Z45:AB45"/>
    <mergeCell ref="Z46:AB46"/>
    <mergeCell ref="BI41:BK41"/>
    <mergeCell ref="Z42:AB42"/>
    <mergeCell ref="Z43:AB43"/>
    <mergeCell ref="C41:C43"/>
    <mergeCell ref="D41:F43"/>
    <mergeCell ref="G41:J43"/>
    <mergeCell ref="K41:X43"/>
    <mergeCell ref="Z41:AB41"/>
    <mergeCell ref="BI39:BK39"/>
    <mergeCell ref="Z40:AB40"/>
    <mergeCell ref="BI40:BK40"/>
    <mergeCell ref="BI37:BK37"/>
    <mergeCell ref="C38:C40"/>
    <mergeCell ref="D38:F40"/>
    <mergeCell ref="G38:J40"/>
    <mergeCell ref="K38:X40"/>
    <mergeCell ref="Z38:AB38"/>
    <mergeCell ref="BI38:BK38"/>
    <mergeCell ref="BI35:BK35"/>
    <mergeCell ref="Z36:AB36"/>
    <mergeCell ref="BI36:BK36"/>
    <mergeCell ref="C35:C37"/>
    <mergeCell ref="D35:F37"/>
    <mergeCell ref="G35:J37"/>
    <mergeCell ref="K35:X37"/>
    <mergeCell ref="Z35:AB35"/>
    <mergeCell ref="Z37:AB37"/>
    <mergeCell ref="BI32:BK32"/>
    <mergeCell ref="Z33:AB33"/>
    <mergeCell ref="BI33:BK33"/>
    <mergeCell ref="Z34:AB34"/>
    <mergeCell ref="BI34:BK34"/>
    <mergeCell ref="BI31:BK31"/>
    <mergeCell ref="C32:C34"/>
    <mergeCell ref="D32:F34"/>
    <mergeCell ref="G32:J34"/>
    <mergeCell ref="K32:X34"/>
    <mergeCell ref="Z32:AB32"/>
    <mergeCell ref="BI29:BK29"/>
    <mergeCell ref="Z30:AB30"/>
    <mergeCell ref="BI30:BK30"/>
    <mergeCell ref="Z27:AB27"/>
    <mergeCell ref="Z28:AB28"/>
    <mergeCell ref="C29:C31"/>
    <mergeCell ref="D29:F31"/>
    <mergeCell ref="G29:J31"/>
    <mergeCell ref="K29:X31"/>
    <mergeCell ref="Z29:AB29"/>
    <mergeCell ref="C26:C28"/>
    <mergeCell ref="D26:F28"/>
    <mergeCell ref="G26:J28"/>
    <mergeCell ref="K26:X28"/>
    <mergeCell ref="Z26:AB26"/>
    <mergeCell ref="D25:F25"/>
    <mergeCell ref="G25:J25"/>
    <mergeCell ref="K25:X25"/>
    <mergeCell ref="Y25:AB25"/>
    <mergeCell ref="AC25:AC70"/>
    <mergeCell ref="Z31:AB31"/>
    <mergeCell ref="Z39:AB3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2:L49"/>
  <sheetViews>
    <sheetView topLeftCell="C1" workbookViewId="0">
      <selection activeCell="N42" sqref="N42"/>
    </sheetView>
  </sheetViews>
  <sheetFormatPr baseColWidth="10" defaultRowHeight="15"/>
  <cols>
    <col min="1" max="1" width="2.5703125" customWidth="1"/>
    <col min="2" max="2" width="9.140625" customWidth="1"/>
    <col min="3" max="3" width="12.5703125" customWidth="1"/>
    <col min="4" max="4" width="7.42578125" customWidth="1"/>
    <col min="5" max="5" width="6.42578125" customWidth="1"/>
    <col min="6" max="6" width="6.28515625" customWidth="1"/>
    <col min="7" max="7" width="5.7109375" customWidth="1"/>
    <col min="8" max="8" width="5.140625" customWidth="1"/>
    <col min="9" max="9" width="6.5703125" customWidth="1"/>
    <col min="10" max="10" width="4.28515625" customWidth="1"/>
    <col min="11" max="11" width="0" hidden="1" customWidth="1"/>
    <col min="12" max="12" width="7.28515625" bestFit="1" customWidth="1"/>
  </cols>
  <sheetData>
    <row r="22" spans="1:12">
      <c r="B22" s="130" t="s">
        <v>5</v>
      </c>
      <c r="C22" s="131" t="s">
        <v>6</v>
      </c>
      <c r="D22" s="132" t="s">
        <v>7</v>
      </c>
      <c r="E22" s="133"/>
      <c r="F22" s="133"/>
      <c r="G22" s="133"/>
      <c r="H22" s="133"/>
      <c r="I22" s="134"/>
      <c r="J22" s="132" t="s">
        <v>8</v>
      </c>
      <c r="K22" s="133"/>
      <c r="L22" s="133"/>
    </row>
    <row r="23" spans="1:12">
      <c r="A23" s="135">
        <f>IF(B23="","",1)</f>
        <v>1</v>
      </c>
      <c r="B23" s="136">
        <f>IF([1]Tableauprof!A37=0,"",[1]Tableauprof!A37)</f>
        <v>1</v>
      </c>
      <c r="C23" s="137" t="s">
        <v>14</v>
      </c>
      <c r="D23" s="138" t="s">
        <v>22</v>
      </c>
      <c r="E23" s="139"/>
      <c r="F23" s="139"/>
      <c r="G23" s="139"/>
      <c r="H23" s="139"/>
      <c r="I23" s="140"/>
      <c r="J23" s="141" t="s">
        <v>12</v>
      </c>
      <c r="K23" s="142" t="str">
        <f>IF(P23="","",P23)</f>
        <v/>
      </c>
      <c r="L23" s="141" t="s">
        <v>10</v>
      </c>
    </row>
    <row r="24" spans="1:12">
      <c r="A24" s="135">
        <f>IF(B23="","",A23+1)</f>
        <v>2</v>
      </c>
      <c r="B24" s="143"/>
      <c r="C24" s="137"/>
      <c r="D24" s="144"/>
      <c r="E24" s="145"/>
      <c r="F24" s="145"/>
      <c r="G24" s="145"/>
      <c r="H24" s="145"/>
      <c r="I24" s="146"/>
      <c r="J24" s="147" t="s">
        <v>13</v>
      </c>
      <c r="K24" s="142" t="str">
        <f t="shared" ref="K24" si="0">IF(P23="","",P23)</f>
        <v/>
      </c>
      <c r="L24" s="148" t="s">
        <v>0</v>
      </c>
    </row>
    <row r="25" spans="1:12" ht="15.75" thickBot="1">
      <c r="A25" s="135">
        <f>IF(B23="","",A24+1)</f>
        <v>3</v>
      </c>
      <c r="B25" s="149"/>
      <c r="C25" s="150"/>
      <c r="D25" s="151"/>
      <c r="E25" s="152"/>
      <c r="F25" s="152"/>
      <c r="G25" s="152"/>
      <c r="H25" s="152"/>
      <c r="I25" s="153"/>
      <c r="J25" s="147" t="s">
        <v>13</v>
      </c>
      <c r="K25" s="142" t="str">
        <f t="shared" ref="K25" si="1">IF(P23="","",P23)</f>
        <v/>
      </c>
      <c r="L25" s="154" t="s">
        <v>30</v>
      </c>
    </row>
    <row r="26" spans="1:12" ht="15" customHeight="1">
      <c r="A26" s="135">
        <f>IF(B26="","",A25+1)</f>
        <v>4</v>
      </c>
      <c r="B26" s="136">
        <f>IF([1]Tableauprof!A40=0,"",[1]Tableauprof!A40)</f>
        <v>2</v>
      </c>
      <c r="C26" s="137" t="s">
        <v>15</v>
      </c>
      <c r="D26" s="138" t="s">
        <v>23</v>
      </c>
      <c r="E26" s="139"/>
      <c r="F26" s="139"/>
      <c r="G26" s="139"/>
      <c r="H26" s="139"/>
      <c r="I26" s="140"/>
      <c r="J26" s="141" t="s">
        <v>12</v>
      </c>
      <c r="K26" s="142" t="str">
        <f>IF(P26="","",P26)</f>
        <v/>
      </c>
      <c r="L26" s="141" t="s">
        <v>4</v>
      </c>
    </row>
    <row r="27" spans="1:12">
      <c r="A27" s="135">
        <f>IF(B26="","",A25+2)</f>
        <v>5</v>
      </c>
      <c r="B27" s="143"/>
      <c r="C27" s="137"/>
      <c r="D27" s="144"/>
      <c r="E27" s="145"/>
      <c r="F27" s="145"/>
      <c r="G27" s="145"/>
      <c r="H27" s="145"/>
      <c r="I27" s="146"/>
      <c r="J27" s="147" t="s">
        <v>13</v>
      </c>
      <c r="K27" s="142" t="str">
        <f t="shared" ref="K27" si="2">IF(P26="","",P26)</f>
        <v/>
      </c>
      <c r="L27" s="148" t="s">
        <v>1</v>
      </c>
    </row>
    <row r="28" spans="1:12" ht="15.75" thickBot="1">
      <c r="A28" s="135">
        <f>IF(B26="","",A25+3)</f>
        <v>6</v>
      </c>
      <c r="B28" s="149"/>
      <c r="C28" s="150"/>
      <c r="D28" s="151"/>
      <c r="E28" s="152"/>
      <c r="F28" s="152"/>
      <c r="G28" s="152"/>
      <c r="H28" s="152"/>
      <c r="I28" s="153"/>
      <c r="J28" s="147" t="s">
        <v>13</v>
      </c>
      <c r="K28" s="142" t="str">
        <f t="shared" ref="K28" si="3">IF(P26="","",P26)</f>
        <v/>
      </c>
      <c r="L28" s="154" t="s">
        <v>31</v>
      </c>
    </row>
    <row r="29" spans="1:12" ht="15" customHeight="1">
      <c r="A29" s="135">
        <f>IF(B29="","",A28+1)</f>
        <v>7</v>
      </c>
      <c r="B29" s="155">
        <f>IF([1]Tableauprof!A43=0,"",[1]Tableauprof!A43)</f>
        <v>3</v>
      </c>
      <c r="C29" s="137" t="s">
        <v>16</v>
      </c>
      <c r="D29" s="138" t="s">
        <v>24</v>
      </c>
      <c r="E29" s="139"/>
      <c r="F29" s="139"/>
      <c r="G29" s="139"/>
      <c r="H29" s="139"/>
      <c r="I29" s="140"/>
      <c r="J29" s="141" t="s">
        <v>12</v>
      </c>
      <c r="K29" s="142" t="str">
        <f t="shared" ref="K29:K49" si="4">IF(P29="","",P29)</f>
        <v/>
      </c>
      <c r="L29" s="141" t="s">
        <v>2</v>
      </c>
    </row>
    <row r="30" spans="1:12">
      <c r="A30" s="135">
        <f>IF(B29="","",A29+1)</f>
        <v>8</v>
      </c>
      <c r="B30" s="137"/>
      <c r="C30" s="137"/>
      <c r="D30" s="144"/>
      <c r="E30" s="145"/>
      <c r="F30" s="145"/>
      <c r="G30" s="145"/>
      <c r="H30" s="145"/>
      <c r="I30" s="146"/>
      <c r="J30" s="147" t="s">
        <v>13</v>
      </c>
      <c r="K30" s="142" t="str">
        <f t="shared" ref="K30:K49" si="5">IF(P29="","",P29)</f>
        <v/>
      </c>
      <c r="L30" s="148" t="s">
        <v>11</v>
      </c>
    </row>
    <row r="31" spans="1:12" ht="15.75" thickBot="1">
      <c r="A31" s="135">
        <f>IF(B29="","",A30+1)</f>
        <v>9</v>
      </c>
      <c r="B31" s="150"/>
      <c r="C31" s="150"/>
      <c r="D31" s="151"/>
      <c r="E31" s="152"/>
      <c r="F31" s="152"/>
      <c r="G31" s="152"/>
      <c r="H31" s="152"/>
      <c r="I31" s="153"/>
      <c r="J31" s="147" t="s">
        <v>13</v>
      </c>
      <c r="K31" s="142" t="str">
        <f t="shared" ref="K31:K49" si="6">IF(P29="","",P29)</f>
        <v/>
      </c>
      <c r="L31" s="154" t="s">
        <v>32</v>
      </c>
    </row>
    <row r="32" spans="1:12" ht="15" customHeight="1">
      <c r="A32" s="135">
        <f t="shared" ref="A32" si="7">IF(B32="","",A31+1)</f>
        <v>10</v>
      </c>
      <c r="B32" s="137">
        <f>IF([1]Tableauprof!A46=0,"",[1]Tableauprof!A46)</f>
        <v>4</v>
      </c>
      <c r="C32" s="137" t="s">
        <v>17</v>
      </c>
      <c r="D32" s="138" t="s">
        <v>25</v>
      </c>
      <c r="E32" s="139"/>
      <c r="F32" s="139"/>
      <c r="G32" s="139"/>
      <c r="H32" s="139"/>
      <c r="I32" s="140"/>
      <c r="J32" s="141" t="s">
        <v>12</v>
      </c>
      <c r="K32" s="142" t="str">
        <f t="shared" ref="K32:K49" si="8">IF(P32="","",P32)</f>
        <v/>
      </c>
      <c r="L32" s="141" t="s">
        <v>3</v>
      </c>
    </row>
    <row r="33" spans="1:12">
      <c r="A33" s="135">
        <f t="shared" ref="A33" si="9">IF(B32="","",A32+1)</f>
        <v>11</v>
      </c>
      <c r="B33" s="137"/>
      <c r="C33" s="137"/>
      <c r="D33" s="144"/>
      <c r="E33" s="145"/>
      <c r="F33" s="145"/>
      <c r="G33" s="145"/>
      <c r="H33" s="145"/>
      <c r="I33" s="146"/>
      <c r="J33" s="147" t="s">
        <v>13</v>
      </c>
      <c r="K33" s="142" t="str">
        <f t="shared" ref="K33:K49" si="10">IF(P32="","",P32)</f>
        <v/>
      </c>
      <c r="L33" s="148" t="s">
        <v>33</v>
      </c>
    </row>
    <row r="34" spans="1:12" ht="15.75" thickBot="1">
      <c r="A34" s="135">
        <f t="shared" ref="A34" si="11">IF(B32="","",A33+1)</f>
        <v>12</v>
      </c>
      <c r="B34" s="150"/>
      <c r="C34" s="150"/>
      <c r="D34" s="151"/>
      <c r="E34" s="152"/>
      <c r="F34" s="152"/>
      <c r="G34" s="152"/>
      <c r="H34" s="152"/>
      <c r="I34" s="153"/>
      <c r="J34" s="147" t="s">
        <v>13</v>
      </c>
      <c r="K34" s="142" t="str">
        <f t="shared" ref="K34:K49" si="12">IF(P32="","",P32)</f>
        <v/>
      </c>
      <c r="L34" s="154" t="s">
        <v>34</v>
      </c>
    </row>
    <row r="35" spans="1:12" ht="15" customHeight="1">
      <c r="A35" s="135">
        <f t="shared" ref="A35" si="13">IF(B35="","",A34+1)</f>
        <v>13</v>
      </c>
      <c r="B35" s="137">
        <f>IF([1]Tableauprof!A49=0,"",[1]Tableauprof!A49)</f>
        <v>5</v>
      </c>
      <c r="C35" s="137" t="s">
        <v>18</v>
      </c>
      <c r="D35" s="138" t="s">
        <v>26</v>
      </c>
      <c r="E35" s="139"/>
      <c r="F35" s="139"/>
      <c r="G35" s="139"/>
      <c r="H35" s="139"/>
      <c r="I35" s="140"/>
      <c r="J35" s="141" t="s">
        <v>12</v>
      </c>
      <c r="K35" s="142" t="str">
        <f t="shared" ref="K35:K49" si="14">IF(P35="","",P35)</f>
        <v/>
      </c>
      <c r="L35" s="141" t="s">
        <v>35</v>
      </c>
    </row>
    <row r="36" spans="1:12">
      <c r="A36" s="135">
        <f t="shared" ref="A36" si="15">IF(B35="","",A35+1)</f>
        <v>14</v>
      </c>
      <c r="B36" s="137"/>
      <c r="C36" s="137"/>
      <c r="D36" s="144"/>
      <c r="E36" s="145"/>
      <c r="F36" s="145"/>
      <c r="G36" s="145"/>
      <c r="H36" s="145"/>
      <c r="I36" s="146"/>
      <c r="J36" s="147" t="s">
        <v>13</v>
      </c>
      <c r="K36" s="142" t="str">
        <f t="shared" ref="K36:K49" si="16">IF(P35="","",P35)</f>
        <v/>
      </c>
      <c r="L36" s="148" t="s">
        <v>36</v>
      </c>
    </row>
    <row r="37" spans="1:12" ht="15.75" thickBot="1">
      <c r="A37" s="135">
        <f t="shared" ref="A37" si="17">IF(B35="","",A36+1)</f>
        <v>15</v>
      </c>
      <c r="B37" s="150"/>
      <c r="C37" s="150"/>
      <c r="D37" s="151"/>
      <c r="E37" s="152"/>
      <c r="F37" s="152"/>
      <c r="G37" s="152"/>
      <c r="H37" s="152"/>
      <c r="I37" s="153"/>
      <c r="J37" s="147" t="s">
        <v>13</v>
      </c>
      <c r="K37" s="142" t="str">
        <f t="shared" ref="K37:K49" si="18">IF(P35="","",P35)</f>
        <v/>
      </c>
      <c r="L37" s="154" t="s">
        <v>37</v>
      </c>
    </row>
    <row r="38" spans="1:12" ht="15" customHeight="1">
      <c r="A38" s="135">
        <f t="shared" ref="A38" si="19">IF(B38="","",A37+1)</f>
        <v>16</v>
      </c>
      <c r="B38" s="137">
        <f>IF([1]Tableauprof!A52=0,"",[1]Tableauprof!A52)</f>
        <v>6</v>
      </c>
      <c r="C38" s="137" t="s">
        <v>19</v>
      </c>
      <c r="D38" s="138" t="s">
        <v>27</v>
      </c>
      <c r="E38" s="139"/>
      <c r="F38" s="139"/>
      <c r="G38" s="139"/>
      <c r="H38" s="139"/>
      <c r="I38" s="140"/>
      <c r="J38" s="141" t="s">
        <v>12</v>
      </c>
      <c r="K38" s="142" t="str">
        <f t="shared" ref="K38:K49" si="20">IF(P38="","",P38)</f>
        <v/>
      </c>
      <c r="L38" s="141" t="s">
        <v>38</v>
      </c>
    </row>
    <row r="39" spans="1:12">
      <c r="A39" s="135">
        <f t="shared" ref="A39" si="21">IF(B38="","",A38+1)</f>
        <v>17</v>
      </c>
      <c r="B39" s="137"/>
      <c r="C39" s="137"/>
      <c r="D39" s="144"/>
      <c r="E39" s="145"/>
      <c r="F39" s="145"/>
      <c r="G39" s="145"/>
      <c r="H39" s="145"/>
      <c r="I39" s="146"/>
      <c r="J39" s="147" t="s">
        <v>13</v>
      </c>
      <c r="K39" s="142" t="str">
        <f t="shared" ref="K39:K49" si="22">IF(P38="","",P38)</f>
        <v/>
      </c>
      <c r="L39" s="148" t="s">
        <v>39</v>
      </c>
    </row>
    <row r="40" spans="1:12" ht="15.75" thickBot="1">
      <c r="A40" s="135">
        <f t="shared" ref="A40" si="23">IF(B38="","",A39+1)</f>
        <v>18</v>
      </c>
      <c r="B40" s="150"/>
      <c r="C40" s="150"/>
      <c r="D40" s="151"/>
      <c r="E40" s="152"/>
      <c r="F40" s="152"/>
      <c r="G40" s="152"/>
      <c r="H40" s="152"/>
      <c r="I40" s="153"/>
      <c r="J40" s="147" t="s">
        <v>13</v>
      </c>
      <c r="K40" s="142" t="str">
        <f t="shared" ref="K40:K49" si="24">IF(P38="","",P38)</f>
        <v/>
      </c>
      <c r="L40" s="154" t="s">
        <v>40</v>
      </c>
    </row>
    <row r="41" spans="1:12" ht="15" customHeight="1">
      <c r="A41" s="135">
        <f t="shared" ref="A41" si="25">IF(B41="","",A40+1)</f>
        <v>19</v>
      </c>
      <c r="B41" s="137">
        <f>IF([1]Tableauprof!A55=0,"",[1]Tableauprof!A55)</f>
        <v>7</v>
      </c>
      <c r="C41" s="137" t="s">
        <v>20</v>
      </c>
      <c r="D41" s="138" t="s">
        <v>28</v>
      </c>
      <c r="E41" s="139"/>
      <c r="F41" s="139"/>
      <c r="G41" s="139"/>
      <c r="H41" s="139"/>
      <c r="I41" s="140"/>
      <c r="J41" s="141" t="s">
        <v>12</v>
      </c>
      <c r="K41" s="142" t="str">
        <f t="shared" ref="K41:K49" si="26">IF(P41="","",P41)</f>
        <v/>
      </c>
      <c r="L41" s="141" t="s">
        <v>41</v>
      </c>
    </row>
    <row r="42" spans="1:12">
      <c r="A42" s="135">
        <f t="shared" ref="A42" si="27">IF(B41="","",A41+1)</f>
        <v>20</v>
      </c>
      <c r="B42" s="137"/>
      <c r="C42" s="137"/>
      <c r="D42" s="144"/>
      <c r="E42" s="145"/>
      <c r="F42" s="145"/>
      <c r="G42" s="145"/>
      <c r="H42" s="145"/>
      <c r="I42" s="146"/>
      <c r="J42" s="147" t="s">
        <v>13</v>
      </c>
      <c r="K42" s="142" t="str">
        <f t="shared" ref="K42:K49" si="28">IF(P41="","",P41)</f>
        <v/>
      </c>
      <c r="L42" s="148" t="s">
        <v>42</v>
      </c>
    </row>
    <row r="43" spans="1:12" ht="15.75" thickBot="1">
      <c r="A43" s="135">
        <f t="shared" ref="A43" si="29">IF(B41="","",A42+1)</f>
        <v>21</v>
      </c>
      <c r="B43" s="150"/>
      <c r="C43" s="150"/>
      <c r="D43" s="151"/>
      <c r="E43" s="152"/>
      <c r="F43" s="152"/>
      <c r="G43" s="152"/>
      <c r="H43" s="152"/>
      <c r="I43" s="153"/>
      <c r="J43" s="147" t="s">
        <v>13</v>
      </c>
      <c r="K43" s="142" t="str">
        <f t="shared" ref="K43:K49" si="30">IF(P41="","",P41)</f>
        <v/>
      </c>
      <c r="L43" s="154" t="s">
        <v>43</v>
      </c>
    </row>
    <row r="44" spans="1:12" ht="15" customHeight="1">
      <c r="A44" s="135">
        <f t="shared" ref="A44" si="31">IF(B44="","",A43+1)</f>
        <v>22</v>
      </c>
      <c r="B44" s="137">
        <f>IF([1]Tableauprof!A58=0,"",[1]Tableauprof!A58)</f>
        <v>8</v>
      </c>
      <c r="C44" s="137" t="s">
        <v>21</v>
      </c>
      <c r="D44" s="138" t="s">
        <v>29</v>
      </c>
      <c r="E44" s="139"/>
      <c r="F44" s="139"/>
      <c r="G44" s="139"/>
      <c r="H44" s="139"/>
      <c r="I44" s="140"/>
      <c r="J44" s="141" t="s">
        <v>12</v>
      </c>
      <c r="K44" s="142" t="str">
        <f t="shared" ref="K44:K49" si="32">IF(P44="","",P44)</f>
        <v/>
      </c>
      <c r="L44" s="141" t="s">
        <v>44</v>
      </c>
    </row>
    <row r="45" spans="1:12">
      <c r="A45" s="135">
        <f t="shared" ref="A45" si="33">IF(B44="","",A44+1)</f>
        <v>23</v>
      </c>
      <c r="B45" s="137"/>
      <c r="C45" s="137"/>
      <c r="D45" s="144"/>
      <c r="E45" s="145"/>
      <c r="F45" s="145"/>
      <c r="G45" s="145"/>
      <c r="H45" s="145"/>
      <c r="I45" s="146"/>
      <c r="J45" s="147" t="s">
        <v>13</v>
      </c>
      <c r="K45" s="142" t="str">
        <f t="shared" ref="K45:K49" si="34">IF(P44="","",P44)</f>
        <v/>
      </c>
      <c r="L45" s="148" t="s">
        <v>45</v>
      </c>
    </row>
    <row r="46" spans="1:12" ht="15.75" thickBot="1">
      <c r="A46" s="135">
        <f t="shared" ref="A46" si="35">IF(B44="","",A45+1)</f>
        <v>24</v>
      </c>
      <c r="B46" s="150"/>
      <c r="C46" s="150"/>
      <c r="D46" s="151"/>
      <c r="E46" s="152"/>
      <c r="F46" s="152"/>
      <c r="G46" s="152"/>
      <c r="H46" s="152"/>
      <c r="I46" s="153"/>
      <c r="J46" s="147" t="s">
        <v>13</v>
      </c>
      <c r="K46" s="142" t="str">
        <f t="shared" ref="K46:K49" si="36">IF(P44="","",P44)</f>
        <v/>
      </c>
      <c r="L46" s="154" t="s">
        <v>46</v>
      </c>
    </row>
    <row r="47" spans="1:12" ht="15" customHeight="1">
      <c r="A47" s="135" t="str">
        <f t="shared" ref="A47" si="37">IF(B47="","",A46+1)</f>
        <v/>
      </c>
      <c r="B47" s="137"/>
      <c r="C47" s="137"/>
      <c r="D47" s="138"/>
      <c r="E47" s="139"/>
      <c r="F47" s="139"/>
      <c r="G47" s="139"/>
      <c r="H47" s="139"/>
      <c r="I47" s="140"/>
      <c r="J47" s="141" t="s">
        <v>12</v>
      </c>
      <c r="K47" s="142" t="str">
        <f t="shared" ref="K47:K49" si="38">IF(P47="","",P47)</f>
        <v/>
      </c>
      <c r="L47" s="141" t="s">
        <v>47</v>
      </c>
    </row>
    <row r="48" spans="1:12">
      <c r="A48" s="135" t="str">
        <f t="shared" ref="A48" si="39">IF(B47="","",A47+1)</f>
        <v/>
      </c>
      <c r="B48" s="137"/>
      <c r="C48" s="137"/>
      <c r="D48" s="144"/>
      <c r="E48" s="145"/>
      <c r="F48" s="145"/>
      <c r="G48" s="145"/>
      <c r="H48" s="145"/>
      <c r="I48" s="146"/>
      <c r="J48" s="147" t="s">
        <v>13</v>
      </c>
      <c r="K48" s="142" t="str">
        <f t="shared" ref="K48:K49" si="40">IF(P47="","",P47)</f>
        <v/>
      </c>
      <c r="L48" s="148" t="s">
        <v>48</v>
      </c>
    </row>
    <row r="49" spans="1:12" ht="15.75" thickBot="1">
      <c r="A49" s="135" t="str">
        <f t="shared" ref="A49" si="41">IF(B47="","",A48+1)</f>
        <v/>
      </c>
      <c r="B49" s="150"/>
      <c r="C49" s="150"/>
      <c r="D49" s="151"/>
      <c r="E49" s="152"/>
      <c r="F49" s="152"/>
      <c r="G49" s="152"/>
      <c r="H49" s="152"/>
      <c r="I49" s="153"/>
      <c r="J49" s="147" t="s">
        <v>13</v>
      </c>
      <c r="K49" s="142" t="str">
        <f t="shared" ref="K49" si="42">IF(P47="","",P47)</f>
        <v/>
      </c>
      <c r="L49" s="141" t="s">
        <v>4</v>
      </c>
    </row>
  </sheetData>
  <mergeCells count="29">
    <mergeCell ref="B47:B49"/>
    <mergeCell ref="C47:C49"/>
    <mergeCell ref="D47:I49"/>
    <mergeCell ref="B41:B43"/>
    <mergeCell ref="C41:C43"/>
    <mergeCell ref="D41:I43"/>
    <mergeCell ref="B44:B46"/>
    <mergeCell ref="C44:C46"/>
    <mergeCell ref="D44:I46"/>
    <mergeCell ref="B35:B37"/>
    <mergeCell ref="C35:C37"/>
    <mergeCell ref="D35:I37"/>
    <mergeCell ref="B38:B40"/>
    <mergeCell ref="C38:C40"/>
    <mergeCell ref="D38:I40"/>
    <mergeCell ref="B29:B31"/>
    <mergeCell ref="C29:C31"/>
    <mergeCell ref="D29:I31"/>
    <mergeCell ref="B32:B34"/>
    <mergeCell ref="C32:C34"/>
    <mergeCell ref="D32:I34"/>
    <mergeCell ref="D22:I22"/>
    <mergeCell ref="J22:L22"/>
    <mergeCell ref="B23:B25"/>
    <mergeCell ref="C23:C25"/>
    <mergeCell ref="D23:I25"/>
    <mergeCell ref="B26:B28"/>
    <mergeCell ref="C26:C28"/>
    <mergeCell ref="D26:I28"/>
  </mergeCells>
  <conditionalFormatting sqref="J23:L23 K24:L25 J29:L29 J32:L32 J35:L35 J38:L38 J41:L41 J44:L44 J47:L47 K30:L31 K33:L34 K36:L37 K39:L40 K42:L43 K45:L46 K48:L49 J26:L26 K27:L28 L26:L49">
    <cfRule type="cellIs" dxfId="12" priority="2" operator="equal">
      <formula>$C$5</formula>
    </cfRule>
  </conditionalFormatting>
  <conditionalFormatting sqref="J24:L25 J27:L28 J30:L31 J33:L34 J36:L37 J39:L40 J42:L43 J45:L46 J48:L49">
    <cfRule type="cellIs" dxfId="10" priority="1" operator="equal">
      <formula>$C$6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lk</dc:creator>
  <cp:lastModifiedBy>PROSHOP</cp:lastModifiedBy>
  <dcterms:created xsi:type="dcterms:W3CDTF">2016-09-26T20:32:40Z</dcterms:created>
  <dcterms:modified xsi:type="dcterms:W3CDTF">2016-09-26T20:57:42Z</dcterms:modified>
</cp:coreProperties>
</file>