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slicerCaches/slicerCache9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3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4.xml" ContentType="application/vnd.openxmlformats-officedocument.drawing+xml"/>
  <Override PartName="/xl/slicers/slicer2.xml" ContentType="application/vnd.ms-excel.slicer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xr:revisionPtr revIDLastSave="0" documentId="13_ncr:1_{CD5937A4-DA29-44CD-BB9B-4638279371B6}" xr6:coauthVersionLast="45" xr6:coauthVersionMax="45" xr10:uidLastSave="{00000000-0000-0000-0000-000000000000}"/>
  <bookViews>
    <workbookView xWindow="-120" yWindow="-120" windowWidth="20730" windowHeight="11160" tabRatio="446" firstSheet="1" activeTab="3" xr2:uid="{00000000-000D-0000-FFFF-FFFF00000000}"/>
  </bookViews>
  <sheets>
    <sheet name="BDD_Vin" sheetId="3" r:id="rId1"/>
    <sheet name="Bdd_cave" sheetId="4" r:id="rId2"/>
    <sheet name="Accueil" sheetId="5" r:id="rId3"/>
    <sheet name="cave" sheetId="10" r:id="rId4"/>
    <sheet name="Feuil1" sheetId="11" r:id="rId5"/>
    <sheet name="Feuil2" sheetId="13" r:id="rId6"/>
    <sheet name="STAT" sheetId="8" r:id="rId7"/>
  </sheets>
  <definedNames>
    <definedName name="ALSACE">BDD_Vin!$O$2:$O$10</definedName>
    <definedName name="AUTRES">BDD_Vin!$P$2:$P$11</definedName>
    <definedName name="BEAUJOLAIS">BDD_Vin!$I$2:$I$4</definedName>
    <definedName name="BORDEAUX">BDD_Vin!$B$2:$B$49</definedName>
    <definedName name="BOURGOGNE">BDD_Vin!$A$2:$A$200</definedName>
    <definedName name="Classé">Bdd_cave!$E$3:$E$10</definedName>
    <definedName name="CORSE">BDD_Vin!$M$2:$M$7</definedName>
    <definedName name="COTE_DU_RHONE">BDD_Vin!$C$2:$C$60</definedName>
    <definedName name="Couleur">Bdd_cave!$A$3:$A$5</definedName>
    <definedName name="ETRANGER">BDD_Vin!$N$2:$N$7</definedName>
    <definedName name="JURA">BDD_Vin!$H$2:$H$7</definedName>
    <definedName name="LANGUEDOC">BDD_Vin!$P$2:$P$7</definedName>
    <definedName name="LANGUEDOC_ROUSSILLON">BDD_Vin!$D$2:$D$27</definedName>
    <definedName name="ListeRegion">Bdd_cave!$J$4:$J$18</definedName>
    <definedName name="LOIRE">BDD_Vin!$E$2:$E$66</definedName>
    <definedName name="macave">Tableau3[#All]</definedName>
    <definedName name="millesime">Bdd_cave!$C$3:$C$28</definedName>
    <definedName name="plageNomvin">cave!$A$7:$A$241</definedName>
    <definedName name="PROVENCE">BDD_Vin!$F$2:$F$14</definedName>
    <definedName name="quantite">Bdd_cave!$H$3:$H$7</definedName>
    <definedName name="region">BDD_Vin!$A$1:$P$1</definedName>
    <definedName name="Segment_Casier">#N/A</definedName>
    <definedName name="Segment_Casier1">#N/A</definedName>
    <definedName name="Segment_Couleur">#N/A</definedName>
    <definedName name="Segment_Couleur1">#N/A</definedName>
    <definedName name="Segment_Millesime">#N/A</definedName>
    <definedName name="Segment_Millesime1">#N/A</definedName>
    <definedName name="Segment_Quantité">#N/A</definedName>
    <definedName name="Segment_Region">#N/A</definedName>
    <definedName name="Segment_Region1">#N/A</definedName>
    <definedName name="SUD_OUEST">BDD_Vin!$G$2:$G$30</definedName>
  </definedNames>
  <calcPr calcId="181029"/>
  <pivotCaches>
    <pivotCache cacheId="0" r:id="rId8"/>
  </pivotCaches>
  <extLst>
    <ext xmlns:x14="http://schemas.microsoft.com/office/spreadsheetml/2009/9/main" uri="{BBE1A952-AA13-448e-AADC-164F8A28A991}">
      <x14:slicerCaches>
        <x14:slicerCache r:id="rId9"/>
        <x14:slicerCache r:id="rId10"/>
        <x14:slicerCache r:id="rId11"/>
        <x14:slicerCache r:id="rId12"/>
        <x14:slicerCache r:id="rId13"/>
        <x14:slicerCache r:id="rId14"/>
        <x14:slicerCache r:id="rId15"/>
        <x14:slicerCache r:id="rId16"/>
        <x14:slicerCache r:id="rId17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7" i="10" l="1"/>
  <c r="A8" i="10"/>
  <c r="L4" i="8" l="1"/>
  <c r="L5" i="8"/>
  <c r="L6" i="8"/>
  <c r="L7" i="8"/>
  <c r="L8" i="8"/>
  <c r="L9" i="8"/>
  <c r="L10" i="8"/>
  <c r="L3" i="8"/>
  <c r="I4" i="8"/>
  <c r="I5" i="8"/>
  <c r="I6" i="8"/>
  <c r="I7" i="8"/>
  <c r="I8" i="8"/>
  <c r="I9" i="8"/>
  <c r="I10" i="8"/>
  <c r="I11" i="8"/>
  <c r="I3" i="8"/>
  <c r="T8" i="10" l="1"/>
  <c r="U8" i="10" s="1"/>
  <c r="V8" i="10" s="1"/>
  <c r="F5" i="8" l="1"/>
  <c r="F4" i="8"/>
  <c r="F3" i="8"/>
  <c r="C3" i="8"/>
  <c r="U7" i="10" l="1"/>
  <c r="V7" i="10" s="1"/>
  <c r="U3" i="4" l="1"/>
  <c r="T3" i="4"/>
  <c r="S3" i="4"/>
  <c r="R3" i="4"/>
</calcChain>
</file>

<file path=xl/sharedStrings.xml><?xml version="1.0" encoding="utf-8"?>
<sst xmlns="http://schemas.openxmlformats.org/spreadsheetml/2006/main" count="543" uniqueCount="452">
  <si>
    <t>Region</t>
  </si>
  <si>
    <t>Appellation</t>
  </si>
  <si>
    <t>Millesime</t>
  </si>
  <si>
    <t>Classé</t>
  </si>
  <si>
    <t>Couleur</t>
  </si>
  <si>
    <t>Quantité</t>
  </si>
  <si>
    <t>Domaine</t>
  </si>
  <si>
    <t>Prix d'achat</t>
  </si>
  <si>
    <t>Adresse</t>
  </si>
  <si>
    <t>Code postal</t>
  </si>
  <si>
    <t>Ville</t>
  </si>
  <si>
    <t>Telephone</t>
  </si>
  <si>
    <t>Mail</t>
  </si>
  <si>
    <t>Site internet</t>
  </si>
  <si>
    <t>Nom du vin</t>
  </si>
  <si>
    <t>BOURGOGNE</t>
  </si>
  <si>
    <t>BORDEAUX</t>
  </si>
  <si>
    <t>COTE DU RHONE</t>
  </si>
  <si>
    <t>LANGUEDOC ROUSSILLON</t>
  </si>
  <si>
    <t>LOIRE</t>
  </si>
  <si>
    <t>PROVENCE</t>
  </si>
  <si>
    <t>SUD OUEST</t>
  </si>
  <si>
    <t>JURA</t>
  </si>
  <si>
    <t>BEAUJOLAIS</t>
  </si>
  <si>
    <t>BUGEY</t>
  </si>
  <si>
    <t>CHAMPAGNE</t>
  </si>
  <si>
    <t>LORRAINE</t>
  </si>
  <si>
    <t>CORSE</t>
  </si>
  <si>
    <t>ETRANGER</t>
  </si>
  <si>
    <t>ALOXE-CORTON</t>
  </si>
  <si>
    <t>BARSAC</t>
  </si>
  <si>
    <t>BEAUMES DE VENISE</t>
  </si>
  <si>
    <t>BANYULS</t>
  </si>
  <si>
    <t>ANJOU</t>
  </si>
  <si>
    <t>BANDOL</t>
  </si>
  <si>
    <t>BEARN</t>
  </si>
  <si>
    <t>ARBOIS (JURA)</t>
  </si>
  <si>
    <t>AJACCIO</t>
  </si>
  <si>
    <t>AUXEY-DURESSES</t>
  </si>
  <si>
    <t>BLAYE</t>
  </si>
  <si>
    <t>CHATEAU-GRILLET</t>
  </si>
  <si>
    <t>BANYULS GRAND CRU</t>
  </si>
  <si>
    <t>ANJOU-COTEAUX DE LA LOIRE</t>
  </si>
  <si>
    <t>BELLET</t>
  </si>
  <si>
    <t>BERGERAC</t>
  </si>
  <si>
    <t>ARBOIS PUPILLIN (JURA)</t>
  </si>
  <si>
    <t>MUSCAT DU CAP CORSE</t>
  </si>
  <si>
    <t>BATARD-MONTRACHET</t>
  </si>
  <si>
    <t>CHATEAUNEUF-DU-PAPE</t>
  </si>
  <si>
    <t>BLANQUETTE DE LIMOUX</t>
  </si>
  <si>
    <t>ANJOU-GAMAY</t>
  </si>
  <si>
    <t>CASSIS</t>
  </si>
  <si>
    <t>BERGERAC SEC</t>
  </si>
  <si>
    <t>CHATEAU-CHALON (JURA)</t>
  </si>
  <si>
    <t>PATRIMONIO</t>
  </si>
  <si>
    <t>BEAUNE</t>
  </si>
  <si>
    <t>BORDEAUX CLAIRET</t>
  </si>
  <si>
    <t>CLAIRETTE DE DIE</t>
  </si>
  <si>
    <t>CABARDES AOVDQS</t>
  </si>
  <si>
    <t>ANJOU-VILLAGES</t>
  </si>
  <si>
    <t>COTEAUX D'AIX</t>
  </si>
  <si>
    <t>BUZET</t>
  </si>
  <si>
    <t>COTES DU JURA</t>
  </si>
  <si>
    <t>VIN DE CORSE</t>
  </si>
  <si>
    <t>BIENVENUE BATARD-MONTRACHET</t>
  </si>
  <si>
    <t>BORDEAUX COTES DE FRANCS</t>
  </si>
  <si>
    <t>CONDRIEU</t>
  </si>
  <si>
    <t>CLAIRETTE DE BELLEGARDE</t>
  </si>
  <si>
    <t>BONNEZEAUX</t>
  </si>
  <si>
    <t>COTEAUX VAROIS EN PROVENCE</t>
  </si>
  <si>
    <t>CAHORS</t>
  </si>
  <si>
    <t>CREMANT DU JURA</t>
  </si>
  <si>
    <t>BLAGNY</t>
  </si>
  <si>
    <t>BORDEAUX ROSE</t>
  </si>
  <si>
    <t>CORNAS</t>
  </si>
  <si>
    <t>CLAIRETTE DU LANGUEDOC</t>
  </si>
  <si>
    <t>BOURGUEIL</t>
  </si>
  <si>
    <t>COTES DE PROVENCE</t>
  </si>
  <si>
    <t>COTES DE BERGERAC</t>
  </si>
  <si>
    <t>L'ETOILE (JURA)</t>
  </si>
  <si>
    <t>BONNES-MARES</t>
  </si>
  <si>
    <t>BORDEAUX SEC</t>
  </si>
  <si>
    <t>COTE ROTIE</t>
  </si>
  <si>
    <t>COLLIOURE</t>
  </si>
  <si>
    <t>CABERNET D'ANJOU</t>
  </si>
  <si>
    <t>PALETTE</t>
  </si>
  <si>
    <t>COTES DE BERGERAC MOELLEUX</t>
  </si>
  <si>
    <t>BORDEAUX SUPERIEUR</t>
  </si>
  <si>
    <t>COTEAUX DE PIERREVERT</t>
  </si>
  <si>
    <t>CORBIERES</t>
  </si>
  <si>
    <t>COTES DE DURAS</t>
  </si>
  <si>
    <t>ALIGOTE</t>
  </si>
  <si>
    <t>CADILLAC</t>
  </si>
  <si>
    <t>COTEAUX DU TRICASTIN</t>
  </si>
  <si>
    <t>COSTIERES DE NIMES</t>
  </si>
  <si>
    <t>CHAUME</t>
  </si>
  <si>
    <t>COTES DE SAINT-MONT AOVDQS</t>
  </si>
  <si>
    <t>ALIGOTE BOUZERON</t>
  </si>
  <si>
    <t>CANON-FRONSAC</t>
  </si>
  <si>
    <t>COTES DU LUBERON</t>
  </si>
  <si>
    <t>COTEAUX DU LANGUEDOC</t>
  </si>
  <si>
    <t>CHEVERNY</t>
  </si>
  <si>
    <t>COTES DU MARMANDAIS</t>
  </si>
  <si>
    <t>CHITRY</t>
  </si>
  <si>
    <t>CERONS</t>
  </si>
  <si>
    <t>COTES DU RHONE</t>
  </si>
  <si>
    <t>COTES DE LA MALEPERE</t>
  </si>
  <si>
    <t>CHINON</t>
  </si>
  <si>
    <r>
      <t>FRONTON </t>
    </r>
    <r>
      <rPr>
        <sz val="7.5"/>
        <color rgb="FF990033"/>
        <rFont val="Verdana"/>
        <family val="2"/>
      </rPr>
      <t>(ANCIEN COTES DU FRONTONNAIS)</t>
    </r>
  </si>
  <si>
    <t>CLARET</t>
  </si>
  <si>
    <t>CREMANT DE BORDEAUX</t>
  </si>
  <si>
    <t>COTES DU RHONE-VILLAGES</t>
  </si>
  <si>
    <t>COTES DU ROUSSILLON</t>
  </si>
  <si>
    <t>COTE ROANNAISE</t>
  </si>
  <si>
    <t>GAILLAC</t>
  </si>
  <si>
    <t>COTE CHALONNAISE</t>
  </si>
  <si>
    <t>COTES DE BLAYE</t>
  </si>
  <si>
    <t>COTES DU VENTOUX</t>
  </si>
  <si>
    <t>COTES DU ROUSSILLON-VILLAGES</t>
  </si>
  <si>
    <t>COTEAUX D'ANCENIS</t>
  </si>
  <si>
    <t>HAUT-MONTRAVEL</t>
  </si>
  <si>
    <t>COTE SAINT-JACQUES</t>
  </si>
  <si>
    <t>COTES DE BOURG</t>
  </si>
  <si>
    <t>COTES DU VIVARAIS AOVDQS</t>
  </si>
  <si>
    <t>FAUGERES</t>
  </si>
  <si>
    <t>COTEAUX DE L'AUBANCE</t>
  </si>
  <si>
    <t>IROULEGUY</t>
  </si>
  <si>
    <t>COTES D'AUXERRE</t>
  </si>
  <si>
    <t>COTES DE CASTILLON</t>
  </si>
  <si>
    <t>CROZES-HERMITAGE</t>
  </si>
  <si>
    <t>FITOU</t>
  </si>
  <si>
    <t>COTEAUX DU GIENNOIS AOVDQS</t>
  </si>
  <si>
    <t>JURANCON</t>
  </si>
  <si>
    <t>COTES DU COUCHOIS</t>
  </si>
  <si>
    <t>ENTRE-DEUX-MERS</t>
  </si>
  <si>
    <t>GIGONDAS</t>
  </si>
  <si>
    <t>LIMOUX</t>
  </si>
  <si>
    <t>COTEAUX DU LAYON</t>
  </si>
  <si>
    <t>JURANCON SEC</t>
  </si>
  <si>
    <t>COULANGES-LA-VINEUSE</t>
  </si>
  <si>
    <t>FRONSAC</t>
  </si>
  <si>
    <t>HERMITAGE</t>
  </si>
  <si>
    <t>MAURY</t>
  </si>
  <si>
    <t>COTEAUX DU LOIR</t>
  </si>
  <si>
    <t>MADIRAN</t>
  </si>
  <si>
    <t>EPINEUIL</t>
  </si>
  <si>
    <t>GRAVES</t>
  </si>
  <si>
    <t>LIRAC</t>
  </si>
  <si>
    <t>MINERVOIS</t>
  </si>
  <si>
    <t>COTEAUX DU VENDOMOIS AOVDQS</t>
  </si>
  <si>
    <t>MARCILLAC</t>
  </si>
  <si>
    <t>GRAVES DE VAYRES</t>
  </si>
  <si>
    <t>MUSCAT DE BEAUMES-DE-VENISE</t>
  </si>
  <si>
    <t>MUSCAT DE LUNEL</t>
  </si>
  <si>
    <t>COTES D'AUVERGNE AOVDQS</t>
  </si>
  <si>
    <t>MONBAZILLAC</t>
  </si>
  <si>
    <t>HAUTES-COTES DE NUITS</t>
  </si>
  <si>
    <t>GRAVES SUPERIEURES</t>
  </si>
  <si>
    <t>SAINT-JOSEPH</t>
  </si>
  <si>
    <t>MUSCAT DE MIREVAL</t>
  </si>
  <si>
    <t>COTES DU FOREZ AOVDQS</t>
  </si>
  <si>
    <t>MONTRAVEL</t>
  </si>
  <si>
    <t>HAUTES-COTES DE BEAUNE</t>
  </si>
  <si>
    <t>HAUT-MEDOC</t>
  </si>
  <si>
    <t>SAINT PERAY</t>
  </si>
  <si>
    <t>MUSCAT DE RIVESALTES</t>
  </si>
  <si>
    <t>COUR-CHEVERNY</t>
  </si>
  <si>
    <t>PACHERENC DU VIC-BILH</t>
  </si>
  <si>
    <t>LA CHAPELLE NOTRE-DAME</t>
  </si>
  <si>
    <t>LALANDE DE POMEROL</t>
  </si>
  <si>
    <t>TAVEL</t>
  </si>
  <si>
    <t>MUSCAT DE SAINT-JEAN DE MINERVOIS</t>
  </si>
  <si>
    <t>FIEFS VENDEENS AOVDQS</t>
  </si>
  <si>
    <t>PECHARMANT</t>
  </si>
  <si>
    <t>LE CHAPITRE</t>
  </si>
  <si>
    <t>LISTRAC-MEDOC</t>
  </si>
  <si>
    <t>VACQUEYRAS</t>
  </si>
  <si>
    <t>PICPOUL DE PINET</t>
  </si>
  <si>
    <t>GROS PLANT AOVDQS</t>
  </si>
  <si>
    <t>SAUSSIGNAC</t>
  </si>
  <si>
    <t>MONTRECUL</t>
  </si>
  <si>
    <t>LOUPIAC</t>
  </si>
  <si>
    <t>VINSOBRES </t>
  </si>
  <si>
    <t>RIVESALTES</t>
  </si>
  <si>
    <t>HAUT-POITOU AOVDQS</t>
  </si>
  <si>
    <t>TURSAN AOVDQS</t>
  </si>
  <si>
    <t>MOUSSEUX</t>
  </si>
  <si>
    <t>MARGAUX</t>
  </si>
  <si>
    <t>SAINT-CHINIAN</t>
  </si>
  <si>
    <t>JASNIERES</t>
  </si>
  <si>
    <t>PASSETOUTGRAIN</t>
  </si>
  <si>
    <t>MEDOC</t>
  </si>
  <si>
    <t>MENETOU-SALON</t>
  </si>
  <si>
    <t>VEZELAY</t>
  </si>
  <si>
    <t>MONTAGNE SAINT-EMILION</t>
  </si>
  <si>
    <t>MONTLOUIS</t>
  </si>
  <si>
    <t>CHABLIS</t>
  </si>
  <si>
    <t>MOULIS EN MEDOC</t>
  </si>
  <si>
    <t>MUSCADET</t>
  </si>
  <si>
    <t>CHABLIS GRAND CRU</t>
  </si>
  <si>
    <t>PAUILLAC</t>
  </si>
  <si>
    <t>MUSCADET COTES DE GRAND-LIEU</t>
  </si>
  <si>
    <t>CHABLIS PREMIER CRU</t>
  </si>
  <si>
    <t>PESSAC LEOGNAN</t>
  </si>
  <si>
    <t>MUSCADET DE SEVRE-ET-MAINE</t>
  </si>
  <si>
    <t>CHAMBERTIN</t>
  </si>
  <si>
    <t>POMEROL</t>
  </si>
  <si>
    <t>MUSCADET DES COTEAUX DE LA LOIRE</t>
  </si>
  <si>
    <t>CHAMBERTIN-CLOS DE BEZE</t>
  </si>
  <si>
    <t>PREMIERES COTES DE BORDEAUX</t>
  </si>
  <si>
    <t>QUARTS DE CHAUME</t>
  </si>
  <si>
    <t>CHAPELLE-CHAMBERTIN</t>
  </si>
  <si>
    <t>PREMIERES COTES DE BLAYE</t>
  </si>
  <si>
    <t>POUILLY-FUME</t>
  </si>
  <si>
    <t>CHARMES-CHAMBERTIN</t>
  </si>
  <si>
    <t>PUISSEGUIN SAINT-EMILION</t>
  </si>
  <si>
    <t>POUILLY-SUR-LOIRE</t>
  </si>
  <si>
    <t>CHAMBOLLE MUSIGNY</t>
  </si>
  <si>
    <t>SAINT-EMILION</t>
  </si>
  <si>
    <t>QUINCY</t>
  </si>
  <si>
    <t>CHASSAGNE-MONTRACHET</t>
  </si>
  <si>
    <t>SAINT-EMILION GRAND CRU</t>
  </si>
  <si>
    <t>REUILLY</t>
  </si>
  <si>
    <t>CHEVALIER-MONTRACHET</t>
  </si>
  <si>
    <t>SAINT-ESTEPHE</t>
  </si>
  <si>
    <t>ROSE DE LOIRE</t>
  </si>
  <si>
    <t>CHOREY-LES-BEAUNE</t>
  </si>
  <si>
    <t>SAINT-GEORGES SAINT-EMILION</t>
  </si>
  <si>
    <t>ROSE D'ANJOU</t>
  </si>
  <si>
    <t>CLOS DE LA ROCHE</t>
  </si>
  <si>
    <t>SAINT-JULIEN</t>
  </si>
  <si>
    <t>SAINT-NICOLAS-DE-BOURGUEIL</t>
  </si>
  <si>
    <t>CLOS DE TART</t>
  </si>
  <si>
    <t>SAINTE-CROIX-DU-MONT</t>
  </si>
  <si>
    <t>SAINT-POURCAIN AOVDQS</t>
  </si>
  <si>
    <t>CLOS DE VOUGEOT</t>
  </si>
  <si>
    <t>SAINTE-FOIX-BORDEAUX</t>
  </si>
  <si>
    <t>SANCERRE</t>
  </si>
  <si>
    <t>CLOS DES LAMBRAYS</t>
  </si>
  <si>
    <t>SAUTERNES</t>
  </si>
  <si>
    <t>SAUMUR</t>
  </si>
  <si>
    <t>CLOS SAINT-DENIS</t>
  </si>
  <si>
    <t>SAUMUR SEC BLANC</t>
  </si>
  <si>
    <t>CORTON</t>
  </si>
  <si>
    <t>SAUMUR-CHAMPIGNY</t>
  </si>
  <si>
    <t>CORTON-CHARLEMAGNE</t>
  </si>
  <si>
    <t>SAVENNIERES</t>
  </si>
  <si>
    <t>COTE DE BEAUNE</t>
  </si>
  <si>
    <t>SAVENNIERES COULEE-DE-SERRANT</t>
  </si>
  <si>
    <t>COTE DE BEAUNE VILLAGES</t>
  </si>
  <si>
    <t>SAVENNIERES ROCHES-AUX-MOINES</t>
  </si>
  <si>
    <t>COTE DE NUITS-VILLAGES</t>
  </si>
  <si>
    <t>TOURAINE</t>
  </si>
  <si>
    <t>CREMANT DE BOURGOGNE</t>
  </si>
  <si>
    <t>TOURAINE AMBOISE</t>
  </si>
  <si>
    <t>CRIOTS BATARD-MONTRACHET</t>
  </si>
  <si>
    <t>TOURAINE-AZAY-LE-RIDEAU</t>
  </si>
  <si>
    <t>ECHEZEAUX</t>
  </si>
  <si>
    <t>TOURAINE-MESLAND</t>
  </si>
  <si>
    <t>FIXIN</t>
  </si>
  <si>
    <t>VALENCAY AOVDQS</t>
  </si>
  <si>
    <t>GEVREY-CHAMBERTIN</t>
  </si>
  <si>
    <t>VOUVRAY</t>
  </si>
  <si>
    <t>GIVRY</t>
  </si>
  <si>
    <t>GRANDS-ECHEZEAUX</t>
  </si>
  <si>
    <t>GRIOTTE-CHAMBERTIN</t>
  </si>
  <si>
    <t>IRANCY</t>
  </si>
  <si>
    <t>LADOIX</t>
  </si>
  <si>
    <t>LA GRANDE RUE</t>
  </si>
  <si>
    <t>LA TACHE</t>
  </si>
  <si>
    <t>LA ROMANEE</t>
  </si>
  <si>
    <t>LATRICIERES-CHAMBERTIN</t>
  </si>
  <si>
    <t>MACON</t>
  </si>
  <si>
    <t>MACON SUPERIEUR</t>
  </si>
  <si>
    <t>MACON-VILLAGES</t>
  </si>
  <si>
    <t>MARANGES</t>
  </si>
  <si>
    <t>MARSANNAY</t>
  </si>
  <si>
    <t>MAZIS-CHAMBERTIN</t>
  </si>
  <si>
    <t>MAZOYERES-CHAMBERTIN</t>
  </si>
  <si>
    <t>MERCUREY</t>
  </si>
  <si>
    <t>MEURSAULT</t>
  </si>
  <si>
    <t>MONTAGNY</t>
  </si>
  <si>
    <t>MONTHELIE</t>
  </si>
  <si>
    <t>MONTRACHET</t>
  </si>
  <si>
    <t>MOREY-SAINT-DENIS</t>
  </si>
  <si>
    <t>NUIT-SAINT-GEORGES</t>
  </si>
  <si>
    <t>PERNAND-VERGELESSES</t>
  </si>
  <si>
    <t>PETIT CHABLIS</t>
  </si>
  <si>
    <t>POMMARD</t>
  </si>
  <si>
    <t>POUILLY-FUISSE</t>
  </si>
  <si>
    <t>POUILLY-LOCHE</t>
  </si>
  <si>
    <t>POUILLY-VINZELLES</t>
  </si>
  <si>
    <t>PULIGNY-MONTRACHET</t>
  </si>
  <si>
    <t>RICHEBOURG</t>
  </si>
  <si>
    <t>ROMANEE-CONTI</t>
  </si>
  <si>
    <t>ROMANEE-SAINT-VIVANT</t>
  </si>
  <si>
    <t>RUCHOTTES-CHAMBERTIN</t>
  </si>
  <si>
    <t>RULLY</t>
  </si>
  <si>
    <t>SAINT-AUBIN</t>
  </si>
  <si>
    <t>SAINT-BRIS</t>
  </si>
  <si>
    <t>SAINT-ROMAIN</t>
  </si>
  <si>
    <t>SAINT-VERAN</t>
  </si>
  <si>
    <t>SANTENAY</t>
  </si>
  <si>
    <t>SAVIGNY-LES-BEAUNE</t>
  </si>
  <si>
    <t>VIRE-CLESSE</t>
  </si>
  <si>
    <t>VOLNAY</t>
  </si>
  <si>
    <t>VOSNE-ROMANEE</t>
  </si>
  <si>
    <t>VOUGEOT</t>
  </si>
  <si>
    <t>Rouge</t>
  </si>
  <si>
    <t>Blanc</t>
  </si>
  <si>
    <t>Rosé</t>
  </si>
  <si>
    <t>Grand Cru</t>
  </si>
  <si>
    <t>1 er Cru</t>
  </si>
  <si>
    <t>Village</t>
  </si>
  <si>
    <t>1 er Grand Cru classé</t>
  </si>
  <si>
    <t>Second Grand Cru classé</t>
  </si>
  <si>
    <t>Troisieme Grand Cru classé</t>
  </si>
  <si>
    <t>Quatireme Grand Cru classé</t>
  </si>
  <si>
    <t>Cinquiéme Grand Cru classé</t>
  </si>
  <si>
    <t>Bourgogne</t>
  </si>
  <si>
    <t>Bordeaux</t>
  </si>
  <si>
    <t>descriptif</t>
  </si>
  <si>
    <t>nom image</t>
  </si>
  <si>
    <t>Chemin d'acces</t>
  </si>
  <si>
    <t>PINOT NOIR</t>
  </si>
  <si>
    <t>MACON AZE</t>
  </si>
  <si>
    <t>MACON VILLAGE</t>
  </si>
  <si>
    <t>ALSACE</t>
  </si>
  <si>
    <t>RIESLING</t>
  </si>
  <si>
    <t>STAT</t>
  </si>
  <si>
    <t>LE LOUVETEAU</t>
  </si>
  <si>
    <t>Climat ou Nom</t>
  </si>
  <si>
    <t>ITALIE</t>
  </si>
  <si>
    <t>GRAND ORDINAIRE</t>
  </si>
  <si>
    <t>A1</t>
  </si>
  <si>
    <t>A3</t>
  </si>
  <si>
    <t>A5</t>
  </si>
  <si>
    <t>A6</t>
  </si>
  <si>
    <t>A7</t>
  </si>
  <si>
    <t>A8</t>
  </si>
  <si>
    <t>A9</t>
  </si>
  <si>
    <t>A11</t>
  </si>
  <si>
    <t>B2</t>
  </si>
  <si>
    <t>MORGON</t>
  </si>
  <si>
    <t>B4</t>
  </si>
  <si>
    <t>B5</t>
  </si>
  <si>
    <t>B6</t>
  </si>
  <si>
    <t>B7</t>
  </si>
  <si>
    <t>B8</t>
  </si>
  <si>
    <t>B9</t>
  </si>
  <si>
    <t>ESPAGNE</t>
  </si>
  <si>
    <t>C1</t>
  </si>
  <si>
    <t>C2</t>
  </si>
  <si>
    <t>C3</t>
  </si>
  <si>
    <t>CHARDONNAY</t>
  </si>
  <si>
    <t>C5</t>
  </si>
  <si>
    <t>C6</t>
  </si>
  <si>
    <t>C7</t>
  </si>
  <si>
    <t>C8</t>
  </si>
  <si>
    <t>C9</t>
  </si>
  <si>
    <t>NBRE DE BOUTEILLES</t>
  </si>
  <si>
    <t>CHABLIS-VAILLONS</t>
  </si>
  <si>
    <t>C10</t>
  </si>
  <si>
    <t>DOURTHE</t>
  </si>
  <si>
    <t>CABERNET SAUVIGNON</t>
  </si>
  <si>
    <t>SAUVIGNON</t>
  </si>
  <si>
    <t>D1</t>
  </si>
  <si>
    <t>COTE DE GASCOGNE</t>
  </si>
  <si>
    <t>D3</t>
  </si>
  <si>
    <t>AUTRES</t>
  </si>
  <si>
    <t>COTEAUX DE L'ARDECHE</t>
  </si>
  <si>
    <t>D4</t>
  </si>
  <si>
    <t>D5</t>
  </si>
  <si>
    <t>D6</t>
  </si>
  <si>
    <t>VIGNERON D'OR</t>
  </si>
  <si>
    <t>D8</t>
  </si>
  <si>
    <t>D9</t>
  </si>
  <si>
    <t>CHATEAU MALIJAY</t>
  </si>
  <si>
    <t>MACON PERRONNE</t>
  </si>
  <si>
    <t>D10</t>
  </si>
  <si>
    <t>MACON LA ROCHE VINEUSE</t>
  </si>
  <si>
    <t>COTES DE BORDEAUX</t>
  </si>
  <si>
    <t>D11</t>
  </si>
  <si>
    <t>E1</t>
  </si>
  <si>
    <t>E2</t>
  </si>
  <si>
    <t>E3</t>
  </si>
  <si>
    <t>E4</t>
  </si>
  <si>
    <t>LES HAUTS D'ESTIAC</t>
  </si>
  <si>
    <t>SAINT-AMOUR</t>
  </si>
  <si>
    <t>E5</t>
  </si>
  <si>
    <t>E6</t>
  </si>
  <si>
    <t>E7</t>
  </si>
  <si>
    <t>E8</t>
  </si>
  <si>
    <t>E9</t>
  </si>
  <si>
    <t>E10</t>
  </si>
  <si>
    <t>E12</t>
  </si>
  <si>
    <t>E11</t>
  </si>
  <si>
    <t>E13</t>
  </si>
  <si>
    <t>E15</t>
  </si>
  <si>
    <t>C4</t>
  </si>
  <si>
    <t>CHÂTEAU MEILLANT</t>
  </si>
  <si>
    <t>CHATEAU MEILLANT</t>
  </si>
  <si>
    <t>Casier</t>
  </si>
  <si>
    <t>Regions</t>
  </si>
  <si>
    <t>B1</t>
  </si>
  <si>
    <t>CLAUDE SAINSON ROSSIGNOL</t>
  </si>
  <si>
    <t>A4</t>
  </si>
  <si>
    <t>B3</t>
  </si>
  <si>
    <t>A2</t>
  </si>
  <si>
    <t>D7</t>
  </si>
  <si>
    <t>A10</t>
  </si>
  <si>
    <t>D2</t>
  </si>
  <si>
    <t>Année</t>
  </si>
  <si>
    <t>A12</t>
  </si>
  <si>
    <t>B10</t>
  </si>
  <si>
    <t>B11</t>
  </si>
  <si>
    <t>B12</t>
  </si>
  <si>
    <t>B13</t>
  </si>
  <si>
    <t>B14</t>
  </si>
  <si>
    <t>B15</t>
  </si>
  <si>
    <t>C11</t>
  </si>
  <si>
    <t>C12</t>
  </si>
  <si>
    <t>C13</t>
  </si>
  <si>
    <t>C14</t>
  </si>
  <si>
    <t>D12</t>
  </si>
  <si>
    <t>D13</t>
  </si>
  <si>
    <t>D14</t>
  </si>
  <si>
    <t>D15</t>
  </si>
  <si>
    <t>D16</t>
  </si>
  <si>
    <t>E14</t>
  </si>
  <si>
    <t>E16</t>
  </si>
  <si>
    <t>E17</t>
  </si>
  <si>
    <t>Toutes les régions</t>
  </si>
  <si>
    <t>Toutes les années</t>
  </si>
  <si>
    <t>Tous les casiers</t>
  </si>
  <si>
    <t>Toutes les bouteilles</t>
  </si>
  <si>
    <t xml:space="preserve">A consommer à partir de </t>
  </si>
  <si>
    <t>Colonne1</t>
  </si>
  <si>
    <t>Colonne5</t>
  </si>
  <si>
    <t>Colonne6</t>
  </si>
  <si>
    <t>Colonne7</t>
  </si>
  <si>
    <t>Colonne8</t>
  </si>
  <si>
    <t>(vide)</t>
  </si>
  <si>
    <t>Somme de Quantité</t>
  </si>
  <si>
    <t>Total général</t>
  </si>
  <si>
    <t xml:space="preserve">  </t>
  </si>
  <si>
    <t>VOLNAY  1993</t>
  </si>
  <si>
    <t>c:\ma cave\etiquette\</t>
  </si>
  <si>
    <t>N° Saisie</t>
  </si>
  <si>
    <t>Stock</t>
  </si>
  <si>
    <t>A4.3</t>
  </si>
  <si>
    <t>https://www.youtube.com/watch?v=KaAsd8n1u98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</si>
</sst>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sz val="14"/>
      <color rgb="FF990033"/>
      <name val="Verdana"/>
      <family val="2"/>
    </font>
    <font>
      <sz val="7.5"/>
      <color rgb="FF990033"/>
      <name val="Verdana"/>
      <family val="2"/>
    </font>
    <font>
      <sz val="14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30303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scheme val="minor"/>
    </font>
    <font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theme="6" tint="0.79998168889431442"/>
      </patternFill>
    </fill>
  </fills>
  <borders count="12">
    <border>
      <left/>
      <right/>
      <top/>
      <bottom/>
      <diagonal/>
    </border>
    <border>
      <left/>
      <right/>
      <top style="thin">
        <color theme="6" tint="0.39997558519241921"/>
      </top>
      <bottom/>
      <diagonal/>
    </border>
    <border>
      <left/>
      <right style="thin">
        <color theme="6" tint="0.39997558519241921"/>
      </right>
      <top style="thin">
        <color theme="6" tint="0.3999755851924192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11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1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4" fillId="0" borderId="0" xfId="0" pivotButton="1" applyFont="1" applyAlignment="1">
      <alignment horizontal="center" vertical="center"/>
    </xf>
    <xf numFmtId="0" fontId="0" fillId="0" borderId="0" xfId="0" pivotButton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164" fontId="15" fillId="2" borderId="1" xfId="0" applyNumberFormat="1" applyFont="1" applyFill="1" applyBorder="1" applyAlignment="1">
      <alignment horizontal="center" vertical="center"/>
    </xf>
    <xf numFmtId="1" fontId="15" fillId="2" borderId="1" xfId="0" applyNumberFormat="1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6" fillId="2" borderId="1" xfId="0" applyNumberFormat="1" applyFont="1" applyFill="1" applyBorder="1" applyAlignment="1">
      <alignment horizontal="center" vertical="center"/>
    </xf>
    <xf numFmtId="0" fontId="13" fillId="0" borderId="0" xfId="1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</cellXfs>
  <cellStyles count="2">
    <cellStyle name="Lien hypertexte" xfId="1" builtinId="8"/>
    <cellStyle name="Normal" xfId="0" builtinId="0"/>
  </cellStyles>
  <dxfs count="428"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4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font>
        <sz val="16"/>
      </font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/>
        <vertical/>
        <horizontal/>
      </border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</font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  <color rgb="FFFF0000"/>
      </font>
    </dxf>
    <dxf>
      <fill>
        <patternFill>
          <bgColor theme="0"/>
        </patternFill>
      </fill>
    </dxf>
    <dxf>
      <font>
        <b/>
        <i val="0"/>
      </font>
      <fill>
        <patternFill>
          <bgColor rgb="FFFF0000"/>
        </patternFill>
      </fill>
    </dxf>
    <dxf>
      <font>
        <b/>
        <i val="0"/>
      </font>
      <fill>
        <patternFill>
          <bgColor rgb="FFFFCCCC"/>
        </patternFill>
      </fill>
    </dxf>
  </dxfs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microsoft.com/office/2007/relationships/slicerCache" Target="slicerCaches/slicerCache5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microsoft.com/office/2007/relationships/slicerCache" Target="slicerCaches/slicerCache4.xml"/><Relationship Id="rId17" Type="http://schemas.microsoft.com/office/2007/relationships/slicerCache" Target="slicerCaches/slicerCache9.xml"/><Relationship Id="rId2" Type="http://schemas.openxmlformats.org/officeDocument/2006/relationships/worksheet" Target="worksheets/sheet2.xml"/><Relationship Id="rId16" Type="http://schemas.microsoft.com/office/2007/relationships/slicerCache" Target="slicerCaches/slicerCache8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7/relationships/slicerCache" Target="slicerCaches/slicerCache3.xml"/><Relationship Id="rId5" Type="http://schemas.openxmlformats.org/officeDocument/2006/relationships/worksheet" Target="worksheets/sheet5.xml"/><Relationship Id="rId15" Type="http://schemas.microsoft.com/office/2007/relationships/slicerCache" Target="slicerCaches/slicerCache7.xml"/><Relationship Id="rId10" Type="http://schemas.microsoft.com/office/2007/relationships/slicerCache" Target="slicerCaches/slicerCache2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microsoft.com/office/2007/relationships/slicerCache" Target="slicerCaches/slicerCache1.xml"/><Relationship Id="rId14" Type="http://schemas.microsoft.com/office/2007/relationships/slicerCache" Target="slicerCaches/slicerCache6.xml"/><Relationship Id="rId22" Type="http://schemas.microsoft.com/office/2006/relationships/vbaProject" Target="vbaProject.bin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s://sobarnes.com/suisse/lutry/chateau-13eme-siecle-renove-1990-ferme-6-appartements-spacieux-cave-voutee-souterraine-a-vendre-bavois/" TargetMode="Externa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552450</xdr:colOff>
      <xdr:row>2</xdr:row>
      <xdr:rowOff>38100</xdr:rowOff>
    </xdr:from>
    <xdr:to>
      <xdr:col>6</xdr:col>
      <xdr:colOff>0</xdr:colOff>
      <xdr:row>4</xdr:row>
      <xdr:rowOff>38100</xdr:rowOff>
    </xdr:to>
    <xdr:sp macro="[0]!Rectangle5_Cliquer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2076450" y="419100"/>
          <a:ext cx="2495550" cy="3810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Nouveau Vin</a:t>
          </a:r>
        </a:p>
      </xdr:txBody>
    </xdr:sp>
    <xdr:clientData/>
  </xdr:twoCellAnchor>
  <xdr:twoCellAnchor>
    <xdr:from>
      <xdr:col>6</xdr:col>
      <xdr:colOff>161925</xdr:colOff>
      <xdr:row>2</xdr:row>
      <xdr:rowOff>28575</xdr:rowOff>
    </xdr:from>
    <xdr:to>
      <xdr:col>9</xdr:col>
      <xdr:colOff>723900</xdr:colOff>
      <xdr:row>4</xdr:row>
      <xdr:rowOff>57150</xdr:rowOff>
    </xdr:to>
    <xdr:sp macro="[0]!Rectangle6_Cliquer" textlink="">
      <xdr:nvSpPr>
        <xdr:cNvPr id="3" name="Rectangl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4733925" y="409575"/>
          <a:ext cx="2847975" cy="40957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 i="1">
              <a:solidFill>
                <a:sysClr val="windowText" lastClr="000000"/>
              </a:solidFill>
            </a:rPr>
            <a:t>Rechercher</a:t>
          </a:r>
          <a:r>
            <a:rPr lang="fr-FR" sz="1800" b="1" i="1" baseline="0">
              <a:solidFill>
                <a:sysClr val="windowText" lastClr="000000"/>
              </a:solidFill>
            </a:rPr>
            <a:t> un vin par nom</a:t>
          </a:r>
          <a:endParaRPr lang="fr-FR" sz="1800" b="1" i="1">
            <a:solidFill>
              <a:sysClr val="windowText" lastClr="000000"/>
            </a:solidFill>
          </a:endParaRPr>
        </a:p>
      </xdr:txBody>
    </xdr:sp>
    <xdr:clientData/>
  </xdr:twoCellAnchor>
  <xdr:twoCellAnchor>
    <xdr:from>
      <xdr:col>2</xdr:col>
      <xdr:colOff>552449</xdr:colOff>
      <xdr:row>5</xdr:row>
      <xdr:rowOff>47625</xdr:rowOff>
    </xdr:from>
    <xdr:to>
      <xdr:col>5</xdr:col>
      <xdr:colOff>752474</xdr:colOff>
      <xdr:row>7</xdr:row>
      <xdr:rowOff>57150</xdr:rowOff>
    </xdr:to>
    <xdr:sp macro="[0]!Rectangle3_Cliquer" textlink="">
      <xdr:nvSpPr>
        <xdr:cNvPr id="4" name="Rectangl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076449" y="1000125"/>
          <a:ext cx="2486025" cy="39052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>
              <a:solidFill>
                <a:sysClr val="windowText" lastClr="000000"/>
              </a:solidFill>
            </a:rPr>
            <a:t>Autre recherche</a:t>
          </a:r>
        </a:p>
      </xdr:txBody>
    </xdr:sp>
    <xdr:clientData/>
  </xdr:twoCellAnchor>
  <xdr:twoCellAnchor>
    <xdr:from>
      <xdr:col>5</xdr:col>
      <xdr:colOff>714375</xdr:colOff>
      <xdr:row>8</xdr:row>
      <xdr:rowOff>67979</xdr:rowOff>
    </xdr:from>
    <xdr:to>
      <xdr:col>7</xdr:col>
      <xdr:colOff>742950</xdr:colOff>
      <xdr:row>13</xdr:row>
      <xdr:rowOff>133350</xdr:rowOff>
    </xdr:to>
    <xdr:grpSp>
      <xdr:nvGrpSpPr>
        <xdr:cNvPr id="12" name="Groupe 11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GrpSpPr/>
      </xdr:nvGrpSpPr>
      <xdr:grpSpPr>
        <a:xfrm>
          <a:off x="4524375" y="1591979"/>
          <a:ext cx="1552575" cy="1017871"/>
          <a:chOff x="2047875" y="1534829"/>
          <a:chExt cx="1552575" cy="1017871"/>
        </a:xfrm>
      </xdr:grpSpPr>
      <xdr:pic macro="[0]!Groupe11_Cliquer">
        <xdr:nvPicPr>
          <xdr:cNvPr id="9" name="Image 8">
            <a:extLst>
              <a:ext uri="{FF2B5EF4-FFF2-40B4-BE49-F238E27FC236}">
                <a16:creationId xmlns:a16="http://schemas.microsoft.com/office/drawing/2014/main" id="{00000000-0008-0000-0100-000009000000}"/>
              </a:ext>
            </a:extLst>
          </xdr:cNvPr>
          <xdr:cNvPicPr>
            <a:picLocks noChangeAspect="1"/>
          </xdr:cNvPicPr>
        </xdr:nvPicPr>
        <xdr:blipFill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  <a:ext uri="{837473B0-CC2E-450A-ABE3-18F120FF3D39}">
                <a1611:picAttrSrcUrl xmlns:a1611="http://schemas.microsoft.com/office/drawing/2016/11/main" r:id="rId2"/>
              </a:ext>
            </a:extLst>
          </a:blip>
          <a:stretch>
            <a:fillRect/>
          </a:stretch>
        </xdr:blipFill>
        <xdr:spPr>
          <a:xfrm>
            <a:off x="2047875" y="1534829"/>
            <a:ext cx="1552575" cy="758093"/>
          </a:xfrm>
          <a:prstGeom prst="rect">
            <a:avLst/>
          </a:prstGeom>
        </xdr:spPr>
      </xdr:pic>
      <xdr:sp macro="[0]!Groupe11_Cliquer" textlink="">
        <xdr:nvSpPr>
          <xdr:cNvPr id="11" name="Rectangle 10">
            <a:extLst>
              <a:ext uri="{FF2B5EF4-FFF2-40B4-BE49-F238E27FC236}">
                <a16:creationId xmlns:a16="http://schemas.microsoft.com/office/drawing/2014/main" id="{00000000-0008-0000-0100-00000B000000}"/>
              </a:ext>
            </a:extLst>
          </xdr:cNvPr>
          <xdr:cNvSpPr/>
        </xdr:nvSpPr>
        <xdr:spPr>
          <a:xfrm>
            <a:off x="2057399" y="2314574"/>
            <a:ext cx="1533525" cy="238126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liste des vins</a:t>
            </a:r>
          </a:p>
        </xdr:txBody>
      </xdr:sp>
    </xdr:grpSp>
    <xdr:clientData/>
  </xdr:twoCellAnchor>
  <xdr:twoCellAnchor>
    <xdr:from>
      <xdr:col>8</xdr:col>
      <xdr:colOff>89595</xdr:colOff>
      <xdr:row>8</xdr:row>
      <xdr:rowOff>104775</xdr:rowOff>
    </xdr:from>
    <xdr:to>
      <xdr:col>10</xdr:col>
      <xdr:colOff>419100</xdr:colOff>
      <xdr:row>13</xdr:row>
      <xdr:rowOff>95249</xdr:rowOff>
    </xdr:to>
    <xdr:grpSp>
      <xdr:nvGrpSpPr>
        <xdr:cNvPr id="16" name="Groupe 15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GrpSpPr/>
      </xdr:nvGrpSpPr>
      <xdr:grpSpPr>
        <a:xfrm>
          <a:off x="6185595" y="1628775"/>
          <a:ext cx="1853505" cy="942974"/>
          <a:chOff x="3605007" y="1638300"/>
          <a:chExt cx="1853505" cy="942974"/>
        </a:xfrm>
      </xdr:grpSpPr>
      <xdr:pic macro="[0]!Groupe15_Cliquer">
        <xdr:nvPicPr>
          <xdr:cNvPr id="14" name="Image 13" descr="Résultat de recherche d'images pour &quot;statistique&quot;">
            <a:extLst>
              <a:ext uri="{FF2B5EF4-FFF2-40B4-BE49-F238E27FC236}">
                <a16:creationId xmlns:a16="http://schemas.microsoft.com/office/drawing/2014/main" id="{00000000-0008-0000-0100-00000E000000}"/>
              </a:ext>
            </a:extLst>
          </xdr:cNvPr>
          <xdr:cNvPicPr>
            <a:picLocks noChangeAspect="1" noChangeArrowheads="1"/>
          </xdr:cNvPicPr>
        </xdr:nvPicPr>
        <xdr:blipFill>
          <a:blip xmlns:r="http://schemas.openxmlformats.org/officeDocument/2006/relationships" r:embed="rId3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3605007" y="1638300"/>
            <a:ext cx="1853505" cy="647700"/>
          </a:xfrm>
          <a:prstGeom prst="rect">
            <a:avLst/>
          </a:prstGeom>
          <a:noFill/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</xdr:pic>
      <xdr:sp macro="[0]!Groupe15_Cliquer" textlink="">
        <xdr:nvSpPr>
          <xdr:cNvPr id="15" name="Rectangle 14">
            <a:extLst>
              <a:ext uri="{FF2B5EF4-FFF2-40B4-BE49-F238E27FC236}">
                <a16:creationId xmlns:a16="http://schemas.microsoft.com/office/drawing/2014/main" id="{00000000-0008-0000-0100-00000F000000}"/>
              </a:ext>
            </a:extLst>
          </xdr:cNvPr>
          <xdr:cNvSpPr/>
        </xdr:nvSpPr>
        <xdr:spPr>
          <a:xfrm>
            <a:off x="3914776" y="2362199"/>
            <a:ext cx="1352549" cy="219075"/>
          </a:xfrm>
          <a:prstGeom prst="rect">
            <a:avLst/>
          </a:prstGeom>
          <a:no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000">
                <a:solidFill>
                  <a:sysClr val="windowText" lastClr="000000"/>
                </a:solidFill>
              </a:rPr>
              <a:t>Statistiques</a:t>
            </a:r>
          </a:p>
        </xdr:txBody>
      </xdr:sp>
    </xdr:grpSp>
    <xdr:clientData/>
  </xdr:twoCellAnchor>
  <xdr:twoCellAnchor>
    <xdr:from>
      <xdr:col>6</xdr:col>
      <xdr:colOff>180975</xdr:colOff>
      <xdr:row>5</xdr:row>
      <xdr:rowOff>57150</xdr:rowOff>
    </xdr:from>
    <xdr:to>
      <xdr:col>9</xdr:col>
      <xdr:colOff>742950</xdr:colOff>
      <xdr:row>7</xdr:row>
      <xdr:rowOff>28575</xdr:rowOff>
    </xdr:to>
    <xdr:sp macro="[0]!Rectangle4_Cliquer" textlink="">
      <xdr:nvSpPr>
        <xdr:cNvPr id="5" name="Rectangl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/>
      </xdr:nvSpPr>
      <xdr:spPr>
        <a:xfrm>
          <a:off x="4752975" y="1009650"/>
          <a:ext cx="2847975" cy="352425"/>
        </a:xfrm>
        <a:prstGeom prst="rect">
          <a:avLst/>
        </a:prstGeom>
        <a:solidFill>
          <a:schemeClr val="accent2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>
              <a:solidFill>
                <a:sysClr val="windowText" lastClr="000000"/>
              </a:solidFill>
            </a:rPr>
            <a:t>Recherche</a:t>
          </a:r>
          <a:r>
            <a:rPr lang="fr-FR" sz="2000" b="1" baseline="0">
              <a:solidFill>
                <a:sysClr val="windowText" lastClr="000000"/>
              </a:solidFill>
            </a:rPr>
            <a:t> par filtre</a:t>
          </a:r>
          <a:endParaRPr lang="fr-FR" sz="2000" b="1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1</xdr:row>
      <xdr:rowOff>104775</xdr:rowOff>
    </xdr:from>
    <xdr:to>
      <xdr:col>0</xdr:col>
      <xdr:colOff>933449</xdr:colOff>
      <xdr:row>3</xdr:row>
      <xdr:rowOff>152399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295275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0</xdr:row>
      <xdr:rowOff>0</xdr:rowOff>
    </xdr:from>
    <xdr:to>
      <xdr:col>9</xdr:col>
      <xdr:colOff>552450</xdr:colOff>
      <xdr:row>1</xdr:row>
      <xdr:rowOff>95250</xdr:rowOff>
    </xdr:to>
    <xdr:sp macro="" textlink="">
      <xdr:nvSpPr>
        <xdr:cNvPr id="6" name="Rectangle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/>
      </xdr:nvSpPr>
      <xdr:spPr>
        <a:xfrm>
          <a:off x="19050" y="0"/>
          <a:ext cx="15573375" cy="2809875"/>
        </a:xfrm>
        <a:prstGeom prst="rect">
          <a:avLst/>
        </a:prstGeom>
      </xdr:spPr>
      <xdr:style>
        <a:lnRef idx="1">
          <a:schemeClr val="accent6"/>
        </a:lnRef>
        <a:fillRef idx="2">
          <a:schemeClr val="accent6"/>
        </a:fillRef>
        <a:effectRef idx="1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0</xdr:col>
      <xdr:colOff>304799</xdr:colOff>
      <xdr:row>0</xdr:row>
      <xdr:rowOff>142875</xdr:rowOff>
    </xdr:from>
    <xdr:to>
      <xdr:col>1</xdr:col>
      <xdr:colOff>542925</xdr:colOff>
      <xdr:row>0</xdr:row>
      <xdr:rowOff>2562224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gion">
              <a:extLst>
                <a:ext uri="{FF2B5EF4-FFF2-40B4-BE49-F238E27FC236}">
                  <a16:creationId xmlns:a16="http://schemas.microsoft.com/office/drawing/2014/main" id="{00000000-0008-0000-06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on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04799" y="142876"/>
              <a:ext cx="3562351" cy="23526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771524</xdr:colOff>
      <xdr:row>0</xdr:row>
      <xdr:rowOff>152401</xdr:rowOff>
    </xdr:from>
    <xdr:to>
      <xdr:col>2</xdr:col>
      <xdr:colOff>2219325</xdr:colOff>
      <xdr:row>0</xdr:row>
      <xdr:rowOff>2619375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Millesime">
              <a:extLst>
                <a:ext uri="{FF2B5EF4-FFF2-40B4-BE49-F238E27FC236}">
                  <a16:creationId xmlns:a16="http://schemas.microsoft.com/office/drawing/2014/main" id="{00000000-0008-0000-06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llesim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095749" y="152401"/>
              <a:ext cx="3600451" cy="23717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2</xdr:col>
      <xdr:colOff>2266950</xdr:colOff>
      <xdr:row>0</xdr:row>
      <xdr:rowOff>171450</xdr:rowOff>
    </xdr:from>
    <xdr:to>
      <xdr:col>3</xdr:col>
      <xdr:colOff>847725</xdr:colOff>
      <xdr:row>0</xdr:row>
      <xdr:rowOff>2600325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uleur">
              <a:extLst>
                <a:ext uri="{FF2B5EF4-FFF2-40B4-BE49-F238E27FC236}">
                  <a16:creationId xmlns:a16="http://schemas.microsoft.com/office/drawing/2014/main" id="{00000000-0008-0000-06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l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743825" y="171450"/>
              <a:ext cx="1200150" cy="23336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3</xdr:col>
      <xdr:colOff>904874</xdr:colOff>
      <xdr:row>0</xdr:row>
      <xdr:rowOff>152399</xdr:rowOff>
    </xdr:from>
    <xdr:to>
      <xdr:col>8</xdr:col>
      <xdr:colOff>742950</xdr:colOff>
      <xdr:row>0</xdr:row>
      <xdr:rowOff>2600324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Casier">
              <a:extLst>
                <a:ext uri="{FF2B5EF4-FFF2-40B4-BE49-F238E27FC236}">
                  <a16:creationId xmlns:a16="http://schemas.microsoft.com/office/drawing/2014/main" id="{00000000-0008-0000-06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sie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001124" y="152400"/>
              <a:ext cx="6305551" cy="23241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0</xdr:col>
      <xdr:colOff>2562225</xdr:colOff>
      <xdr:row>0</xdr:row>
      <xdr:rowOff>2543175</xdr:rowOff>
    </xdr:from>
    <xdr:to>
      <xdr:col>0</xdr:col>
      <xdr:colOff>2990849</xdr:colOff>
      <xdr:row>2</xdr:row>
      <xdr:rowOff>152399</xdr:rowOff>
    </xdr:to>
    <xdr:pic macro="[0]!Image1_Cliquer">
      <xdr:nvPicPr>
        <xdr:cNvPr id="7" name="Image 6" descr="Résultat de recherche d'images pour &quot;accueil&quot;">
          <a:extLst>
            <a:ext uri="{FF2B5EF4-FFF2-40B4-BE49-F238E27FC236}">
              <a16:creationId xmlns:a16="http://schemas.microsoft.com/office/drawing/2014/main" id="{5045EB52-D019-4708-9616-D9603F9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" y="2543175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19050</xdr:rowOff>
    </xdr:from>
    <xdr:to>
      <xdr:col>3</xdr:col>
      <xdr:colOff>81225</xdr:colOff>
      <xdr:row>0</xdr:row>
      <xdr:rowOff>1428749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Region 1">
              <a:extLst>
                <a:ext uri="{FF2B5EF4-FFF2-40B4-BE49-F238E27FC236}">
                  <a16:creationId xmlns:a16="http://schemas.microsoft.com/office/drawing/2014/main" id="{FE928369-C5CE-4230-8D04-93A797CCE8C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Region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42875" y="19050"/>
              <a:ext cx="4434150" cy="1409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5</xdr:col>
      <xdr:colOff>104773</xdr:colOff>
      <xdr:row>0</xdr:row>
      <xdr:rowOff>57150</xdr:rowOff>
    </xdr:from>
    <xdr:to>
      <xdr:col>6</xdr:col>
      <xdr:colOff>352425</xdr:colOff>
      <xdr:row>0</xdr:row>
      <xdr:rowOff>1438275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Quantité">
              <a:extLst>
                <a:ext uri="{FF2B5EF4-FFF2-40B4-BE49-F238E27FC236}">
                  <a16:creationId xmlns:a16="http://schemas.microsoft.com/office/drawing/2014/main" id="{E8525B60-795B-4975-BFAD-6B4B7C4321B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Quantit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257923" y="57150"/>
              <a:ext cx="1219202" cy="1381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3</xdr:col>
      <xdr:colOff>142875</xdr:colOff>
      <xdr:row>0</xdr:row>
      <xdr:rowOff>28576</xdr:rowOff>
    </xdr:from>
    <xdr:to>
      <xdr:col>5</xdr:col>
      <xdr:colOff>0</xdr:colOff>
      <xdr:row>0</xdr:row>
      <xdr:rowOff>1447800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4" name="Couleur 1">
              <a:extLst>
                <a:ext uri="{FF2B5EF4-FFF2-40B4-BE49-F238E27FC236}">
                  <a16:creationId xmlns:a16="http://schemas.microsoft.com/office/drawing/2014/main" id="{69E17351-31A8-430E-BE51-225B439FDC6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leu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638675" y="28576"/>
              <a:ext cx="1514475" cy="14192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390525</xdr:colOff>
      <xdr:row>0</xdr:row>
      <xdr:rowOff>38101</xdr:rowOff>
    </xdr:from>
    <xdr:to>
      <xdr:col>12</xdr:col>
      <xdr:colOff>98775</xdr:colOff>
      <xdr:row>0</xdr:row>
      <xdr:rowOff>1400175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5" name="Millesime 1">
              <a:extLst>
                <a:ext uri="{FF2B5EF4-FFF2-40B4-BE49-F238E27FC236}">
                  <a16:creationId xmlns:a16="http://schemas.microsoft.com/office/drawing/2014/main" id="{A450283C-73E8-4B34-829B-9330480C829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illesime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982200" y="38101"/>
              <a:ext cx="1137000" cy="13620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7</xdr:col>
      <xdr:colOff>190500</xdr:colOff>
      <xdr:row>2</xdr:row>
      <xdr:rowOff>38100</xdr:rowOff>
    </xdr:from>
    <xdr:to>
      <xdr:col>7</xdr:col>
      <xdr:colOff>619124</xdr:colOff>
      <xdr:row>4</xdr:row>
      <xdr:rowOff>85724</xdr:rowOff>
    </xdr:to>
    <xdr:pic macro="[0]!Image1_Cliquer">
      <xdr:nvPicPr>
        <xdr:cNvPr id="6" name="Image 5" descr="Résultat de recherche d'images pour &quot;accueil&quot;">
          <a:extLst>
            <a:ext uri="{FF2B5EF4-FFF2-40B4-BE49-F238E27FC236}">
              <a16:creationId xmlns:a16="http://schemas.microsoft.com/office/drawing/2014/main" id="{8ECFDE3B-03CA-466C-ACFA-62CF33E9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7200" y="1714500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428624</xdr:colOff>
      <xdr:row>0</xdr:row>
      <xdr:rowOff>66675</xdr:rowOff>
    </xdr:from>
    <xdr:to>
      <xdr:col>9</xdr:col>
      <xdr:colOff>300375</xdr:colOff>
      <xdr:row>0</xdr:row>
      <xdr:rowOff>1438275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Casier 1">
              <a:extLst>
                <a:ext uri="{FF2B5EF4-FFF2-40B4-BE49-F238E27FC236}">
                  <a16:creationId xmlns:a16="http://schemas.microsoft.com/office/drawing/2014/main" id="{18D8E07A-4D10-40CF-8DC1-8DF035AE91AE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asier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53324" y="66675"/>
              <a:ext cx="2338726" cy="1371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0</xdr:row>
      <xdr:rowOff>0</xdr:rowOff>
    </xdr:from>
    <xdr:to>
      <xdr:col>2</xdr:col>
      <xdr:colOff>428624</xdr:colOff>
      <xdr:row>1</xdr:row>
      <xdr:rowOff>38099</xdr:rowOff>
    </xdr:to>
    <xdr:pic macro="[0]!Image1_Cliquer">
      <xdr:nvPicPr>
        <xdr:cNvPr id="2" name="Image 1" descr="Résultat de recherche d'images pour &quot;accueil&quot;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428624" cy="42862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USER" refreshedDate="43922.392583217596" createdVersion="6" refreshedVersion="6" minRefreshableVersion="3" recordCount="2" xr:uid="{CF38C6FC-503D-4C43-8CA0-9B8B8B473E11}">
  <cacheSource type="worksheet">
    <worksheetSource name="Tableau3"/>
  </cacheSource>
  <cacheFields count="27">
    <cacheField name="Nom du vin" numFmtId="0">
      <sharedItems count="141">
        <s v="  "/>
        <s v="VOLNAY  1993"/>
        <s v="SAVIGNY-LES-BEAUNE 1 er Cru 2009" u="1"/>
        <s v="MONTAGNE SAINT-EMILION  1997" u="1"/>
        <s v="ALIGOTE  2013" u="1"/>
        <s v="HAUTES-COTES DE NUITS  2000" u="1"/>
        <s v="BORDEAUX  2013" u="1"/>
        <s v="MACON VILLAGE  2008" u="1"/>
        <s v="COTE DU RHONE  2009" u="1"/>
        <s v="ESPAGNE  2005" u="1"/>
        <s v="LES HAUTS D'ESTIAC  1997" u="1"/>
        <s v="NUIT-SAINT-GEORGES  " u="1"/>
        <s v="COTE ROTIE les elotins 2015" u="1"/>
        <s v="MORGON  2003" u="1"/>
        <s v="AUXEY-DURESSES  2015" u="1"/>
        <s v="SAINT-AMOUR  2016" u="1"/>
        <s v="ALIGOTE  2010" u="1"/>
        <s v="MARANGES  2015" u="1"/>
        <s v="MACON AZE  2005" u="1"/>
        <s v="ALIGOTE  2008" u="1"/>
        <s v="MONTHELIE 1 er Cru 2006" u="1"/>
        <s v="ALIGOTE  2007" u="1"/>
        <s v="BEAUNE 1 er Cru 2012" u="1"/>
        <s v="BEAUNE 1 er Cru 1999" u="1"/>
        <s v="CHINON  2012" u="1"/>
        <s v="SAINT-JOSEPH  1999" u="1"/>
        <s v="CHATEAU MEILLANT  2015" u="1"/>
        <s v="CHABLIS  2012" u="1"/>
        <s v="SAVIGNY-LES-BEAUNE  2006" u="1"/>
        <s v="MARSANNAY  1999" u="1"/>
        <s v="CHOREY-LES-BEAUNE  1994" u="1"/>
        <s v="CHATEAU MALIJAY  2015" u="1"/>
        <s v="SAVIGNY-LES-BEAUNE  2004" u="1"/>
        <s v="COTE DU RHONE  2010" u="1"/>
        <s v="CHARDONNAY  2014" u="1"/>
        <s v="ALIGOTE  " u="1"/>
        <s v="HAUTES-COTES DE NUITS  1994" u="1"/>
        <s v="PERNAND-VERGELESSES  2017" u="1"/>
        <s v="SAINT-AUBIN 1 er Cru 1987" u="1"/>
        <s v="IRANCY  2014" u="1"/>
        <s v="RIESLING  2009" u="1"/>
        <s v="ALIGOTE BOUZERON  2017" u="1"/>
        <s v="PINOT NOIR  1994" u="1"/>
        <s v="HAUTES-COTES DE BEAUNE  2016" u="1"/>
        <s v="ITALIE  2018" u="1"/>
        <s v="BEAUNE 1 er Cru 2001" u="1"/>
        <s v="HAUTES-COTES DE NUITS  2001" u="1"/>
        <s v="COTEAUX VAROIS EN PROVENCE  2015" u="1"/>
        <s v="CORTON-CHARLEMAGNE Grand Cru 2018" u="1"/>
        <s v="MACON LA ROCHE VINEUSE  2016" u="1"/>
        <s v="POUILLY-FUISSE  2018" u="1"/>
        <s v="SAINT-VERAN  2009" u="1"/>
        <s v="HAUTES-COTES DE BEAUNE  2013" u="1"/>
        <s v="MARANGES 1 er Cru 1999" u="1"/>
        <s v="SAVIGNY-LES-BEAUNE  2014" u="1"/>
        <s v="PATRIMONIO  2008" u="1"/>
        <s v="COTE DU RHONE  2012" u="1"/>
        <s v="BEAUNE 1 er Cru 1998" u="1"/>
        <s v="HAUTES-COTES DE BEAUNE  1998" u="1"/>
        <s v="CHOREY-LES-BEAUNE  2015" u="1"/>
        <s v="ALIGOTE  1987" u="1"/>
        <s v="CHABLIS-VAILLONS 1 er Cru 2011" u="1"/>
        <s v="MERCUREY  2008" u="1"/>
        <s v="BOURGOGNE  2012" u="1"/>
        <s v="CORTON Grand Cru 2011" u="1"/>
        <s v="CHABLIS 1 er Cru 1995" u="1"/>
        <s v="COTES DU JURA  1993" u="1"/>
        <s v="COTEAUX DE L'ARDECHE  2011" u="1"/>
        <s v="COTES DE BORDEAUX  2015" u="1"/>
        <s v="CABERNET SAUVIGNON  2013" u="1"/>
        <s v="COTE DE NUITS-VILLAGES  2008" u="1"/>
        <s v="IRANCY  2010" u="1"/>
        <s v="VACQUEYRAS  2012" u="1"/>
        <s v="ARBOIS (JURA)  2005" u="1"/>
        <s v="L'ETOILE (JURA)  2000" u="1"/>
        <s v="FIXIN 1 er Cru 2012" u="1"/>
        <s v="CHOREY-LES-BEAUNE  2010" u="1"/>
        <s v="RULLY 1 er Cru 2017" u="1"/>
        <s v="COTES DU ROUSSILLON  2014" u="1"/>
        <s v="SAUVIGNON  2012" u="1"/>
        <s v="COTE DU RHONE  2004" u="1"/>
        <s v="BEAUMES DE VENISE  2013" u="1"/>
        <s v="COTE DU RHONE  2014" u="1"/>
        <s v="POUILLY-FUISSE  2017" u="1"/>
        <s v="MARSANNAY  2014" u="1"/>
        <s v="ARBOIS (JURA)  2016" u="1"/>
        <s v="BORDEAUX SUPERIEUR  2003" u="1"/>
        <s v="PERNAND-VERGELESSES  1994" u="1"/>
        <s v="COTES DE BORDEAUX  2010" u="1"/>
        <s v="BOURGOGNE  2001" u="1"/>
        <s v="BATARD-MONTRACHET Grand Cru 2018" u="1"/>
        <s v="LE LOUVETEAU  2012" u="1"/>
        <s v="COTE DU RHONE  2015" u="1"/>
        <s v="FIXIN  2000" u="1"/>
        <s v="COTE DE NUITS-VILLAGES  2000" u="1"/>
        <s v="MACON PERRONNE  2015" u="1"/>
        <s v="ARBOIS (JURA)  2017" u="1"/>
        <s v="VIGNERON D'OR  2017" u="1"/>
        <s v="BERGERAC  2002" u="1"/>
        <s v="PERNAND-VERGELESSES  1997" u="1"/>
        <s v="SAVIGNY-LES-BEAUNE 1 er Cru 2017" u="1"/>
        <s v="COTE DU RHONE  2006" u="1"/>
        <s v="CHABLIS 1 er Cru 2015" u="1"/>
        <s v="BOURGOGNE  2004" u="1"/>
        <s v="COTES DU JURA  2016" u="1"/>
        <s v="SAINT-NICOLAS-DE-BOURGUEIL  2013" u="1"/>
        <s v="CHASSAGNE-MONTRACHET  2011" u="1"/>
        <s v="ARBOIS (JURA)  2018" u="1"/>
        <s v="SAINT-ROMAIN  2013" u="1"/>
        <s v="MONTAGNY  2016" u="1"/>
        <s v="SAINT-ROMAIN  2014" u="1"/>
        <s v="ALOXE-CORTON 1 er Cru 1999" u="1"/>
        <s v="GRAND ORDINAIRE  2019" u="1"/>
        <s v="NUIT-SAINT-GEORGES  2000" u="1"/>
        <s v="CHASSAGNE-MONTRACHET  2017" u="1"/>
        <s v="SAVIGNY-LES-BEAUNE 1 er Cru 2014" u="1"/>
        <s v="DOURTHE  2011" u="1"/>
        <s v="COTE DE GASCOGNE  2016" u="1"/>
        <s v="FIXIN  2009" u="1"/>
        <s v="MOREY-SAINT-DENIS  1998" u="1"/>
        <s v="POUILLY-FUISSE  2016" u="1"/>
        <s v="GIVRY  2016" u="1"/>
        <s v="ALIGOTE  2016" u="1"/>
        <s v="PERNAND-VERGELESSES  2015" u="1"/>
        <s v="SAINT VERAN  2017" u="1"/>
        <s v="SAINT-VERAN  2017" u="1"/>
        <s v="ESPAGNE  2009" u="1"/>
        <s v="AUXEY-DURESSES 1 er Cru 2014" u="1"/>
        <s v="SANCERRE  2018" u="1"/>
        <s v="SANTENAY  2017" u="1"/>
        <s v="PATRIMONIO  2004" u="1"/>
        <s v="COTE DU RHONE  2008" u="1"/>
        <s v="COTES DU JURA  1998" u="1"/>
        <s v="COTE DU RHONE  2018" u="1"/>
        <s v="POMMARD 1 er Cru 1996" u="1"/>
        <s v="BOURGOGNE  1994" u="1"/>
        <s v="ALIGOTE  2014" u="1"/>
        <s v="COSTIERES DE NIMES  2016" u="1"/>
        <s v="ITALIE  2016" u="1"/>
        <s v="IRANCY  2015" u="1"/>
        <s v="MONTHELIE 1 er Cru 2015" u="1"/>
      </sharedItems>
    </cacheField>
    <cacheField name="Region" numFmtId="0">
      <sharedItems containsBlank="1" count="14">
        <m/>
        <s v="BOURGOGNE"/>
        <s v="SUD OUEST" u="1"/>
        <s v="PROVENCE" u="1"/>
        <s v="BEAUJOLAIS" u="1"/>
        <s v="LANGUEDOC ROUSSILLON" u="1"/>
        <s v="BORDEAUX" u="1"/>
        <s v="JURA" u="1"/>
        <s v="ETRANGER" u="1"/>
        <s v="ALSACE" u="1"/>
        <s v="LOIRE" u="1"/>
        <s v="COTE DU RHONE" u="1"/>
        <s v="AUTRES" u="1"/>
        <s v="CORSE" u="1"/>
      </sharedItems>
    </cacheField>
    <cacheField name="Appellation" numFmtId="0">
      <sharedItems containsBlank="1" count="80">
        <m/>
        <s v="VOLNAY"/>
        <s v="ALOXE-CORTON" u="1"/>
        <s v="GRAND ORDINAIRE" u="1"/>
        <s v="NUIT-SAINT-GEORGES" u="1"/>
        <s v="COTES DU JURA" u="1"/>
        <s v="MACON LA ROCHE VINEUSE" u="1"/>
        <s v="SAINT-AUBIN" u="1"/>
        <s v="MONTAGNE SAINT-EMILION" u="1"/>
        <s v="CHABLIS" u="1"/>
        <s v="LE LOUVETEAU" u="1"/>
        <s v="LES HAUTS D'ESTIAC" u="1"/>
        <s v="CHARDONNAY" u="1"/>
        <s v="GIVRY" u="1"/>
        <s v="SAINT VERAN" u="1"/>
        <s v="SAINT-ROMAIN" u="1"/>
        <s v="MOREY-SAINT-DENIS" u="1"/>
        <s v="BOURGOGNE" u="1"/>
        <s v="CHINON" u="1"/>
        <s v="MARSANNAY" u="1"/>
        <s v="CORTON" u="1"/>
        <s v="COTES DU ROUSSILLON" u="1"/>
        <s v="ITALIE" u="1"/>
        <s v="SAINT-VERAN" u="1"/>
        <s v="SAUVIGNON" u="1"/>
        <s v="VIGNERON D'OR" u="1"/>
        <s v="BEAUNE" u="1"/>
        <s v="MONTAGNY" u="1"/>
        <s v="COTE ROTIE" u="1"/>
        <s v="COTE DE NUITS-VILLAGES" u="1"/>
        <s v="MERCUREY" u="1"/>
        <s v="RIESLING" u="1"/>
        <s v="CORTON-CHARLEMAGNE" u="1"/>
        <s v="CHATEAU MALIJAY" u="1"/>
        <s v="BERGERAC" u="1"/>
        <s v="POMMARD" u="1"/>
        <s v="MARANGES" u="1"/>
        <s v="BEAUMES DE VENISE" u="1"/>
        <s v="MACON PERRONNE" u="1"/>
        <s v="BATARD-MONTRACHET" u="1"/>
        <s v="COTE DU RHONE" u="1"/>
        <s v="ARBOIS (JURA)" u="1"/>
        <s v="RULLY" u="1"/>
        <s v="CHATEAU MEILLANT" u="1"/>
        <s v="FIXIN" u="1"/>
        <s v="MORGON" u="1"/>
        <s v="COTEAUX DE L'ARDECHE" u="1"/>
        <s v="MACON AZE" u="1"/>
        <s v="MONTHELIE" u="1"/>
        <s v="COSTIERES DE NIMES" u="1"/>
        <s v="AUXEY-DURESSES" u="1"/>
        <s v="COTES DE BORDEAUX" u="1"/>
        <s v="PINOT NOIR" u="1"/>
        <s v="CHASSAGNE-MONTRACHET" u="1"/>
        <s v="COTE DE GASCOGNE" u="1"/>
        <s v="HAUTES-COTES DE NUITS" u="1"/>
        <s v="SANTENAY" u="1"/>
        <s v="VACQUEYRAS" u="1"/>
        <s v="SAINT-JOSEPH" u="1"/>
        <s v="SAINT-NICOLAS-DE-BOURGUEIL" u="1"/>
        <s v="CHOREY-LES-BEAUNE" u="1"/>
        <s v="MACON VILLAGE" u="1"/>
        <s v="DOURTHE" u="1"/>
        <s v="ESPAGNE" u="1"/>
        <s v="PERNAND-VERGELESSES" u="1"/>
        <s v="CABERNET SAUVIGNON" u="1"/>
        <s v="SAVIGNY-LES-BEAUNE" u="1"/>
        <s v="SANCERRE" u="1"/>
        <s v="POUILLY-FUISSE" u="1"/>
        <s v="COTEAUX VAROIS EN PROVENCE" u="1"/>
        <s v="L'ETOILE (JURA)" u="1"/>
        <s v="HAUTES-COTES DE BEAUNE" u="1"/>
        <s v="CHABLIS-VAILLONS" u="1"/>
        <s v="ALIGOTE" u="1"/>
        <s v="BORDEAUX" u="1"/>
        <s v="PATRIMONIO" u="1"/>
        <s v="ALIGOTE BOUZERON" u="1"/>
        <s v="SAINT-AMOUR" u="1"/>
        <s v="BORDEAUX SUPERIEUR" u="1"/>
        <s v="IRANCY" u="1"/>
      </sharedItems>
    </cacheField>
    <cacheField name="Classé" numFmtId="0">
      <sharedItems containsNonDate="0" containsBlank="1" count="4">
        <m/>
        <s v="Grand Cru" u="1"/>
        <s v="1 er Cru" u="1"/>
        <s v="les elotins" u="1"/>
      </sharedItems>
    </cacheField>
    <cacheField name="Millesime" numFmtId="0">
      <sharedItems containsString="0" containsBlank="1" containsNumber="1" containsInteger="1" minValue="1987" maxValue="2019" count="29">
        <m/>
        <n v="1993"/>
        <n v="2003" u="1"/>
        <n v="1996" u="1"/>
        <n v="2015" u="1"/>
        <n v="2008" u="1"/>
        <n v="2001" u="1"/>
        <n v="1994" u="1"/>
        <n v="2013" u="1"/>
        <n v="1987" u="1"/>
        <n v="2006" u="1"/>
        <n v="1999" u="1"/>
        <n v="2018" u="1"/>
        <n v="2011" u="1"/>
        <n v="2004" u="1"/>
        <n v="1997" u="1"/>
        <n v="2016" u="1"/>
        <n v="2009" u="1"/>
        <n v="2002" u="1"/>
        <n v="1995" u="1"/>
        <n v="2014" u="1"/>
        <n v="2007" u="1"/>
        <n v="2000" u="1"/>
        <n v="2019" u="1"/>
        <n v="2012" u="1"/>
        <n v="2005" u="1"/>
        <n v="1998" u="1"/>
        <n v="2017" u="1"/>
        <n v="2010" u="1"/>
      </sharedItems>
    </cacheField>
    <cacheField name="Couleur" numFmtId="0">
      <sharedItems containsBlank="1" count="4">
        <m/>
        <s v="Rouge"/>
        <s v="Rosé" u="1"/>
        <s v="Blanc" u="1"/>
      </sharedItems>
    </cacheField>
    <cacheField name="Quantité" numFmtId="0">
      <sharedItems containsString="0" containsBlank="1" containsNumber="1" containsInteger="1" minValue="1" maxValue="12" count="11">
        <m/>
        <n v="1"/>
        <n v="11" u="1"/>
        <n v="12" u="1"/>
        <n v="6" u="1"/>
        <n v="3" u="1"/>
        <n v="7" u="1"/>
        <n v="4" u="1"/>
        <n v="2" u="1"/>
        <n v="9" u="1"/>
        <n v="5" u="1"/>
      </sharedItems>
    </cacheField>
    <cacheField name="Casier" numFmtId="0">
      <sharedItems containsBlank="1" containsMixedTypes="1" containsNumber="1" containsInteger="1" minValue="14" maxValue="14" count="3">
        <m/>
        <s v="A4.3"/>
        <n v="14" u="1"/>
      </sharedItems>
    </cacheField>
    <cacheField name="Prix d'achat" numFmtId="0">
      <sharedItems containsNonDate="0" containsString="0" containsBlank="1"/>
    </cacheField>
    <cacheField name="A consommer à partir de " numFmtId="0">
      <sharedItems containsNonDate="0" containsString="0" containsBlank="1"/>
    </cacheField>
    <cacheField name="Climat ou Nom" numFmtId="0">
      <sharedItems containsNonDate="0" containsString="0" containsBlank="1"/>
    </cacheField>
    <cacheField name="Domaine" numFmtId="0">
      <sharedItems containsBlank="1"/>
    </cacheField>
    <cacheField name="Adresse" numFmtId="0">
      <sharedItems containsNonDate="0" containsString="0" containsBlank="1"/>
    </cacheField>
    <cacheField name="Code postal" numFmtId="0">
      <sharedItems containsNonDate="0" containsString="0" containsBlank="1"/>
    </cacheField>
    <cacheField name="Ville" numFmtId="0">
      <sharedItems containsBlank="1"/>
    </cacheField>
    <cacheField name="Telephone" numFmtId="0">
      <sharedItems containsNonDate="0" containsString="0" containsBlank="1"/>
    </cacheField>
    <cacheField name="Mail" numFmtId="0">
      <sharedItems containsNonDate="0" containsString="0" containsBlank="1"/>
    </cacheField>
    <cacheField name="Site internet" numFmtId="0">
      <sharedItems containsNonDate="0" containsString="0" containsBlank="1"/>
    </cacheField>
    <cacheField name="descriptif" numFmtId="0">
      <sharedItems containsNonDate="0" containsString="0" containsBlank="1"/>
    </cacheField>
    <cacheField name="N° Saisie" numFmtId="0">
      <sharedItems containsSemiMixedTypes="0" containsString="0" containsNumber="1" containsInteger="1" minValue="0" maxValue="4"/>
    </cacheField>
    <cacheField name="nom image" numFmtId="0">
      <sharedItems/>
    </cacheField>
    <cacheField name="Chemin d'acces" numFmtId="0">
      <sharedItems/>
    </cacheField>
    <cacheField name="Colonne1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6" numFmtId="0">
      <sharedItems containsNonDate="0" containsString="0" containsBlank="1"/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 pivotCacheId="1366971964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x v="0"/>
    <x v="0"/>
    <x v="0"/>
    <x v="0"/>
    <m/>
    <m/>
    <m/>
    <m/>
    <m/>
    <m/>
    <m/>
    <m/>
    <m/>
    <m/>
    <m/>
    <n v="0"/>
    <s v="0.jpg"/>
    <s v="c:\ma cave\etiquette\0.jpg"/>
    <m/>
    <m/>
    <m/>
    <m/>
    <m/>
  </r>
  <r>
    <x v="1"/>
    <x v="1"/>
    <x v="1"/>
    <x v="0"/>
    <x v="1"/>
    <x v="1"/>
    <x v="1"/>
    <x v="1"/>
    <m/>
    <m/>
    <m/>
    <s v="CLAUDE SAINSON ROSSIGNOL"/>
    <m/>
    <m/>
    <s v="VOLNAY"/>
    <m/>
    <m/>
    <m/>
    <m/>
    <n v="4"/>
    <s v="4.jpg"/>
    <s v="c:\ma cave\etiquette\4.jpg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13F6D91-DBAB-43F9-9855-A1FDB76B98AF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colGrandTotals="0" itemPrintTitles="1" createdVersion="6" indent="0" compact="0" compactData="0" multipleFieldFilters="0">
  <location ref="A4:H7" firstHeaderRow="1" firstDataRow="1" firstDataCol="7"/>
  <pivotFields count="27">
    <pivotField axis="axisRow" compact="0" outline="0" showAll="0" defaultSubtotal="0">
      <items count="141">
        <item x="0"/>
        <item m="1" x="60"/>
        <item m="1" x="21"/>
        <item m="1" x="19"/>
        <item m="1" x="16"/>
        <item m="1" x="4"/>
        <item m="1" x="136"/>
        <item m="1" x="122"/>
        <item m="1" x="41"/>
        <item m="1" x="111"/>
        <item m="1" x="73"/>
        <item m="1" x="85"/>
        <item m="1" x="96"/>
        <item m="1" x="107"/>
        <item m="1" x="14"/>
        <item m="1" x="127"/>
        <item m="1" x="90"/>
        <item m="1" x="81"/>
        <item m="1" x="57"/>
        <item m="1" x="23"/>
        <item m="1" x="45"/>
        <item m="1" x="22"/>
        <item m="1" x="98"/>
        <item m="1" x="6"/>
        <item m="1" x="86"/>
        <item m="1" x="135"/>
        <item m="1" x="89"/>
        <item m="1" x="103"/>
        <item m="1" x="63"/>
        <item m="1" x="69"/>
        <item m="1" x="27"/>
        <item m="1" x="65"/>
        <item m="1" x="102"/>
        <item m="1" x="61"/>
        <item m="1" x="34"/>
        <item m="1" x="106"/>
        <item m="1" x="114"/>
        <item m="1" x="31"/>
        <item m="1" x="26"/>
        <item m="1" x="24"/>
        <item m="1" x="30"/>
        <item m="1" x="76"/>
        <item m="1" x="59"/>
        <item m="1" x="64"/>
        <item m="1" x="48"/>
        <item m="1" x="137"/>
        <item m="1" x="117"/>
        <item m="1" x="94"/>
        <item m="1" x="70"/>
        <item m="1" x="80"/>
        <item m="1" x="101"/>
        <item m="1" x="131"/>
        <item m="1" x="8"/>
        <item m="1" x="33"/>
        <item m="1" x="56"/>
        <item m="1" x="82"/>
        <item m="1" x="92"/>
        <item m="1" x="133"/>
        <item m="1" x="12"/>
        <item m="1" x="67"/>
        <item m="1" x="47"/>
        <item m="1" x="88"/>
        <item m="1" x="68"/>
        <item m="1" x="66"/>
        <item m="1" x="132"/>
        <item m="1" x="104"/>
        <item m="1" x="78"/>
        <item m="1" x="116"/>
        <item m="1" x="9"/>
        <item m="1" x="126"/>
        <item m="1" x="93"/>
        <item m="1" x="118"/>
        <item m="1" x="75"/>
        <item m="1" x="121"/>
        <item m="1" x="58"/>
        <item m="1" x="52"/>
        <item m="1" x="43"/>
        <item m="1" x="36"/>
        <item m="1" x="5"/>
        <item m="1" x="46"/>
        <item m="1" x="71"/>
        <item m="1" x="39"/>
        <item m="1" x="139"/>
        <item m="1" x="138"/>
        <item m="1" x="44"/>
        <item m="1" x="91"/>
        <item m="1" x="10"/>
        <item m="1" x="74"/>
        <item m="1" x="18"/>
        <item m="1" x="49"/>
        <item m="1" x="95"/>
        <item m="1" x="7"/>
        <item m="1" x="17"/>
        <item m="1" x="53"/>
        <item m="1" x="29"/>
        <item m="1" x="84"/>
        <item m="1" x="62"/>
        <item m="1" x="3"/>
        <item m="1" x="109"/>
        <item m="1" x="20"/>
        <item m="1" x="140"/>
        <item m="1" x="119"/>
        <item m="1" x="13"/>
        <item m="1" x="11"/>
        <item m="1" x="113"/>
        <item m="1" x="130"/>
        <item m="1" x="55"/>
        <item m="1" x="87"/>
        <item m="1" x="99"/>
        <item m="1" x="123"/>
        <item m="1" x="37"/>
        <item m="1" x="42"/>
        <item m="1" x="134"/>
        <item m="1" x="120"/>
        <item m="1" x="83"/>
        <item m="1" x="50"/>
        <item m="1" x="40"/>
        <item m="1" x="77"/>
        <item m="1" x="124"/>
        <item m="1" x="15"/>
        <item m="1" x="38"/>
        <item m="1" x="25"/>
        <item m="1" x="105"/>
        <item m="1" x="108"/>
        <item m="1" x="110"/>
        <item m="1" x="51"/>
        <item m="1" x="125"/>
        <item m="1" x="128"/>
        <item m="1" x="129"/>
        <item m="1" x="79"/>
        <item m="1" x="32"/>
        <item m="1" x="28"/>
        <item m="1" x="54"/>
        <item m="1" x="2"/>
        <item m="1" x="115"/>
        <item m="1" x="100"/>
        <item m="1" x="72"/>
        <item m="1" x="97"/>
        <item x="1"/>
        <item m="1" x="112"/>
        <item m="1" x="35"/>
      </items>
    </pivotField>
    <pivotField axis="axisRow" compact="0" outline="0" showAll="0" defaultSubtotal="0">
      <items count="14">
        <item m="1" x="9"/>
        <item m="1" x="12"/>
        <item m="1" x="4"/>
        <item m="1" x="6"/>
        <item x="1"/>
        <item m="1" x="13"/>
        <item m="1" x="11"/>
        <item m="1" x="8"/>
        <item m="1" x="7"/>
        <item m="1" x="5"/>
        <item m="1" x="10"/>
        <item m="1" x="3"/>
        <item m="1" x="2"/>
        <item x="0"/>
      </items>
    </pivotField>
    <pivotField axis="axisRow" compact="0" outline="0" showAll="0" defaultSubtotal="0">
      <items count="80">
        <item m="1" x="73"/>
        <item m="1" x="76"/>
        <item m="1" x="2"/>
        <item m="1" x="41"/>
        <item m="1" x="50"/>
        <item m="1" x="39"/>
        <item m="1" x="37"/>
        <item m="1" x="26"/>
        <item m="1" x="34"/>
        <item m="1" x="74"/>
        <item m="1" x="78"/>
        <item m="1" x="17"/>
        <item m="1" x="65"/>
        <item m="1" x="9"/>
        <item m="1" x="72"/>
        <item m="1" x="12"/>
        <item m="1" x="53"/>
        <item m="1" x="33"/>
        <item m="1" x="43"/>
        <item m="1" x="18"/>
        <item m="1" x="60"/>
        <item m="1" x="20"/>
        <item m="1" x="32"/>
        <item m="1" x="49"/>
        <item m="1" x="54"/>
        <item m="1" x="29"/>
        <item m="1" x="40"/>
        <item m="1" x="28"/>
        <item m="1" x="46"/>
        <item m="1" x="69"/>
        <item m="1" x="51"/>
        <item m="1" x="5"/>
        <item m="1" x="21"/>
        <item m="1" x="62"/>
        <item m="1" x="63"/>
        <item m="1" x="44"/>
        <item m="1" x="13"/>
        <item m="1" x="71"/>
        <item m="1" x="55"/>
        <item m="1" x="79"/>
        <item m="1" x="22"/>
        <item m="1" x="10"/>
        <item m="1" x="11"/>
        <item m="1" x="70"/>
        <item m="1" x="47"/>
        <item m="1" x="6"/>
        <item m="1" x="38"/>
        <item m="1" x="61"/>
        <item m="1" x="36"/>
        <item m="1" x="19"/>
        <item m="1" x="30"/>
        <item m="1" x="8"/>
        <item m="1" x="27"/>
        <item m="1" x="48"/>
        <item m="1" x="16"/>
        <item m="1" x="45"/>
        <item m="1" x="4"/>
        <item m="1" x="75"/>
        <item m="1" x="64"/>
        <item m="1" x="52"/>
        <item m="1" x="35"/>
        <item m="1" x="68"/>
        <item m="1" x="31"/>
        <item m="1" x="42"/>
        <item m="1" x="14"/>
        <item m="1" x="77"/>
        <item m="1" x="7"/>
        <item m="1" x="58"/>
        <item m="1" x="59"/>
        <item m="1" x="15"/>
        <item m="1" x="23"/>
        <item m="1" x="67"/>
        <item m="1" x="56"/>
        <item m="1" x="24"/>
        <item m="1" x="66"/>
        <item m="1" x="57"/>
        <item m="1" x="25"/>
        <item x="1"/>
        <item x="0"/>
        <item m="1" x="3"/>
      </items>
    </pivotField>
    <pivotField axis="axisRow" compact="0" outline="0" showAll="0" defaultSubtotal="0">
      <items count="4">
        <item m="1" x="2"/>
        <item m="1" x="1"/>
        <item m="1" x="3"/>
        <item x="0"/>
      </items>
    </pivotField>
    <pivotField axis="axisRow" compact="0" outline="0" showAll="0" defaultSubtotal="0">
      <items count="29">
        <item m="1" x="9"/>
        <item x="1"/>
        <item m="1" x="7"/>
        <item m="1" x="19"/>
        <item m="1" x="3"/>
        <item m="1" x="15"/>
        <item m="1" x="26"/>
        <item m="1" x="11"/>
        <item m="1" x="22"/>
        <item m="1" x="6"/>
        <item m="1" x="18"/>
        <item m="1" x="2"/>
        <item m="1" x="14"/>
        <item m="1" x="25"/>
        <item m="1" x="10"/>
        <item m="1" x="21"/>
        <item m="1" x="5"/>
        <item m="1" x="17"/>
        <item m="1" x="28"/>
        <item m="1" x="13"/>
        <item m="1" x="24"/>
        <item m="1" x="8"/>
        <item m="1" x="20"/>
        <item m="1" x="4"/>
        <item m="1" x="16"/>
        <item m="1" x="27"/>
        <item m="1" x="12"/>
        <item x="0"/>
        <item m="1" x="23"/>
      </items>
    </pivotField>
    <pivotField axis="axisRow" compact="0" outline="0" showAll="0" defaultSubtotal="0">
      <items count="4">
        <item m="1" x="3"/>
        <item m="1" x="2"/>
        <item x="1"/>
        <item x="0"/>
      </items>
    </pivotField>
    <pivotField dataField="1" compact="0" outline="0" showAll="0" defaultSubtotal="0"/>
    <pivotField axis="axisRow" compact="0" outline="0" showAll="0" defaultSubtotal="0">
      <items count="3">
        <item m="1" x="2"/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ubtotalTop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7">
    <field x="0"/>
    <field x="1"/>
    <field x="2"/>
    <field x="3"/>
    <field x="5"/>
    <field x="4"/>
    <field x="7"/>
  </rowFields>
  <rowItems count="3">
    <i>
      <x/>
      <x v="13"/>
      <x v="78"/>
      <x v="3"/>
      <x v="3"/>
      <x v="27"/>
      <x v="1"/>
    </i>
    <i>
      <x v="138"/>
      <x v="4"/>
      <x v="77"/>
      <x v="3"/>
      <x v="2"/>
      <x v="1"/>
      <x v="2"/>
    </i>
    <i t="grand">
      <x/>
    </i>
  </rowItems>
  <colItems count="1">
    <i/>
  </colItems>
  <dataFields count="1">
    <dataField name="Somme de Quantité" fld="6" baseField="0" baseItem="0"/>
  </dataFields>
  <formats count="372">
    <format dxfId="392">
      <pivotArea field="0" type="button" dataOnly="0" labelOnly="1" outline="0" axis="axisRow" fieldPosition="0"/>
    </format>
    <format dxfId="391">
      <pivotArea field="1" type="button" dataOnly="0" labelOnly="1" outline="0" axis="axisRow" fieldPosition="1"/>
    </format>
    <format dxfId="390">
      <pivotArea field="2" type="button" dataOnly="0" labelOnly="1" outline="0" axis="axisRow" fieldPosition="2"/>
    </format>
    <format dxfId="389">
      <pivotArea field="3" type="button" dataOnly="0" labelOnly="1" outline="0" axis="axisRow" fieldPosition="3"/>
    </format>
    <format dxfId="388">
      <pivotArea field="5" type="button" dataOnly="0" labelOnly="1" outline="0" axis="axisRow" fieldPosition="4"/>
    </format>
    <format dxfId="387">
      <pivotArea field="4" type="button" dataOnly="0" labelOnly="1" outline="0" axis="axisRow" fieldPosition="5"/>
    </format>
    <format dxfId="386">
      <pivotArea field="0" type="button" dataOnly="0" labelOnly="1" outline="0" axis="axisRow" fieldPosition="0"/>
    </format>
    <format dxfId="385">
      <pivotArea field="1" type="button" dataOnly="0" labelOnly="1" outline="0" axis="axisRow" fieldPosition="1"/>
    </format>
    <format dxfId="384">
      <pivotArea field="2" type="button" dataOnly="0" labelOnly="1" outline="0" axis="axisRow" fieldPosition="2"/>
    </format>
    <format dxfId="383">
      <pivotArea field="3" type="button" dataOnly="0" labelOnly="1" outline="0" axis="axisRow" fieldPosition="3"/>
    </format>
    <format dxfId="382">
      <pivotArea field="5" type="button" dataOnly="0" labelOnly="1" outline="0" axis="axisRow" fieldPosition="4"/>
    </format>
    <format dxfId="381">
      <pivotArea field="4" type="button" dataOnly="0" labelOnly="1" outline="0" axis="axisRow" fieldPosition="5"/>
    </format>
    <format dxfId="380">
      <pivotArea field="0" type="button" dataOnly="0" labelOnly="1" outline="0" axis="axisRow" fieldPosition="0"/>
    </format>
    <format dxfId="379">
      <pivotArea field="1" type="button" dataOnly="0" labelOnly="1" outline="0" axis="axisRow" fieldPosition="1"/>
    </format>
    <format dxfId="378">
      <pivotArea field="2" type="button" dataOnly="0" labelOnly="1" outline="0" axis="axisRow" fieldPosition="2"/>
    </format>
    <format dxfId="377">
      <pivotArea field="3" type="button" dataOnly="0" labelOnly="1" outline="0" axis="axisRow" fieldPosition="3"/>
    </format>
    <format dxfId="376">
      <pivotArea field="5" type="button" dataOnly="0" labelOnly="1" outline="0" axis="axisRow" fieldPosition="4"/>
    </format>
    <format dxfId="375">
      <pivotArea field="4" type="button" dataOnly="0" labelOnly="1" outline="0" axis="axisRow" fieldPosition="5"/>
    </format>
    <format dxfId="374">
      <pivotArea outline="0" collapsedLevelsAreSubtotals="1" fieldPosition="0"/>
    </format>
    <format dxfId="373">
      <pivotArea dataOnly="0" labelOnly="1" outline="0" fieldPosition="0">
        <references count="1">
          <reference field="0" count="50">
            <x v="0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  <x v="50"/>
          </reference>
        </references>
      </pivotArea>
    </format>
    <format dxfId="372">
      <pivotArea dataOnly="0" labelOnly="1" outline="0" fieldPosition="0">
        <references count="1">
          <reference field="0" count="50"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  <x v="100"/>
          </reference>
        </references>
      </pivotArea>
    </format>
    <format dxfId="371">
      <pivotArea dataOnly="0" labelOnly="1" outline="0" fieldPosition="0">
        <references count="1">
          <reference field="0" count="38">
            <x v="101"/>
            <x v="102"/>
            <x v="103"/>
            <x v="104"/>
            <x v="105"/>
            <x v="106"/>
            <x v="107"/>
            <x v="108"/>
            <x v="109"/>
            <x v="110"/>
            <x v="111"/>
            <x v="112"/>
            <x v="113"/>
            <x v="114"/>
            <x v="115"/>
            <x v="116"/>
            <x v="117"/>
            <x v="118"/>
            <x v="119"/>
            <x v="120"/>
            <x v="121"/>
            <x v="122"/>
            <x v="123"/>
            <x v="124"/>
            <x v="125"/>
            <x v="126"/>
            <x v="127"/>
            <x v="128"/>
            <x v="129"/>
            <x v="130"/>
            <x v="131"/>
            <x v="132"/>
            <x v="133"/>
            <x v="134"/>
            <x v="135"/>
            <x v="136"/>
            <x v="137"/>
            <x v="138"/>
          </reference>
        </references>
      </pivotArea>
    </format>
    <format dxfId="370">
      <pivotArea dataOnly="0" labelOnly="1" grandRow="1" outline="0" fieldPosition="0"/>
    </format>
    <format dxfId="369">
      <pivotArea dataOnly="0" labelOnly="1" outline="0" fieldPosition="0">
        <references count="2">
          <reference field="0" count="1" selected="0">
            <x v="0"/>
          </reference>
          <reference field="1" count="1">
            <x v="13"/>
          </reference>
        </references>
      </pivotArea>
    </format>
    <format dxfId="368">
      <pivotArea dataOnly="0" labelOnly="1" outline="0" fieldPosition="0">
        <references count="2">
          <reference field="0" count="1" selected="0">
            <x v="2"/>
          </reference>
          <reference field="1" count="1">
            <x v="4"/>
          </reference>
        </references>
      </pivotArea>
    </format>
    <format dxfId="367">
      <pivotArea dataOnly="0" labelOnly="1" outline="0" fieldPosition="0">
        <references count="2">
          <reference field="0" count="1" selected="0">
            <x v="10"/>
          </reference>
          <reference field="1" count="1">
            <x v="8"/>
          </reference>
        </references>
      </pivotArea>
    </format>
    <format dxfId="366">
      <pivotArea dataOnly="0" labelOnly="1" outline="0" fieldPosition="0">
        <references count="2">
          <reference field="0" count="1" selected="0">
            <x v="14"/>
          </reference>
          <reference field="1" count="1">
            <x v="4"/>
          </reference>
        </references>
      </pivotArea>
    </format>
    <format dxfId="365">
      <pivotArea dataOnly="0" labelOnly="1" outline="0" fieldPosition="0">
        <references count="2">
          <reference field="0" count="1" selected="0">
            <x v="17"/>
          </reference>
          <reference field="1" count="1">
            <x v="6"/>
          </reference>
        </references>
      </pivotArea>
    </format>
    <format dxfId="364">
      <pivotArea dataOnly="0" labelOnly="1" outline="0" fieldPosition="0">
        <references count="2">
          <reference field="0" count="1" selected="0">
            <x v="18"/>
          </reference>
          <reference field="1" count="1">
            <x v="4"/>
          </reference>
        </references>
      </pivotArea>
    </format>
    <format dxfId="363">
      <pivotArea dataOnly="0" labelOnly="1" outline="0" fieldPosition="0">
        <references count="2">
          <reference field="0" count="1" selected="0">
            <x v="22"/>
          </reference>
          <reference field="1" count="1">
            <x v="12"/>
          </reference>
        </references>
      </pivotArea>
    </format>
    <format dxfId="362">
      <pivotArea dataOnly="0" labelOnly="1" outline="0" fieldPosition="0">
        <references count="2">
          <reference field="0" count="1" selected="0">
            <x v="23"/>
          </reference>
          <reference field="1" count="1">
            <x v="3"/>
          </reference>
        </references>
      </pivotArea>
    </format>
    <format dxfId="361">
      <pivotArea dataOnly="0" labelOnly="1" outline="0" fieldPosition="0">
        <references count="2">
          <reference field="0" count="1" selected="0">
            <x v="25"/>
          </reference>
          <reference field="1" count="1">
            <x v="4"/>
          </reference>
        </references>
      </pivotArea>
    </format>
    <format dxfId="360">
      <pivotArea dataOnly="0" labelOnly="1" outline="0" fieldPosition="0">
        <references count="2">
          <reference field="0" count="1" selected="0">
            <x v="29"/>
          </reference>
          <reference field="1" count="1">
            <x v="11"/>
          </reference>
        </references>
      </pivotArea>
    </format>
    <format dxfId="359">
      <pivotArea dataOnly="0" labelOnly="1" outline="0" fieldPosition="0">
        <references count="2">
          <reference field="0" count="1" selected="0">
            <x v="30"/>
          </reference>
          <reference field="1" count="1">
            <x v="4"/>
          </reference>
        </references>
      </pivotArea>
    </format>
    <format dxfId="358">
      <pivotArea dataOnly="0" labelOnly="1" outline="0" fieldPosition="0">
        <references count="2">
          <reference field="0" count="1" selected="0">
            <x v="34"/>
          </reference>
          <reference field="1" count="1">
            <x v="6"/>
          </reference>
        </references>
      </pivotArea>
    </format>
    <format dxfId="357">
      <pivotArea dataOnly="0" labelOnly="1" outline="0" fieldPosition="0">
        <references count="2">
          <reference field="0" count="1" selected="0">
            <x v="35"/>
          </reference>
          <reference field="1" count="1">
            <x v="4"/>
          </reference>
        </references>
      </pivotArea>
    </format>
    <format dxfId="356">
      <pivotArea dataOnly="0" labelOnly="1" outline="0" fieldPosition="0">
        <references count="2">
          <reference field="0" count="1" selected="0">
            <x v="37"/>
          </reference>
          <reference field="1" count="1">
            <x v="6"/>
          </reference>
        </references>
      </pivotArea>
    </format>
    <format dxfId="355">
      <pivotArea dataOnly="0" labelOnly="1" outline="0" fieldPosition="0">
        <references count="2">
          <reference field="0" count="1" selected="0">
            <x v="38"/>
          </reference>
          <reference field="1" count="1">
            <x v="10"/>
          </reference>
        </references>
      </pivotArea>
    </format>
    <format dxfId="354">
      <pivotArea dataOnly="0" labelOnly="1" outline="0" fieldPosition="0">
        <references count="2">
          <reference field="0" count="1" selected="0">
            <x v="40"/>
          </reference>
          <reference field="1" count="1">
            <x v="4"/>
          </reference>
        </references>
      </pivotArea>
    </format>
    <format dxfId="353">
      <pivotArea dataOnly="0" labelOnly="1" outline="0" fieldPosition="0">
        <references count="2">
          <reference field="0" count="1" selected="0">
            <x v="45"/>
          </reference>
          <reference field="1" count="1">
            <x v="9"/>
          </reference>
        </references>
      </pivotArea>
    </format>
    <format dxfId="352">
      <pivotArea dataOnly="0" labelOnly="1" outline="0" fieldPosition="0">
        <references count="2">
          <reference field="0" count="1" selected="0">
            <x v="46"/>
          </reference>
          <reference field="1" count="1">
            <x v="12"/>
          </reference>
        </references>
      </pivotArea>
    </format>
    <format dxfId="351">
      <pivotArea dataOnly="0" labelOnly="1" outline="0" fieldPosition="0">
        <references count="2">
          <reference field="0" count="1" selected="0">
            <x v="47"/>
          </reference>
          <reference field="1" count="1">
            <x v="4"/>
          </reference>
        </references>
      </pivotArea>
    </format>
    <format dxfId="350">
      <pivotArea dataOnly="0" labelOnly="1" outline="0" fieldPosition="0">
        <references count="2">
          <reference field="0" count="1" selected="0">
            <x v="49"/>
          </reference>
          <reference field="1" count="1">
            <x v="6"/>
          </reference>
        </references>
      </pivotArea>
    </format>
    <format dxfId="349">
      <pivotArea dataOnly="0" labelOnly="1" outline="0" fieldPosition="0">
        <references count="2">
          <reference field="0" count="1" selected="0">
            <x v="59"/>
          </reference>
          <reference field="1" count="1">
            <x v="1"/>
          </reference>
        </references>
      </pivotArea>
    </format>
    <format dxfId="348">
      <pivotArea dataOnly="0" labelOnly="1" outline="0" fieldPosition="0">
        <references count="2">
          <reference field="0" count="1" selected="0">
            <x v="60"/>
          </reference>
          <reference field="1" count="1">
            <x v="11"/>
          </reference>
        </references>
      </pivotArea>
    </format>
    <format dxfId="347">
      <pivotArea dataOnly="0" labelOnly="1" outline="0" fieldPosition="0">
        <references count="2">
          <reference field="0" count="1" selected="0">
            <x v="61"/>
          </reference>
          <reference field="1" count="1">
            <x v="3"/>
          </reference>
        </references>
      </pivotArea>
    </format>
    <format dxfId="346">
      <pivotArea dataOnly="0" labelOnly="1" outline="0" fieldPosition="0">
        <references count="2">
          <reference field="0" count="1" selected="0">
            <x v="63"/>
          </reference>
          <reference field="1" count="1">
            <x v="8"/>
          </reference>
        </references>
      </pivotArea>
    </format>
    <format dxfId="345">
      <pivotArea dataOnly="0" labelOnly="1" outline="0" fieldPosition="0">
        <references count="2">
          <reference field="0" count="1" selected="0">
            <x v="66"/>
          </reference>
          <reference field="1" count="1">
            <x v="9"/>
          </reference>
        </references>
      </pivotArea>
    </format>
    <format dxfId="344">
      <pivotArea dataOnly="0" labelOnly="1" outline="0" fieldPosition="0">
        <references count="2">
          <reference field="0" count="1" selected="0">
            <x v="67"/>
          </reference>
          <reference field="1" count="1">
            <x v="3"/>
          </reference>
        </references>
      </pivotArea>
    </format>
    <format dxfId="343">
      <pivotArea dataOnly="0" labelOnly="1" outline="0" fieldPosition="0">
        <references count="2">
          <reference field="0" count="1" selected="0">
            <x v="68"/>
          </reference>
          <reference field="1" count="1">
            <x v="7"/>
          </reference>
        </references>
      </pivotArea>
    </format>
    <format dxfId="342">
      <pivotArea dataOnly="0" labelOnly="1" outline="0" fieldPosition="0">
        <references count="2">
          <reference field="0" count="1" selected="0">
            <x v="70"/>
          </reference>
          <reference field="1" count="1">
            <x v="4"/>
          </reference>
        </references>
      </pivotArea>
    </format>
    <format dxfId="341">
      <pivotArea dataOnly="0" labelOnly="1" outline="0" fieldPosition="0">
        <references count="2">
          <reference field="0" count="1" selected="0">
            <x v="83"/>
          </reference>
          <reference field="1" count="1">
            <x v="7"/>
          </reference>
        </references>
      </pivotArea>
    </format>
    <format dxfId="340">
      <pivotArea dataOnly="0" labelOnly="1" outline="0" fieldPosition="0">
        <references count="2">
          <reference field="0" count="1" selected="0">
            <x v="85"/>
          </reference>
          <reference field="1" count="1">
            <x v="3"/>
          </reference>
        </references>
      </pivotArea>
    </format>
    <format dxfId="339">
      <pivotArea dataOnly="0" labelOnly="1" outline="0" fieldPosition="0">
        <references count="2">
          <reference field="0" count="1" selected="0">
            <x v="87"/>
          </reference>
          <reference field="1" count="1">
            <x v="8"/>
          </reference>
        </references>
      </pivotArea>
    </format>
    <format dxfId="338">
      <pivotArea dataOnly="0" labelOnly="1" outline="0" fieldPosition="0">
        <references count="2">
          <reference field="0" count="1" selected="0">
            <x v="88"/>
          </reference>
          <reference field="1" count="1">
            <x v="4"/>
          </reference>
        </references>
      </pivotArea>
    </format>
    <format dxfId="337">
      <pivotArea dataOnly="0" labelOnly="1" outline="0" fieldPosition="0">
        <references count="2">
          <reference field="0" count="1" selected="0">
            <x v="97"/>
          </reference>
          <reference field="1" count="1">
            <x v="3"/>
          </reference>
        </references>
      </pivotArea>
    </format>
    <format dxfId="336">
      <pivotArea dataOnly="0" labelOnly="1" outline="0" fieldPosition="0">
        <references count="2">
          <reference field="0" count="1" selected="0">
            <x v="98"/>
          </reference>
          <reference field="1" count="1">
            <x v="4"/>
          </reference>
        </references>
      </pivotArea>
    </format>
    <format dxfId="335">
      <pivotArea dataOnly="0" labelOnly="1" outline="0" fieldPosition="0">
        <references count="2">
          <reference field="0" count="1" selected="0">
            <x v="102"/>
          </reference>
          <reference field="1" count="1">
            <x v="2"/>
          </reference>
        </references>
      </pivotArea>
    </format>
    <format dxfId="334">
      <pivotArea dataOnly="0" labelOnly="1" outline="0" fieldPosition="0">
        <references count="2">
          <reference field="0" count="1" selected="0">
            <x v="103"/>
          </reference>
          <reference field="1" count="1">
            <x v="4"/>
          </reference>
        </references>
      </pivotArea>
    </format>
    <format dxfId="333">
      <pivotArea dataOnly="0" labelOnly="1" outline="0" fieldPosition="0">
        <references count="2">
          <reference field="0" count="1" selected="0">
            <x v="105"/>
          </reference>
          <reference field="1" count="1">
            <x v="5"/>
          </reference>
        </references>
      </pivotArea>
    </format>
    <format dxfId="332">
      <pivotArea dataOnly="0" labelOnly="1" outline="0" fieldPosition="0">
        <references count="2">
          <reference field="0" count="1" selected="0">
            <x v="107"/>
          </reference>
          <reference field="1" count="1">
            <x v="4"/>
          </reference>
        </references>
      </pivotArea>
    </format>
    <format dxfId="331">
      <pivotArea dataOnly="0" labelOnly="1" outline="0" fieldPosition="0">
        <references count="2">
          <reference field="0" count="1" selected="0">
            <x v="111"/>
          </reference>
          <reference field="1" count="1">
            <x v="9"/>
          </reference>
        </references>
      </pivotArea>
    </format>
    <format dxfId="330">
      <pivotArea dataOnly="0" labelOnly="1" outline="0" fieldPosition="0">
        <references count="2">
          <reference field="0" count="1" selected="0">
            <x v="112"/>
          </reference>
          <reference field="1" count="1">
            <x v="4"/>
          </reference>
        </references>
      </pivotArea>
    </format>
    <format dxfId="329">
      <pivotArea dataOnly="0" labelOnly="1" outline="0" fieldPosition="0">
        <references count="2">
          <reference field="0" count="1" selected="0">
            <x v="116"/>
          </reference>
          <reference field="1" count="1">
            <x v="0"/>
          </reference>
        </references>
      </pivotArea>
    </format>
    <format dxfId="328">
      <pivotArea dataOnly="0" labelOnly="1" outline="0" fieldPosition="0">
        <references count="2">
          <reference field="0" count="1" selected="0">
            <x v="117"/>
          </reference>
          <reference field="1" count="1">
            <x v="4"/>
          </reference>
        </references>
      </pivotArea>
    </format>
    <format dxfId="327">
      <pivotArea dataOnly="0" labelOnly="1" outline="0" fieldPosition="0">
        <references count="2">
          <reference field="0" count="1" selected="0">
            <x v="122"/>
          </reference>
          <reference field="1" count="1">
            <x v="10"/>
          </reference>
        </references>
      </pivotArea>
    </format>
    <format dxfId="326">
      <pivotArea dataOnly="0" labelOnly="1" outline="0" fieldPosition="0">
        <references count="2">
          <reference field="0" count="1" selected="0">
            <x v="123"/>
          </reference>
          <reference field="1" count="1">
            <x v="4"/>
          </reference>
        </references>
      </pivotArea>
    </format>
    <format dxfId="325">
      <pivotArea dataOnly="0" labelOnly="1" outline="0" fieldPosition="0">
        <references count="2">
          <reference field="0" count="1" selected="0">
            <x v="127"/>
          </reference>
          <reference field="1" count="1">
            <x v="10"/>
          </reference>
        </references>
      </pivotArea>
    </format>
    <format dxfId="324">
      <pivotArea dataOnly="0" labelOnly="1" outline="0" fieldPosition="0">
        <references count="2">
          <reference field="0" count="1" selected="0">
            <x v="128"/>
          </reference>
          <reference field="1" count="1">
            <x v="4"/>
          </reference>
        </references>
      </pivotArea>
    </format>
    <format dxfId="323">
      <pivotArea dataOnly="0" labelOnly="1" outline="0" fieldPosition="0">
        <references count="2">
          <reference field="0" count="1" selected="0">
            <x v="129"/>
          </reference>
          <reference field="1" count="1">
            <x v="12"/>
          </reference>
        </references>
      </pivotArea>
    </format>
    <format dxfId="322">
      <pivotArea dataOnly="0" labelOnly="1" outline="0" fieldPosition="0">
        <references count="2">
          <reference field="0" count="1" selected="0">
            <x v="130"/>
          </reference>
          <reference field="1" count="1">
            <x v="4"/>
          </reference>
        </references>
      </pivotArea>
    </format>
    <format dxfId="321">
      <pivotArea dataOnly="0" labelOnly="1" outline="0" fieldPosition="0">
        <references count="2">
          <reference field="0" count="1" selected="0">
            <x v="136"/>
          </reference>
          <reference field="1" count="1">
            <x v="6"/>
          </reference>
        </references>
      </pivotArea>
    </format>
    <format dxfId="320">
      <pivotArea dataOnly="0" labelOnly="1" outline="0" fieldPosition="0">
        <references count="2">
          <reference field="0" count="1" selected="0">
            <x v="137"/>
          </reference>
          <reference field="1" count="1">
            <x v="1"/>
          </reference>
        </references>
      </pivotArea>
    </format>
    <format dxfId="319">
      <pivotArea dataOnly="0" labelOnly="1" outline="0" fieldPosition="0">
        <references count="2">
          <reference field="0" count="1" selected="0">
            <x v="138"/>
          </reference>
          <reference field="1" count="1">
            <x v="4"/>
          </reference>
        </references>
      </pivotArea>
    </format>
    <format dxfId="318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3"/>
          </reference>
          <reference field="2" count="1">
            <x v="78"/>
          </reference>
        </references>
      </pivotArea>
    </format>
    <format dxfId="317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"/>
          </reference>
          <reference field="2" count="1">
            <x v="0"/>
          </reference>
        </references>
      </pivotArea>
    </format>
    <format dxfId="316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4"/>
          </reference>
          <reference field="2" count="1">
            <x v="1"/>
          </reference>
        </references>
      </pivotArea>
    </format>
    <format dxfId="315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4"/>
          </reference>
          <reference field="2" count="1">
            <x v="2"/>
          </reference>
        </references>
      </pivotArea>
    </format>
    <format dxfId="314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8"/>
          </reference>
          <reference field="2" count="1">
            <x v="3"/>
          </reference>
        </references>
      </pivotArea>
    </format>
    <format dxfId="31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4"/>
          </reference>
          <reference field="2" count="1">
            <x v="4"/>
          </reference>
        </references>
      </pivotArea>
    </format>
    <format dxfId="312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4"/>
          </reference>
          <reference field="2" count="1">
            <x v="5"/>
          </reference>
        </references>
      </pivotArea>
    </format>
    <format dxfId="311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6"/>
          </reference>
          <reference field="2" count="1">
            <x v="6"/>
          </reference>
        </references>
      </pivotArea>
    </format>
    <format dxfId="310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4"/>
          </reference>
          <reference field="2" count="1">
            <x v="7"/>
          </reference>
        </references>
      </pivotArea>
    </format>
    <format dxfId="309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2"/>
          </reference>
          <reference field="2" count="1">
            <x v="8"/>
          </reference>
        </references>
      </pivotArea>
    </format>
    <format dxfId="308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3"/>
          </reference>
          <reference field="2" count="1">
            <x v="9"/>
          </reference>
        </references>
      </pivotArea>
    </format>
    <format dxfId="307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3"/>
          </reference>
          <reference field="2" count="1">
            <x v="10"/>
          </reference>
        </references>
      </pivotArea>
    </format>
    <format dxfId="3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4"/>
          </reference>
          <reference field="2" count="1">
            <x v="11"/>
          </reference>
        </references>
      </pivotArea>
    </format>
    <format dxfId="305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11"/>
          </reference>
          <reference field="2" count="1">
            <x v="12"/>
          </reference>
        </references>
      </pivotArea>
    </format>
    <format dxfId="304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4"/>
          </reference>
          <reference field="2" count="1">
            <x v="13"/>
          </reference>
        </references>
      </pivotArea>
    </format>
    <format dxfId="303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4"/>
          </reference>
          <reference field="2" count="1">
            <x v="14"/>
          </reference>
        </references>
      </pivotArea>
    </format>
    <format dxfId="302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6"/>
          </reference>
          <reference field="2" count="1">
            <x v="15"/>
          </reference>
        </references>
      </pivotArea>
    </format>
    <format dxfId="301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4"/>
          </reference>
          <reference field="2" count="1">
            <x v="16"/>
          </reference>
        </references>
      </pivotArea>
    </format>
    <format dxfId="300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6"/>
          </reference>
          <reference field="2" count="1">
            <x v="17"/>
          </reference>
        </references>
      </pivotArea>
    </format>
    <format dxfId="299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10"/>
          </reference>
          <reference field="2" count="1">
            <x v="18"/>
          </reference>
        </references>
      </pivotArea>
    </format>
    <format dxfId="29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10"/>
          </reference>
          <reference field="2" count="1">
            <x v="19"/>
          </reference>
        </references>
      </pivotArea>
    </format>
    <format dxfId="297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4"/>
          </reference>
          <reference field="2" count="1">
            <x v="20"/>
          </reference>
        </references>
      </pivotArea>
    </format>
    <format dxfId="296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4"/>
          </reference>
          <reference field="2" count="1">
            <x v="21"/>
          </reference>
        </references>
      </pivotArea>
    </format>
    <format dxfId="295">
      <pivotArea dataOnly="0" labelOnly="1" outline="0" fieldPosition="0">
        <references count="3">
          <reference field="0" count="1" selected="0">
            <x v="44"/>
          </reference>
          <reference field="1" count="1" selected="0">
            <x v="4"/>
          </reference>
          <reference field="2" count="1">
            <x v="22"/>
          </reference>
        </references>
      </pivotArea>
    </format>
    <format dxfId="294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9"/>
          </reference>
          <reference field="2" count="1">
            <x v="23"/>
          </reference>
        </references>
      </pivotArea>
    </format>
    <format dxfId="293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12"/>
          </reference>
          <reference field="2" count="1">
            <x v="24"/>
          </reference>
        </references>
      </pivotArea>
    </format>
    <format dxfId="292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4"/>
          </reference>
          <reference field="2" count="1">
            <x v="25"/>
          </reference>
        </references>
      </pivotArea>
    </format>
    <format dxfId="291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6"/>
          </reference>
          <reference field="2" count="1">
            <x v="26"/>
          </reference>
        </references>
      </pivotArea>
    </format>
    <format dxfId="290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6"/>
          </reference>
          <reference field="2" count="1">
            <x v="27"/>
          </reference>
        </references>
      </pivotArea>
    </format>
    <format dxfId="289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1"/>
          </reference>
          <reference field="2" count="1">
            <x v="28"/>
          </reference>
        </references>
      </pivotArea>
    </format>
    <format dxfId="288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11"/>
          </reference>
          <reference field="2" count="1">
            <x v="29"/>
          </reference>
        </references>
      </pivotArea>
    </format>
    <format dxfId="287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3"/>
          </reference>
          <reference field="2" count="1">
            <x v="30"/>
          </reference>
        </references>
      </pivotArea>
    </format>
    <format dxfId="286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8"/>
          </reference>
          <reference field="2" count="1">
            <x v="31"/>
          </reference>
        </references>
      </pivotArea>
    </format>
    <format dxfId="285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9"/>
          </reference>
          <reference field="2" count="1">
            <x v="32"/>
          </reference>
        </references>
      </pivotArea>
    </format>
    <format dxfId="284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3"/>
          </reference>
          <reference field="2" count="1">
            <x v="33"/>
          </reference>
        </references>
      </pivotArea>
    </format>
    <format dxfId="283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7"/>
          </reference>
          <reference field="2" count="1">
            <x v="34"/>
          </reference>
        </references>
      </pivotArea>
    </format>
    <format dxfId="282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4"/>
          </reference>
          <reference field="2" count="1">
            <x v="35"/>
          </reference>
        </references>
      </pivotArea>
    </format>
    <format dxfId="281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4"/>
          </reference>
          <reference field="2" count="1">
            <x v="36"/>
          </reference>
        </references>
      </pivotArea>
    </format>
    <format dxfId="280">
      <pivotArea dataOnly="0" labelOnly="1" outline="0" fieldPosition="0">
        <references count="3">
          <reference field="0" count="1" selected="0">
            <x v="74"/>
          </reference>
          <reference field="1" count="1" selected="0">
            <x v="4"/>
          </reference>
          <reference field="2" count="1">
            <x v="37"/>
          </reference>
        </references>
      </pivotArea>
    </format>
    <format dxfId="279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4"/>
          </reference>
          <reference field="2" count="1">
            <x v="38"/>
          </reference>
        </references>
      </pivotArea>
    </format>
    <format dxfId="278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4"/>
          </reference>
          <reference field="2" count="1">
            <x v="39"/>
          </reference>
        </references>
      </pivotArea>
    </format>
    <format dxfId="277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7"/>
          </reference>
          <reference field="2" count="1">
            <x v="40"/>
          </reference>
        </references>
      </pivotArea>
    </format>
    <format dxfId="276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3"/>
          </reference>
          <reference field="2" count="1">
            <x v="41"/>
          </reference>
        </references>
      </pivotArea>
    </format>
    <format dxfId="275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3"/>
          </reference>
          <reference field="2" count="1">
            <x v="42"/>
          </reference>
        </references>
      </pivotArea>
    </format>
    <format dxfId="274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8"/>
          </reference>
          <reference field="2" count="1">
            <x v="43"/>
          </reference>
        </references>
      </pivotArea>
    </format>
    <format dxfId="273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4"/>
          </reference>
          <reference field="2" count="1">
            <x v="44"/>
          </reference>
        </references>
      </pivotArea>
    </format>
    <format dxfId="272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4"/>
          </reference>
          <reference field="2" count="1">
            <x v="45"/>
          </reference>
        </references>
      </pivotArea>
    </format>
    <format dxfId="271">
      <pivotArea dataOnly="0" labelOnly="1" outline="0" fieldPosition="0">
        <references count="3">
          <reference field="0" count="1" selected="0">
            <x v="90"/>
          </reference>
          <reference field="1" count="1" selected="0">
            <x v="4"/>
          </reference>
          <reference field="2" count="1">
            <x v="46"/>
          </reference>
        </references>
      </pivotArea>
    </format>
    <format dxfId="270">
      <pivotArea dataOnly="0" labelOnly="1" outline="0" fieldPosition="0">
        <references count="3">
          <reference field="0" count="1" selected="0">
            <x v="91"/>
          </reference>
          <reference field="1" count="1" selected="0">
            <x v="4"/>
          </reference>
          <reference field="2" count="1">
            <x v="47"/>
          </reference>
        </references>
      </pivotArea>
    </format>
    <format dxfId="269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4"/>
          </reference>
          <reference field="2" count="1">
            <x v="48"/>
          </reference>
        </references>
      </pivotArea>
    </format>
    <format dxfId="268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4"/>
          </reference>
          <reference field="2" count="1">
            <x v="49"/>
          </reference>
        </references>
      </pivotArea>
    </format>
    <format dxfId="267">
      <pivotArea dataOnly="0" labelOnly="1" outline="0" fieldPosition="0">
        <references count="3">
          <reference field="0" count="1" selected="0">
            <x v="96"/>
          </reference>
          <reference field="1" count="1" selected="0">
            <x v="4"/>
          </reference>
          <reference field="2" count="1">
            <x v="50"/>
          </reference>
        </references>
      </pivotArea>
    </format>
    <format dxfId="266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3"/>
          </reference>
          <reference field="2" count="1">
            <x v="51"/>
          </reference>
        </references>
      </pivotArea>
    </format>
    <format dxfId="265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4"/>
          </reference>
          <reference field="2" count="1">
            <x v="52"/>
          </reference>
        </references>
      </pivotArea>
    </format>
    <format dxfId="264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4"/>
          </reference>
          <reference field="2" count="1">
            <x v="53"/>
          </reference>
        </references>
      </pivotArea>
    </format>
    <format dxfId="263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4"/>
          </reference>
          <reference field="2" count="1">
            <x v="54"/>
          </reference>
        </references>
      </pivotArea>
    </format>
    <format dxfId="262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2"/>
          </reference>
          <reference field="2" count="1">
            <x v="55"/>
          </reference>
        </references>
      </pivotArea>
    </format>
    <format dxfId="261">
      <pivotArea dataOnly="0" labelOnly="1" outline="0" fieldPosition="0">
        <references count="3">
          <reference field="0" count="1" selected="0">
            <x v="103"/>
          </reference>
          <reference field="1" count="1" selected="0">
            <x v="4"/>
          </reference>
          <reference field="2" count="1">
            <x v="56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105"/>
          </reference>
          <reference field="1" count="1" selected="0">
            <x v="5"/>
          </reference>
          <reference field="2" count="1">
            <x v="57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107"/>
          </reference>
          <reference field="1" count="1" selected="0">
            <x v="4"/>
          </reference>
          <reference field="2" count="1">
            <x v="58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111"/>
          </reference>
          <reference field="1" count="1" selected="0">
            <x v="9"/>
          </reference>
          <reference field="2" count="1">
            <x v="59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112"/>
          </reference>
          <reference field="1" count="1" selected="0">
            <x v="4"/>
          </reference>
          <reference field="2" count="1">
            <x v="60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113"/>
          </reference>
          <reference field="1" count="1" selected="0">
            <x v="4"/>
          </reference>
          <reference field="2" count="1">
            <x v="61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116"/>
          </reference>
          <reference field="1" count="1" selected="0">
            <x v="0"/>
          </reference>
          <reference field="2" count="1">
            <x v="62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117"/>
          </reference>
          <reference field="1" count="1" selected="0">
            <x v="4"/>
          </reference>
          <reference field="2" count="1">
            <x v="63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118"/>
          </reference>
          <reference field="1" count="1" selected="0">
            <x v="4"/>
          </reference>
          <reference field="2" count="1">
            <x v="64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119"/>
          </reference>
          <reference field="1" count="1" selected="0">
            <x v="4"/>
          </reference>
          <reference field="2" count="1">
            <x v="65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120"/>
          </reference>
          <reference field="1" count="1" selected="0">
            <x v="4"/>
          </reference>
          <reference field="2" count="1">
            <x v="66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121"/>
          </reference>
          <reference field="1" count="1" selected="0">
            <x v="4"/>
          </reference>
          <reference field="2" count="1">
            <x v="67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122"/>
          </reference>
          <reference field="1" count="1" selected="0">
            <x v="10"/>
          </reference>
          <reference field="2" count="1">
            <x v="68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123"/>
          </reference>
          <reference field="1" count="1" selected="0">
            <x v="4"/>
          </reference>
          <reference field="2" count="1">
            <x v="69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125"/>
          </reference>
          <reference field="1" count="1" selected="0">
            <x v="4"/>
          </reference>
          <reference field="2" count="1">
            <x v="70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127"/>
          </reference>
          <reference field="1" count="1" selected="0">
            <x v="10"/>
          </reference>
          <reference field="2" count="1">
            <x v="71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128"/>
          </reference>
          <reference field="1" count="1" selected="0">
            <x v="4"/>
          </reference>
          <reference field="2" count="1">
            <x v="72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129"/>
          </reference>
          <reference field="1" count="1" selected="0">
            <x v="12"/>
          </reference>
          <reference field="2" count="1">
            <x v="73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130"/>
          </reference>
          <reference field="1" count="1" selected="0">
            <x v="4"/>
          </reference>
          <reference field="2" count="1">
            <x v="74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136"/>
          </reference>
          <reference field="1" count="1" selected="0">
            <x v="6"/>
          </reference>
          <reference field="2" count="1">
            <x v="75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137"/>
          </reference>
          <reference field="1" count="1" selected="0">
            <x v="1"/>
          </reference>
          <reference field="2" count="1">
            <x v="76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138"/>
          </reference>
          <reference field="1" count="1" selected="0">
            <x v="4"/>
          </reference>
          <reference field="2" count="1">
            <x v="77"/>
          </reference>
        </references>
      </pivotArea>
    </format>
    <format dxfId="239">
      <pivotArea dataOnly="0" labelOnly="1" outline="0" fieldPosition="0">
        <references count="4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>
            <x v="3"/>
          </reference>
        </references>
      </pivotArea>
    </format>
    <format dxfId="238">
      <pivotArea dataOnly="0" labelOnly="1" outline="0" fieldPosition="0">
        <references count="4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>
            <x v="0"/>
          </reference>
        </references>
      </pivotArea>
    </format>
    <format dxfId="237">
      <pivotArea dataOnly="0" labelOnly="1" outline="0" fieldPosition="0">
        <references count="4">
          <reference field="0" count="1" selected="0">
            <x v="10"/>
          </reference>
          <reference field="1" count="1" selected="0">
            <x v="8"/>
          </reference>
          <reference field="2" count="1" selected="0">
            <x v="3"/>
          </reference>
          <reference field="3" count="1">
            <x v="3"/>
          </reference>
        </references>
      </pivotArea>
    </format>
    <format dxfId="236">
      <pivotArea dataOnly="0" labelOnly="1" outline="0" fieldPosition="0">
        <references count="4">
          <reference field="0" count="1" selected="0">
            <x v="15"/>
          </reference>
          <reference field="1" count="1" selected="0">
            <x v="4"/>
          </reference>
          <reference field="2" count="1" selected="0">
            <x v="4"/>
          </reference>
          <reference field="3" count="1">
            <x v="0"/>
          </reference>
        </references>
      </pivotArea>
    </format>
    <format dxfId="235">
      <pivotArea dataOnly="0" labelOnly="1" outline="0" fieldPosition="0">
        <references count="4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>
            <x v="1"/>
          </reference>
        </references>
      </pivotArea>
    </format>
    <format dxfId="234">
      <pivotArea dataOnly="0" labelOnly="1" outline="0" fieldPosition="0">
        <references count="4">
          <reference field="0" count="1" selected="0">
            <x v="17"/>
          </reference>
          <reference field="1" count="1" selected="0">
            <x v="6"/>
          </reference>
          <reference field="2" count="1" selected="0">
            <x v="6"/>
          </reference>
          <reference field="3" count="1">
            <x v="3"/>
          </reference>
        </references>
      </pivotArea>
    </format>
    <format dxfId="233">
      <pivotArea dataOnly="0" labelOnly="1" outline="0" fieldPosition="0">
        <references count="4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>
            <x v="0"/>
          </reference>
        </references>
      </pivotArea>
    </format>
    <format dxfId="232">
      <pivotArea dataOnly="0" labelOnly="1" outline="0" fieldPosition="0">
        <references count="4">
          <reference field="0" count="1" selected="0">
            <x v="22"/>
          </reference>
          <reference field="1" count="1" selected="0">
            <x v="12"/>
          </reference>
          <reference field="2" count="1" selected="0">
            <x v="8"/>
          </reference>
          <reference field="3" count="1">
            <x v="3"/>
          </reference>
        </references>
      </pivotArea>
    </format>
    <format dxfId="231">
      <pivotArea dataOnly="0" labelOnly="1" outline="0" fieldPosition="0">
        <references count="4">
          <reference field="0" count="1" selected="0">
            <x v="31"/>
          </reference>
          <reference field="1" count="1" selected="0">
            <x v="4"/>
          </reference>
          <reference field="2" count="1" selected="0">
            <x v="13"/>
          </reference>
          <reference field="3" count="1">
            <x v="0"/>
          </reference>
        </references>
      </pivotArea>
    </format>
    <format dxfId="230">
      <pivotArea dataOnly="0" labelOnly="1" outline="0" fieldPosition="0">
        <references count="4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>
            <x v="3"/>
          </reference>
        </references>
      </pivotArea>
    </format>
    <format dxfId="229">
      <pivotArea dataOnly="0" labelOnly="1" outline="0" fieldPosition="0">
        <references count="4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>
            <x v="1"/>
          </reference>
        </references>
      </pivotArea>
    </format>
    <format dxfId="228">
      <pivotArea dataOnly="0" labelOnly="1" outline="0" fieldPosition="0">
        <references count="4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>
            <x v="3"/>
          </reference>
        </references>
      </pivotArea>
    </format>
    <format dxfId="227">
      <pivotArea dataOnly="0" labelOnly="1" outline="0" fieldPosition="0">
        <references count="4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>
            <x v="2"/>
          </reference>
        </references>
      </pivotArea>
    </format>
    <format dxfId="226">
      <pivotArea dataOnly="0" labelOnly="1" outline="0" fieldPosition="0">
        <references count="4">
          <reference field="0" count="1" selected="0">
            <x v="59"/>
          </reference>
          <reference field="1" count="1" selected="0">
            <x v="1"/>
          </reference>
          <reference field="2" count="1" selected="0">
            <x v="28"/>
          </reference>
          <reference field="3" count="1">
            <x v="3"/>
          </reference>
        </references>
      </pivotArea>
    </format>
    <format dxfId="225">
      <pivotArea dataOnly="0" labelOnly="1" outline="0" fieldPosition="0">
        <references count="4">
          <reference field="0" count="1" selected="0">
            <x v="72"/>
          </reference>
          <reference field="1" count="1" selected="0">
            <x v="4"/>
          </reference>
          <reference field="2" count="1" selected="0">
            <x v="35"/>
          </reference>
          <reference field="3" count="1">
            <x v="0"/>
          </reference>
        </references>
      </pivotArea>
    </format>
    <format dxfId="224">
      <pivotArea dataOnly="0" labelOnly="1" outline="0" fieldPosition="0">
        <references count="4">
          <reference field="0" count="1" selected="0">
            <x v="73"/>
          </reference>
          <reference field="1" count="1" selected="0">
            <x v="4"/>
          </reference>
          <reference field="2" count="1" selected="0">
            <x v="36"/>
          </reference>
          <reference field="3" count="1">
            <x v="3"/>
          </reference>
        </references>
      </pivotArea>
    </format>
    <format dxfId="223">
      <pivotArea dataOnly="0" labelOnly="1" outline="0" fieldPosition="0">
        <references count="4">
          <reference field="0" count="1" selected="0">
            <x v="93"/>
          </reference>
          <reference field="1" count="1" selected="0">
            <x v="4"/>
          </reference>
          <reference field="2" count="1" selected="0">
            <x v="48"/>
          </reference>
          <reference field="3" count="1">
            <x v="0"/>
          </reference>
        </references>
      </pivotArea>
    </format>
    <format dxfId="222">
      <pivotArea dataOnly="0" labelOnly="1" outline="0" fieldPosition="0">
        <references count="4">
          <reference field="0" count="1" selected="0">
            <x v="94"/>
          </reference>
          <reference field="1" count="1" selected="0">
            <x v="4"/>
          </reference>
          <reference field="2" count="1" selected="0">
            <x v="49"/>
          </reference>
          <reference field="3" count="1">
            <x v="3"/>
          </reference>
        </references>
      </pivotArea>
    </format>
    <format dxfId="221">
      <pivotArea dataOnly="0" labelOnly="1" outline="0" fieldPosition="0">
        <references count="4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>
            <x v="0"/>
          </reference>
        </references>
      </pivotArea>
    </format>
    <format dxfId="220">
      <pivotArea dataOnly="0" labelOnly="1" outline="0" fieldPosition="0">
        <references count="4">
          <reference field="0" count="1" selected="0">
            <x v="101"/>
          </reference>
          <reference field="1" count="1" selected="0">
            <x v="4"/>
          </reference>
          <reference field="2" count="1" selected="0">
            <x v="54"/>
          </reference>
          <reference field="3" count="1">
            <x v="3"/>
          </reference>
        </references>
      </pivotArea>
    </format>
    <format dxfId="219">
      <pivotArea dataOnly="0" labelOnly="1" outline="0" fieldPosition="0">
        <references count="4">
          <reference field="0" count="1" selected="0">
            <x v="112"/>
          </reference>
          <reference field="1" count="1" selected="0">
            <x v="4"/>
          </reference>
          <reference field="2" count="1" selected="0">
            <x v="60"/>
          </reference>
          <reference field="3" count="1">
            <x v="0"/>
          </reference>
        </references>
      </pivotArea>
    </format>
    <format dxfId="218">
      <pivotArea dataOnly="0" labelOnly="1" outline="0" fieldPosition="0">
        <references count="4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>
            <x v="3"/>
          </reference>
        </references>
      </pivotArea>
    </format>
    <format dxfId="217">
      <pivotArea dataOnly="0" labelOnly="1" outline="0" fieldPosition="0">
        <references count="4">
          <reference field="0" count="1" selected="0">
            <x v="117"/>
          </reference>
          <reference field="1" count="1" selected="0">
            <x v="4"/>
          </reference>
          <reference field="2" count="1" selected="0">
            <x v="63"/>
          </reference>
          <reference field="3" count="1">
            <x v="0"/>
          </reference>
        </references>
      </pivotArea>
    </format>
    <format dxfId="216">
      <pivotArea dataOnly="0" labelOnly="1" outline="0" fieldPosition="0">
        <references count="4">
          <reference field="0" count="1" selected="0">
            <x v="118"/>
          </reference>
          <reference field="1" count="1" selected="0">
            <x v="4"/>
          </reference>
          <reference field="2" count="1" selected="0">
            <x v="64"/>
          </reference>
          <reference field="3" count="1">
            <x v="3"/>
          </reference>
        </references>
      </pivotArea>
    </format>
    <format dxfId="215">
      <pivotArea dataOnly="0" labelOnly="1" outline="0" fieldPosition="0">
        <references count="4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>
            <x v="0"/>
          </reference>
        </references>
      </pivotArea>
    </format>
    <format dxfId="214">
      <pivotArea dataOnly="0" labelOnly="1" outline="0" fieldPosition="0">
        <references count="4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>
            <x v="3"/>
          </reference>
        </references>
      </pivotArea>
    </format>
    <format dxfId="213">
      <pivotArea dataOnly="0" labelOnly="1" outline="0" fieldPosition="0">
        <references count="4">
          <reference field="0" count="1" selected="0">
            <x v="133"/>
          </reference>
          <reference field="1" count="1" selected="0">
            <x v="4"/>
          </reference>
          <reference field="2" count="1" selected="0">
            <x v="74"/>
          </reference>
          <reference field="3" count="1">
            <x v="0"/>
          </reference>
        </references>
      </pivotArea>
    </format>
    <format dxfId="212">
      <pivotArea dataOnly="0" labelOnly="1" outline="0" fieldPosition="0">
        <references count="4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>
            <x v="3"/>
          </reference>
        </references>
      </pivotArea>
    </format>
    <format dxfId="211">
      <pivotArea dataOnly="0" labelOnly="1" outline="0" fieldPosition="0">
        <references count="5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5" count="1">
            <x v="3"/>
          </reference>
        </references>
      </pivotArea>
    </format>
    <format dxfId="210">
      <pivotArea dataOnly="0" labelOnly="1" outline="0" fieldPosition="0">
        <references count="5">
          <reference field="0" count="1" selected="0">
            <x v="2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209">
      <pivotArea dataOnly="0" labelOnly="1" outline="0" fieldPosition="0">
        <references count="5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208">
      <pivotArea dataOnly="0" labelOnly="1" outline="0" fieldPosition="0">
        <references count="5">
          <reference field="0" count="1" selected="0">
            <x v="13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207">
      <pivotArea dataOnly="0" labelOnly="1" outline="0" fieldPosition="0">
        <references count="5">
          <reference field="0" count="1" selected="0">
            <x v="14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206">
      <pivotArea dataOnly="0" labelOnly="1" outline="0" fieldPosition="0">
        <references count="5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 selected="0">
            <x v="1"/>
          </reference>
          <reference field="5" count="1">
            <x v="0"/>
          </reference>
        </references>
      </pivotArea>
    </format>
    <format dxfId="205">
      <pivotArea dataOnly="0" labelOnly="1" outline="0" fieldPosition="0">
        <references count="5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204">
      <pivotArea dataOnly="0" labelOnly="1" outline="0" fieldPosition="0">
        <references count="5">
          <reference field="0" count="1" selected="0">
            <x v="30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203">
      <pivotArea dataOnly="0" labelOnly="1" outline="0" fieldPosition="0">
        <references count="5">
          <reference field="0" count="1" selected="0">
            <x v="35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202">
      <pivotArea dataOnly="0" labelOnly="1" outline="0" fieldPosition="0">
        <references count="5">
          <reference field="0" count="1" selected="0">
            <x v="42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201">
      <pivotArea dataOnly="0" labelOnly="1" outline="0" fieldPosition="0">
        <references count="5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 selected="0">
            <x v="1"/>
          </reference>
          <reference field="5" count="1">
            <x v="2"/>
          </reference>
        </references>
      </pivotArea>
    </format>
    <format dxfId="200">
      <pivotArea dataOnly="0" labelOnly="1" outline="0" fieldPosition="0">
        <references count="5">
          <reference field="0" count="1" selected="0">
            <x v="44"/>
          </reference>
          <reference field="1" count="1" selected="0">
            <x v="4"/>
          </reference>
          <reference field="2" count="1" selected="0">
            <x v="22"/>
          </reference>
          <reference field="3" count="1" selected="0">
            <x v="1"/>
          </reference>
          <reference field="5" count="1">
            <x v="0"/>
          </reference>
        </references>
      </pivotArea>
    </format>
    <format dxfId="199">
      <pivotArea dataOnly="0" labelOnly="1" outline="0" fieldPosition="0">
        <references count="5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98">
      <pivotArea dataOnly="0" labelOnly="1" outline="0" fieldPosition="0">
        <references count="5">
          <reference field="0" count="1" selected="0">
            <x v="46"/>
          </reference>
          <reference field="1" count="1" selected="0">
            <x v="12"/>
          </reference>
          <reference field="2" count="1" selected="0">
            <x v="24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197">
      <pivotArea dataOnly="0" labelOnly="1" outline="0" fieldPosition="0">
        <references count="5">
          <reference field="0" count="1" selected="0">
            <x v="49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1">
            <x v="1"/>
          </reference>
        </references>
      </pivotArea>
    </format>
    <format dxfId="196">
      <pivotArea dataOnly="0" labelOnly="1" outline="0" fieldPosition="0">
        <references count="5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95">
      <pivotArea dataOnly="0" labelOnly="1" outline="0" fieldPosition="0">
        <references count="5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194">
      <pivotArea dataOnly="0" labelOnly="1" outline="0" fieldPosition="0">
        <references count="5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3">
            <x v="0"/>
            <x v="1"/>
            <x v="2"/>
          </reference>
        </references>
      </pivotArea>
    </format>
    <format dxfId="193">
      <pivotArea dataOnly="0" labelOnly="1" outline="0" fieldPosition="0">
        <references count="5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92">
      <pivotArea dataOnly="0" labelOnly="1" outline="0" fieldPosition="0">
        <references count="5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 selected="0">
            <x v="2"/>
          </reference>
          <reference field="5" count="1">
            <x v="2"/>
          </reference>
        </references>
      </pivotArea>
    </format>
    <format dxfId="191">
      <pivotArea dataOnly="0" labelOnly="1" outline="0" fieldPosition="0">
        <references count="5">
          <reference field="0" count="1" selected="0">
            <x v="60"/>
          </reference>
          <reference field="1" count="1" selected="0">
            <x v="11"/>
          </reference>
          <reference field="2" count="1" selected="0">
            <x v="29"/>
          </reference>
          <reference field="3" count="1" selected="0">
            <x v="3"/>
          </reference>
          <reference field="5" count="1">
            <x v="1"/>
          </reference>
        </references>
      </pivotArea>
    </format>
    <format dxfId="190">
      <pivotArea dataOnly="0" labelOnly="1" outline="0" fieldPosition="0">
        <references count="5">
          <reference field="0" count="1" selected="0">
            <x v="61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89">
      <pivotArea dataOnly="0" labelOnly="1" outline="0" fieldPosition="0">
        <references count="5">
          <reference field="0" count="1" selected="0">
            <x v="63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88">
      <pivotArea dataOnly="0" labelOnly="1" outline="0" fieldPosition="0">
        <references count="5">
          <reference field="0" count="1" selected="0">
            <x v="64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87">
      <pivotArea dataOnly="0" labelOnly="1" outline="0" fieldPosition="0">
        <references count="5">
          <reference field="0" count="1" selected="0">
            <x v="75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86">
      <pivotArea dataOnly="0" labelOnly="1" outline="0" fieldPosition="0">
        <references count="5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85">
      <pivotArea dataOnly="0" labelOnly="1" outline="0" fieldPosition="0">
        <references count="5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184">
      <pivotArea dataOnly="0" labelOnly="1" outline="0" fieldPosition="0">
        <references count="5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5" count="2">
            <x v="0"/>
            <x v="2"/>
          </reference>
        </references>
      </pivotArea>
    </format>
    <format dxfId="183">
      <pivotArea dataOnly="0" labelOnly="1" outline="0" fieldPosition="0">
        <references count="5">
          <reference field="0" count="1" selected="0">
            <x v="86"/>
          </reference>
          <reference field="1" count="1" selected="0">
            <x v="3"/>
          </reference>
          <reference field="2" count="1" selected="0">
            <x v="42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82">
      <pivotArea dataOnly="0" labelOnly="1" outline="0" fieldPosition="0">
        <references count="5">
          <reference field="0" count="1" selected="0">
            <x v="89"/>
          </reference>
          <reference field="1" count="1" selected="0">
            <x v="4"/>
          </reference>
          <reference field="2" count="1" selected="0">
            <x v="45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81">
      <pivotArea dataOnly="0" labelOnly="1" outline="0" fieldPosition="0">
        <references count="5">
          <reference field="0" count="1" selected="0">
            <x v="90"/>
          </reference>
          <reference field="1" count="1" selected="0">
            <x v="4"/>
          </reference>
          <reference field="2" count="1" selected="0">
            <x v="46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80">
      <pivotArea dataOnly="0" labelOnly="1" outline="0" fieldPosition="0">
        <references count="5">
          <reference field="0" count="1" selected="0">
            <x v="92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79">
      <pivotArea dataOnly="0" labelOnly="1" outline="0" fieldPosition="0">
        <references count="5">
          <reference field="0" count="1" selected="0">
            <x v="98"/>
          </reference>
          <reference field="1" count="1" selected="0">
            <x v="4"/>
          </reference>
          <reference field="2" count="1" selected="0">
            <x v="52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78">
      <pivotArea dataOnly="0" labelOnly="1" outline="0" fieldPosition="0">
        <references count="5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177">
      <pivotArea dataOnly="0" labelOnly="1" outline="0" fieldPosition="0">
        <references count="5">
          <reference field="0" count="1" selected="0">
            <x v="105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5" count="1">
            <x v="1"/>
          </reference>
        </references>
      </pivotArea>
    </format>
    <format dxfId="176">
      <pivotArea dataOnly="0" labelOnly="1" outline="0" fieldPosition="0">
        <references count="5">
          <reference field="0" count="1" selected="0">
            <x v="107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75">
      <pivotArea dataOnly="0" labelOnly="1" outline="0" fieldPosition="0">
        <references count="5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74">
      <pivotArea dataOnly="0" labelOnly="1" outline="0" fieldPosition="0">
        <references count="5">
          <reference field="0" count="1" selected="0">
            <x v="119"/>
          </reference>
          <reference field="1" count="1" selected="0">
            <x v="4"/>
          </reference>
          <reference field="2" count="1" selected="0">
            <x v="65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73">
      <pivotArea dataOnly="0" labelOnly="1" outline="0" fieldPosition="0">
        <references count="5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 selected="0">
            <x v="0"/>
          </reference>
          <reference field="5" count="1">
            <x v="0"/>
          </reference>
        </references>
      </pivotArea>
    </format>
    <format dxfId="172">
      <pivotArea dataOnly="0" labelOnly="1" outline="0" fieldPosition="0">
        <references count="5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71">
      <pivotArea dataOnly="0" labelOnly="1" outline="0" fieldPosition="0">
        <references count="5">
          <reference field="0" count="1" selected="0">
            <x v="124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70">
      <pivotArea dataOnly="0" labelOnly="1" outline="0" fieldPosition="0">
        <references count="5">
          <reference field="0" count="1" selected="0">
            <x v="128"/>
          </reference>
          <reference field="1" count="1" selected="0">
            <x v="4"/>
          </reference>
          <reference field="2" count="1" selected="0">
            <x v="72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69">
      <pivotArea dataOnly="0" labelOnly="1" outline="0" fieldPosition="0">
        <references count="5">
          <reference field="0" count="1" selected="0">
            <x v="129"/>
          </reference>
          <reference field="1" count="1" selected="0">
            <x v="12"/>
          </reference>
          <reference field="2" count="1" selected="0">
            <x v="73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68">
      <pivotArea dataOnly="0" labelOnly="1" outline="0" fieldPosition="0">
        <references count="5">
          <reference field="0" count="1" selected="0">
            <x v="130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67">
      <pivotArea dataOnly="0" labelOnly="1" outline="0" fieldPosition="0">
        <references count="5">
          <reference field="0" count="1" selected="0">
            <x v="134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5" count="1">
            <x v="0"/>
          </reference>
        </references>
      </pivotArea>
    </format>
    <format dxfId="166">
      <pivotArea dataOnly="0" labelOnly="1" outline="0" fieldPosition="0">
        <references count="5">
          <reference field="0" count="1" selected="0">
            <x v="135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5" count="1">
            <x v="2"/>
          </reference>
        </references>
      </pivotArea>
    </format>
    <format dxfId="165">
      <pivotArea dataOnly="0" labelOnly="1" outline="0" fieldPosition="0">
        <references count="5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 selected="0">
            <x v="3"/>
          </reference>
          <reference field="5" count="1">
            <x v="0"/>
          </reference>
        </references>
      </pivotArea>
    </format>
    <format dxfId="164">
      <pivotArea dataOnly="0" labelOnly="1" outline="0" fieldPosition="0">
        <references count="5">
          <reference field="0" count="1" selected="0">
            <x v="138"/>
          </reference>
          <reference field="1" count="1" selected="0">
            <x v="4"/>
          </reference>
          <reference field="2" count="1" selected="0">
            <x v="77"/>
          </reference>
          <reference field="3" count="1" selected="0">
            <x v="3"/>
          </reference>
          <reference field="5" count="1">
            <x v="2"/>
          </reference>
        </references>
      </pivotArea>
    </format>
    <format dxfId="163">
      <pivotArea dataOnly="0" labelOnly="1" outline="0" fieldPosition="0">
        <references count="6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4" count="1">
            <x v="27"/>
          </reference>
          <reference field="5" count="1" selected="0">
            <x v="3"/>
          </reference>
        </references>
      </pivotArea>
    </format>
    <format dxfId="162">
      <pivotArea dataOnly="0" labelOnly="1" outline="0" fieldPosition="0">
        <references count="6">
          <reference field="0" count="1" selected="0">
            <x v="2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15"/>
          </reference>
          <reference field="5" count="1" selected="0">
            <x v="0"/>
          </reference>
        </references>
      </pivotArea>
    </format>
    <format dxfId="161">
      <pivotArea dataOnly="0" labelOnly="1" outline="0" fieldPosition="0">
        <references count="6">
          <reference field="0" count="1" selected="0">
            <x v="3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0"/>
          </reference>
        </references>
      </pivotArea>
    </format>
    <format dxfId="160">
      <pivotArea dataOnly="0" labelOnly="1" outline="0" fieldPosition="0">
        <references count="6">
          <reference field="0" count="1" selected="0">
            <x v="4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0"/>
          </reference>
        </references>
      </pivotArea>
    </format>
    <format dxfId="159">
      <pivotArea dataOnly="0" labelOnly="1" outline="0" fieldPosition="0">
        <references count="6">
          <reference field="0" count="1" selected="0">
            <x v="5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0"/>
          </reference>
        </references>
      </pivotArea>
    </format>
    <format dxfId="158">
      <pivotArea dataOnly="0" labelOnly="1" outline="0" fieldPosition="0">
        <references count="6">
          <reference field="0" count="1" selected="0">
            <x v="6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157">
      <pivotArea dataOnly="0" labelOnly="1" outline="0" fieldPosition="0">
        <references count="6">
          <reference field="0" count="1" selected="0">
            <x v="7"/>
          </reference>
          <reference field="1" count="1" selected="0">
            <x v="4"/>
          </reference>
          <reference field="2" count="1" selected="0">
            <x v="0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156">
      <pivotArea dataOnly="0" labelOnly="1" outline="0" fieldPosition="0">
        <references count="6">
          <reference field="0" count="1" selected="0">
            <x v="8"/>
          </reference>
          <reference field="1" count="1" selected="0">
            <x v="4"/>
          </reference>
          <reference field="2" count="1" selected="0">
            <x v="1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155">
      <pivotArea dataOnly="0" labelOnly="1" outline="0" fieldPosition="0">
        <references count="6">
          <reference field="0" count="1" selected="0">
            <x v="9"/>
          </reference>
          <reference field="1" count="1" selected="0">
            <x v="4"/>
          </reference>
          <reference field="2" count="1" selected="0">
            <x v="2"/>
          </reference>
          <reference field="3" count="1" selected="0">
            <x v="0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154">
      <pivotArea dataOnly="0" labelOnly="1" outline="0" fieldPosition="0">
        <references count="6">
          <reference field="0" count="1" selected="0">
            <x v="10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153">
      <pivotArea dataOnly="0" labelOnly="1" outline="0" fieldPosition="0">
        <references count="6">
          <reference field="0" count="1" selected="0">
            <x v="11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152">
      <pivotArea dataOnly="0" labelOnly="1" outline="0" fieldPosition="0">
        <references count="6">
          <reference field="0" count="1" selected="0">
            <x v="12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151">
      <pivotArea dataOnly="0" labelOnly="1" outline="0" fieldPosition="0">
        <references count="6">
          <reference field="0" count="1" selected="0">
            <x v="13"/>
          </reference>
          <reference field="1" count="1" selected="0">
            <x v="8"/>
          </reference>
          <reference field="2" count="1" selected="0">
            <x v="3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150">
      <pivotArea dataOnly="0" labelOnly="1" outline="0" fieldPosition="0">
        <references count="6">
          <reference field="0" count="1" selected="0">
            <x v="14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149">
      <pivotArea dataOnly="0" labelOnly="1" outline="0" fieldPosition="0">
        <references count="6">
          <reference field="0" count="1" selected="0">
            <x v="15"/>
          </reference>
          <reference field="1" count="1" selected="0">
            <x v="4"/>
          </reference>
          <reference field="2" count="1" selected="0">
            <x v="4"/>
          </reference>
          <reference field="3" count="1" selected="0">
            <x v="0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148">
      <pivotArea dataOnly="0" labelOnly="1" outline="0" fieldPosition="0">
        <references count="6">
          <reference field="0" count="1" selected="0">
            <x v="16"/>
          </reference>
          <reference field="1" count="1" selected="0">
            <x v="4"/>
          </reference>
          <reference field="2" count="1" selected="0">
            <x v="5"/>
          </reference>
          <reference field="3" count="1" selected="0">
            <x v="1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147">
      <pivotArea dataOnly="0" labelOnly="1" outline="0" fieldPosition="0">
        <references count="6">
          <reference field="0" count="1" selected="0">
            <x v="17"/>
          </reference>
          <reference field="1" count="1" selected="0">
            <x v="6"/>
          </reference>
          <reference field="2" count="1" selected="0">
            <x v="6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0"/>
          </reference>
        </references>
      </pivotArea>
    </format>
    <format dxfId="146">
      <pivotArea dataOnly="0" labelOnly="1" outline="0" fieldPosition="0">
        <references count="6">
          <reference field="0" count="1" selected="0">
            <x v="18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145">
      <pivotArea dataOnly="0" labelOnly="1" outline="0" fieldPosition="0">
        <references count="6">
          <reference field="0" count="1" selected="0">
            <x v="19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144">
      <pivotArea dataOnly="0" labelOnly="1" outline="0" fieldPosition="0">
        <references count="6">
          <reference field="0" count="1" selected="0">
            <x v="20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9"/>
          </reference>
          <reference field="5" count="1" selected="0">
            <x v="2"/>
          </reference>
        </references>
      </pivotArea>
    </format>
    <format dxfId="143">
      <pivotArea dataOnly="0" labelOnly="1" outline="0" fieldPosition="0">
        <references count="6">
          <reference field="0" count="1" selected="0">
            <x v="21"/>
          </reference>
          <reference field="1" count="1" selected="0">
            <x v="4"/>
          </reference>
          <reference field="2" count="1" selected="0">
            <x v="7"/>
          </reference>
          <reference field="3" count="1" selected="0">
            <x v="0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142">
      <pivotArea dataOnly="0" labelOnly="1" outline="0" fieldPosition="0">
        <references count="6">
          <reference field="0" count="1" selected="0">
            <x v="22"/>
          </reference>
          <reference field="1" count="1" selected="0">
            <x v="12"/>
          </reference>
          <reference field="2" count="1" selected="0">
            <x v="8"/>
          </reference>
          <reference field="3" count="1" selected="0">
            <x v="3"/>
          </reference>
          <reference field="4" count="1">
            <x v="10"/>
          </reference>
          <reference field="5" count="1" selected="0">
            <x v="2"/>
          </reference>
        </references>
      </pivotArea>
    </format>
    <format dxfId="141">
      <pivotArea dataOnly="0" labelOnly="1" outline="0" fieldPosition="0">
        <references count="6">
          <reference field="0" count="1" selected="0">
            <x v="23"/>
          </reference>
          <reference field="1" count="1" selected="0">
            <x v="3"/>
          </reference>
          <reference field="2" count="1" selected="0">
            <x v="9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2"/>
          </reference>
        </references>
      </pivotArea>
    </format>
    <format dxfId="140">
      <pivotArea dataOnly="0" labelOnly="1" outline="0" fieldPosition="0">
        <references count="6">
          <reference field="0" count="1" selected="0">
            <x v="24"/>
          </reference>
          <reference field="1" count="1" selected="0">
            <x v="3"/>
          </reference>
          <reference field="2" count="1" selected="0">
            <x v="10"/>
          </reference>
          <reference field="3" count="1" selected="0">
            <x v="3"/>
          </reference>
          <reference field="4" count="1">
            <x v="11"/>
          </reference>
          <reference field="5" count="1" selected="0">
            <x v="2"/>
          </reference>
        </references>
      </pivotArea>
    </format>
    <format dxfId="139">
      <pivotArea dataOnly="0" labelOnly="1" outline="0" fieldPosition="0">
        <references count="6">
          <reference field="0" count="1" selected="0">
            <x v="25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138">
      <pivotArea dataOnly="0" labelOnly="1" outline="0" fieldPosition="0">
        <references count="6">
          <reference field="0" count="1" selected="0">
            <x v="26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9"/>
          </reference>
          <reference field="5" count="1" selected="0">
            <x v="2"/>
          </reference>
        </references>
      </pivotArea>
    </format>
    <format dxfId="137">
      <pivotArea dataOnly="0" labelOnly="1" outline="0" fieldPosition="0">
        <references count="6">
          <reference field="0" count="1" selected="0">
            <x v="27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2"/>
          </reference>
        </references>
      </pivotArea>
    </format>
    <format dxfId="136">
      <pivotArea dataOnly="0" labelOnly="1" outline="0" fieldPosition="0">
        <references count="6">
          <reference field="0" count="1" selected="0">
            <x v="28"/>
          </reference>
          <reference field="1" count="1" selected="0">
            <x v="4"/>
          </reference>
          <reference field="2" count="1" selected="0">
            <x v="11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135">
      <pivotArea dataOnly="0" labelOnly="1" outline="0" fieldPosition="0">
        <references count="6">
          <reference field="0" count="1" selected="0">
            <x v="29"/>
          </reference>
          <reference field="1" count="1" selected="0">
            <x v="11"/>
          </reference>
          <reference field="2" count="1" selected="0">
            <x v="12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2"/>
          </reference>
        </references>
      </pivotArea>
    </format>
    <format dxfId="134">
      <pivotArea dataOnly="0" labelOnly="1" outline="0" fieldPosition="0">
        <references count="6">
          <reference field="0" count="1" selected="0">
            <x v="30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0"/>
          </reference>
        </references>
      </pivotArea>
    </format>
    <format dxfId="133">
      <pivotArea dataOnly="0" labelOnly="1" outline="0" fieldPosition="0">
        <references count="6">
          <reference field="0" count="1" selected="0">
            <x v="31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>
            <x v="3"/>
          </reference>
          <reference field="5" count="1" selected="0">
            <x v="0"/>
          </reference>
        </references>
      </pivotArea>
    </format>
    <format dxfId="132">
      <pivotArea dataOnly="0" labelOnly="1" outline="0" fieldPosition="0">
        <references count="6">
          <reference field="0" count="1" selected="0">
            <x v="32"/>
          </reference>
          <reference field="1" count="1" selected="0">
            <x v="4"/>
          </reference>
          <reference field="2" count="1" selected="0">
            <x v="13"/>
          </reference>
          <reference field="3" count="1" selected="0">
            <x v="0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131">
      <pivotArea dataOnly="0" labelOnly="1" outline="0" fieldPosition="0">
        <references count="6">
          <reference field="0" count="1" selected="0">
            <x v="33"/>
          </reference>
          <reference field="1" count="1" selected="0">
            <x v="4"/>
          </reference>
          <reference field="2" count="1" selected="0">
            <x v="14"/>
          </reference>
          <reference field="3" count="1" selected="0">
            <x v="0"/>
          </reference>
          <reference field="4" count="1">
            <x v="19"/>
          </reference>
          <reference field="5" count="1" selected="0">
            <x v="0"/>
          </reference>
        </references>
      </pivotArea>
    </format>
    <format dxfId="130">
      <pivotArea dataOnly="0" labelOnly="1" outline="0" fieldPosition="0">
        <references count="6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129">
      <pivotArea dataOnly="0" labelOnly="1" outline="0" fieldPosition="0">
        <references count="6">
          <reference field="0" count="1" selected="0">
            <x v="35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128">
      <pivotArea dataOnly="0" labelOnly="1" outline="0" fieldPosition="0">
        <references count="6">
          <reference field="0" count="1" selected="0">
            <x v="36"/>
          </reference>
          <reference field="1" count="1" selected="0">
            <x v="4"/>
          </reference>
          <reference field="2" count="1" selected="0">
            <x v="16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127">
      <pivotArea dataOnly="0" labelOnly="1" outline="0" fieldPosition="0">
        <references count="6">
          <reference field="0" count="1" selected="0">
            <x v="37"/>
          </reference>
          <reference field="1" count="1" selected="0">
            <x v="6"/>
          </reference>
          <reference field="2" count="1" selected="0">
            <x v="17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126">
      <pivotArea dataOnly="0" labelOnly="1" outline="0" fieldPosition="0">
        <references count="6">
          <reference field="0" count="1" selected="0">
            <x v="39"/>
          </reference>
          <reference field="1" count="1" selected="0">
            <x v="10"/>
          </reference>
          <reference field="2" count="1" selected="0">
            <x v="19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125">
      <pivotArea dataOnly="0" labelOnly="1" outline="0" fieldPosition="0">
        <references count="6">
          <reference field="0" count="1" selected="0">
            <x v="40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124">
      <pivotArea dataOnly="0" labelOnly="1" outline="0" fieldPosition="0">
        <references count="6">
          <reference field="0" count="1" selected="0">
            <x v="41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2"/>
          </reference>
        </references>
      </pivotArea>
    </format>
    <format dxfId="123">
      <pivotArea dataOnly="0" labelOnly="1" outline="0" fieldPosition="0">
        <references count="6">
          <reference field="0" count="1" selected="0">
            <x v="42"/>
          </reference>
          <reference field="1" count="1" selected="0">
            <x v="4"/>
          </reference>
          <reference field="2" count="1" selected="0">
            <x v="20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122">
      <pivotArea dataOnly="0" labelOnly="1" outline="0" fieldPosition="0">
        <references count="6">
          <reference field="0" count="1" selected="0">
            <x v="43"/>
          </reference>
          <reference field="1" count="1" selected="0">
            <x v="4"/>
          </reference>
          <reference field="2" count="1" selected="0">
            <x v="21"/>
          </reference>
          <reference field="3" count="1" selected="0">
            <x v="1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121">
      <pivotArea dataOnly="0" labelOnly="1" outline="0" fieldPosition="0">
        <references count="6">
          <reference field="0" count="1" selected="0">
            <x v="44"/>
          </reference>
          <reference field="1" count="1" selected="0">
            <x v="4"/>
          </reference>
          <reference field="2" count="1" selected="0">
            <x v="22"/>
          </reference>
          <reference field="3" count="1" selected="0">
            <x v="1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120">
      <pivotArea dataOnly="0" labelOnly="1" outline="0" fieldPosition="0">
        <references count="6">
          <reference field="0" count="1" selected="0">
            <x v="45"/>
          </reference>
          <reference field="1" count="1" selected="0">
            <x v="9"/>
          </reference>
          <reference field="2" count="1" selected="0">
            <x v="23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119">
      <pivotArea dataOnly="0" labelOnly="1" outline="0" fieldPosition="0">
        <references count="6">
          <reference field="0" count="1" selected="0">
            <x v="47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2"/>
          </reference>
        </references>
      </pivotArea>
    </format>
    <format dxfId="118">
      <pivotArea dataOnly="0" labelOnly="1" outline="0" fieldPosition="0">
        <references count="6">
          <reference field="0" count="1" selected="0">
            <x v="48"/>
          </reference>
          <reference field="1" count="1" selected="0">
            <x v="4"/>
          </reference>
          <reference field="2" count="1" selected="0">
            <x v="25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2"/>
          </reference>
        </references>
      </pivotArea>
    </format>
    <format dxfId="117">
      <pivotArea dataOnly="0" labelOnly="1" outline="0" fieldPosition="0">
        <references count="6">
          <reference field="0" count="1" selected="0">
            <x v="49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1"/>
          </reference>
        </references>
      </pivotArea>
    </format>
    <format dxfId="116">
      <pivotArea dataOnly="0" labelOnly="1" outline="0" fieldPosition="0">
        <references count="6">
          <reference field="0" count="1" selected="0">
            <x v="50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4"/>
          </reference>
          <reference field="5" count="1" selected="0">
            <x v="1"/>
          </reference>
        </references>
      </pivotArea>
    </format>
    <format dxfId="115">
      <pivotArea dataOnly="0" labelOnly="1" outline="0" fieldPosition="0">
        <references count="6">
          <reference field="0" count="1" selected="0">
            <x v="51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1"/>
          </reference>
        </references>
      </pivotArea>
    </format>
    <format dxfId="114">
      <pivotArea dataOnly="0" labelOnly="1" outline="0" fieldPosition="0">
        <references count="6">
          <reference field="0" count="1" selected="0">
            <x v="52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1"/>
          </reference>
        </references>
      </pivotArea>
    </format>
    <format dxfId="113">
      <pivotArea dataOnly="0" labelOnly="1" outline="0" fieldPosition="0">
        <references count="6">
          <reference field="0" count="1" selected="0">
            <x v="53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1"/>
          </reference>
        </references>
      </pivotArea>
    </format>
    <format dxfId="112">
      <pivotArea dataOnly="0" labelOnly="1" outline="0" fieldPosition="0">
        <references count="6">
          <reference field="0" count="1" selected="0">
            <x v="54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1"/>
          </reference>
        </references>
      </pivotArea>
    </format>
    <format dxfId="111">
      <pivotArea dataOnly="0" labelOnly="1" outline="0" fieldPosition="0">
        <references count="6">
          <reference field="0" count="1" selected="0">
            <x v="55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110">
      <pivotArea dataOnly="0" labelOnly="1" outline="0" fieldPosition="0">
        <references count="6">
          <reference field="0" count="1" selected="0">
            <x v="56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109">
      <pivotArea dataOnly="0" labelOnly="1" outline="0" fieldPosition="0">
        <references count="6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108">
      <pivotArea dataOnly="0" labelOnly="1" outline="0" fieldPosition="0">
        <references count="6">
          <reference field="0" count="1" selected="0">
            <x v="58"/>
          </reference>
          <reference field="1" count="1" selected="0">
            <x v="6"/>
          </reference>
          <reference field="2" count="1" selected="0">
            <x v="27"/>
          </reference>
          <reference field="3" count="1" selected="0">
            <x v="2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107">
      <pivotArea dataOnly="0" labelOnly="1" outline="0" fieldPosition="0">
        <references count="6">
          <reference field="0" count="1" selected="0">
            <x v="59"/>
          </reference>
          <reference field="1" count="1" selected="0">
            <x v="1"/>
          </reference>
          <reference field="2" count="1" selected="0">
            <x v="28"/>
          </reference>
          <reference field="3" count="1" selected="0">
            <x v="3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106">
      <pivotArea dataOnly="0" labelOnly="1" outline="0" fieldPosition="0">
        <references count="6">
          <reference field="0" count="1" selected="0">
            <x v="60"/>
          </reference>
          <reference field="1" count="1" selected="0">
            <x v="11"/>
          </reference>
          <reference field="2" count="1" selected="0">
            <x v="29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1"/>
          </reference>
        </references>
      </pivotArea>
    </format>
    <format dxfId="105">
      <pivotArea dataOnly="0" labelOnly="1" outline="0" fieldPosition="0">
        <references count="6">
          <reference field="0" count="1" selected="0">
            <x v="61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2"/>
          </reference>
        </references>
      </pivotArea>
    </format>
    <format dxfId="104">
      <pivotArea dataOnly="0" labelOnly="1" outline="0" fieldPosition="0">
        <references count="6">
          <reference field="0" count="1" selected="0">
            <x v="62"/>
          </reference>
          <reference field="1" count="1" selected="0">
            <x v="3"/>
          </reference>
          <reference field="2" count="1" selected="0">
            <x v="30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103">
      <pivotArea dataOnly="0" labelOnly="1" outline="0" fieldPosition="0">
        <references count="6">
          <reference field="0" count="1" selected="0">
            <x v="63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>
            <x v="1"/>
          </reference>
          <reference field="5" count="1" selected="0">
            <x v="0"/>
          </reference>
        </references>
      </pivotArea>
    </format>
    <format dxfId="102">
      <pivotArea dataOnly="0" labelOnly="1" outline="0" fieldPosition="0">
        <references count="6">
          <reference field="0" count="1" selected="0">
            <x v="64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101">
      <pivotArea dataOnly="0" labelOnly="1" outline="0" fieldPosition="0">
        <references count="6">
          <reference field="0" count="1" selected="0">
            <x v="65"/>
          </reference>
          <reference field="1" count="1" selected="0">
            <x v="8"/>
          </reference>
          <reference field="2" count="1" selected="0">
            <x v="31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100">
      <pivotArea dataOnly="0" labelOnly="1" outline="0" fieldPosition="0">
        <references count="6">
          <reference field="0" count="1" selected="0">
            <x v="66"/>
          </reference>
          <reference field="1" count="1" selected="0">
            <x v="9"/>
          </reference>
          <reference field="2" count="1" selected="0">
            <x v="32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99">
      <pivotArea dataOnly="0" labelOnly="1" outline="0" fieldPosition="0">
        <references count="6">
          <reference field="0" count="1" selected="0">
            <x v="67"/>
          </reference>
          <reference field="1" count="1" selected="0">
            <x v="3"/>
          </reference>
          <reference field="2" count="1" selected="0">
            <x v="33"/>
          </reference>
          <reference field="3" count="1" selected="0">
            <x v="3"/>
          </reference>
          <reference field="4" count="1">
            <x v="19"/>
          </reference>
          <reference field="5" count="1" selected="0">
            <x v="2"/>
          </reference>
        </references>
      </pivotArea>
    </format>
    <format dxfId="98">
      <pivotArea dataOnly="0" labelOnly="1" outline="0" fieldPosition="0">
        <references count="6">
          <reference field="0" count="1" selected="0">
            <x v="68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>
            <x v="13"/>
          </reference>
          <reference field="5" count="1" selected="0">
            <x v="2"/>
          </reference>
        </references>
      </pivotArea>
    </format>
    <format dxfId="97">
      <pivotArea dataOnly="0" labelOnly="1" outline="0" fieldPosition="0">
        <references count="6">
          <reference field="0" count="1" selected="0">
            <x v="69"/>
          </reference>
          <reference field="1" count="1" selected="0">
            <x v="7"/>
          </reference>
          <reference field="2" count="1" selected="0">
            <x v="34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2"/>
          </reference>
        </references>
      </pivotArea>
    </format>
    <format dxfId="96">
      <pivotArea dataOnly="0" labelOnly="1" outline="0" fieldPosition="0">
        <references count="6">
          <reference field="0" count="1" selected="0">
            <x v="70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2"/>
          </reference>
        </references>
      </pivotArea>
    </format>
    <format dxfId="95">
      <pivotArea dataOnly="0" labelOnly="1" outline="0" fieldPosition="0">
        <references count="6">
          <reference field="0" count="1" selected="0">
            <x v="71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2"/>
          </reference>
        </references>
      </pivotArea>
    </format>
    <format dxfId="94">
      <pivotArea dataOnly="0" labelOnly="1" outline="0" fieldPosition="0">
        <references count="6">
          <reference field="0" count="1" selected="0">
            <x v="72"/>
          </reference>
          <reference field="1" count="1" selected="0">
            <x v="4"/>
          </reference>
          <reference field="2" count="1" selected="0">
            <x v="35"/>
          </reference>
          <reference field="3" count="1" selected="0">
            <x v="0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93">
      <pivotArea dataOnly="0" labelOnly="1" outline="0" fieldPosition="0">
        <references count="6">
          <reference field="0" count="1" selected="0">
            <x v="73"/>
          </reference>
          <reference field="1" count="1" selected="0">
            <x v="4"/>
          </reference>
          <reference field="2" count="1" selected="0">
            <x v="36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92">
      <pivotArea dataOnly="0" labelOnly="1" outline="0" fieldPosition="0">
        <references count="6">
          <reference field="0" count="1" selected="0">
            <x v="74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91">
      <pivotArea dataOnly="0" labelOnly="1" outline="0" fieldPosition="0">
        <references count="6">
          <reference field="0" count="1" selected="0">
            <x v="75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0"/>
          </reference>
        </references>
      </pivotArea>
    </format>
    <format dxfId="90">
      <pivotArea dataOnly="0" labelOnly="1" outline="0" fieldPosition="0">
        <references count="6">
          <reference field="0" count="1" selected="0">
            <x v="76"/>
          </reference>
          <reference field="1" count="1" selected="0">
            <x v="4"/>
          </reference>
          <reference field="2" count="1" selected="0">
            <x v="37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89">
      <pivotArea dataOnly="0" labelOnly="1" outline="0" fieldPosition="0">
        <references count="6">
          <reference field="0" count="1" selected="0">
            <x v="77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0"/>
          </reference>
        </references>
      </pivotArea>
    </format>
    <format dxfId="88">
      <pivotArea dataOnly="0" labelOnly="1" outline="0" fieldPosition="0">
        <references count="6">
          <reference field="0" count="1" selected="0">
            <x v="78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0"/>
          </reference>
        </references>
      </pivotArea>
    </format>
    <format dxfId="87">
      <pivotArea dataOnly="0" labelOnly="1" outline="0" fieldPosition="0">
        <references count="6">
          <reference field="0" count="1" selected="0">
            <x v="79"/>
          </reference>
          <reference field="1" count="1" selected="0">
            <x v="4"/>
          </reference>
          <reference field="2" count="1" selected="0">
            <x v="38"/>
          </reference>
          <reference field="3" count="1" selected="0">
            <x v="3"/>
          </reference>
          <reference field="4" count="1">
            <x v="9"/>
          </reference>
          <reference field="5" count="1" selected="0">
            <x v="0"/>
          </reference>
        </references>
      </pivotArea>
    </format>
    <format dxfId="86">
      <pivotArea dataOnly="0" labelOnly="1" outline="0" fieldPosition="0">
        <references count="6">
          <reference field="0" count="1" selected="0">
            <x v="80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>
            <x v="18"/>
          </reference>
          <reference field="5" count="1" selected="0">
            <x v="2"/>
          </reference>
        </references>
      </pivotArea>
    </format>
    <format dxfId="85">
      <pivotArea dataOnly="0" labelOnly="1" outline="0" fieldPosition="0">
        <references count="6">
          <reference field="0" count="1" selected="0">
            <x v="81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84">
      <pivotArea dataOnly="0" labelOnly="1" outline="0" fieldPosition="0">
        <references count="6">
          <reference field="0" count="1" selected="0">
            <x v="82"/>
          </reference>
          <reference field="1" count="1" selected="0">
            <x v="4"/>
          </reference>
          <reference field="2" count="1" selected="0">
            <x v="39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83">
      <pivotArea dataOnly="0" labelOnly="1" outline="0" fieldPosition="0">
        <references count="6">
          <reference field="0" count="1" selected="0">
            <x v="83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82">
      <pivotArea dataOnly="0" labelOnly="1" outline="0" fieldPosition="0">
        <references count="6">
          <reference field="0" count="1" selected="0">
            <x v="84"/>
          </reference>
          <reference field="1" count="1" selected="0">
            <x v="7"/>
          </reference>
          <reference field="2" count="1" selected="0">
            <x v="40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81">
      <pivotArea dataOnly="0" labelOnly="1" outline="0" fieldPosition="0">
        <references count="6">
          <reference field="0" count="1" selected="0">
            <x v="85"/>
          </reference>
          <reference field="1" count="1" selected="0">
            <x v="3"/>
          </reference>
          <reference field="2" count="1" selected="0">
            <x v="41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2"/>
          </reference>
        </references>
      </pivotArea>
    </format>
    <format dxfId="80">
      <pivotArea dataOnly="0" labelOnly="1" outline="0" fieldPosition="0">
        <references count="6">
          <reference field="0" count="1" selected="0">
            <x v="86"/>
          </reference>
          <reference field="1" count="1" selected="0">
            <x v="3"/>
          </reference>
          <reference field="2" count="1" selected="0">
            <x v="42"/>
          </reference>
          <reference field="3" count="1" selected="0">
            <x v="3"/>
          </reference>
          <reference field="4" count="1">
            <x v="5"/>
          </reference>
          <reference field="5" count="1" selected="0">
            <x v="0"/>
          </reference>
        </references>
      </pivotArea>
    </format>
    <format dxfId="79">
      <pivotArea dataOnly="0" labelOnly="1" outline="0" fieldPosition="0">
        <references count="6">
          <reference field="0" count="1" selected="0">
            <x v="87"/>
          </reference>
          <reference field="1" count="1" selected="0">
            <x v="8"/>
          </reference>
          <reference field="2" count="1" selected="0">
            <x v="43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0"/>
          </reference>
        </references>
      </pivotArea>
    </format>
    <format dxfId="78">
      <pivotArea dataOnly="0" labelOnly="1" outline="0" fieldPosition="0">
        <references count="6">
          <reference field="0" count="1" selected="0">
            <x v="88"/>
          </reference>
          <reference field="1" count="1" selected="0">
            <x v="4"/>
          </reference>
          <reference field="2" count="1" selected="0">
            <x v="44"/>
          </reference>
          <reference field="3" count="1" selected="0">
            <x v="3"/>
          </reference>
          <reference field="4" count="1">
            <x v="13"/>
          </reference>
          <reference field="5" count="1" selected="0">
            <x v="0"/>
          </reference>
        </references>
      </pivotArea>
    </format>
    <format dxfId="77">
      <pivotArea dataOnly="0" labelOnly="1" outline="0" fieldPosition="0">
        <references count="6">
          <reference field="0" count="1" selected="0">
            <x v="89"/>
          </reference>
          <reference field="1" count="1" selected="0">
            <x v="4"/>
          </reference>
          <reference field="2" count="1" selected="0">
            <x v="45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76">
      <pivotArea dataOnly="0" labelOnly="1" outline="0" fieldPosition="0">
        <references count="6">
          <reference field="0" count="1" selected="0">
            <x v="90"/>
          </reference>
          <reference field="1" count="1" selected="0">
            <x v="4"/>
          </reference>
          <reference field="2" count="1" selected="0">
            <x v="46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0"/>
          </reference>
        </references>
      </pivotArea>
    </format>
    <format dxfId="75">
      <pivotArea dataOnly="0" labelOnly="1" outline="0" fieldPosition="0">
        <references count="6">
          <reference field="0" count="1" selected="0">
            <x v="91"/>
          </reference>
          <reference field="1" count="1" selected="0">
            <x v="4"/>
          </reference>
          <reference field="2" count="1" selected="0">
            <x v="47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0"/>
          </reference>
        </references>
      </pivotArea>
    </format>
    <format dxfId="74">
      <pivotArea dataOnly="0" labelOnly="1" outline="0" fieldPosition="0">
        <references count="6">
          <reference field="0" count="1" selected="0">
            <x v="92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73">
      <pivotArea dataOnly="0" labelOnly="1" outline="0" fieldPosition="0">
        <references count="6">
          <reference field="0" count="1" selected="0">
            <x v="93"/>
          </reference>
          <reference field="1" count="1" selected="0">
            <x v="4"/>
          </reference>
          <reference field="2" count="1" selected="0">
            <x v="48"/>
          </reference>
          <reference field="3" count="1" selected="0">
            <x v="0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72">
      <pivotArea dataOnly="0" labelOnly="1" outline="0" fieldPosition="0">
        <references count="6">
          <reference field="0" count="1" selected="0">
            <x v="95"/>
          </reference>
          <reference field="1" count="1" selected="0">
            <x v="4"/>
          </reference>
          <reference field="2" count="1" selected="0">
            <x v="49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71">
      <pivotArea dataOnly="0" labelOnly="1" outline="0" fieldPosition="0">
        <references count="6">
          <reference field="0" count="1" selected="0">
            <x v="96"/>
          </reference>
          <reference field="1" count="1" selected="0">
            <x v="4"/>
          </reference>
          <reference field="2" count="1" selected="0">
            <x v="50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2"/>
          </reference>
        </references>
      </pivotArea>
    </format>
    <format dxfId="70">
      <pivotArea dataOnly="0" labelOnly="1" outline="0" fieldPosition="0">
        <references count="6">
          <reference field="0" count="1" selected="0">
            <x v="97"/>
          </reference>
          <reference field="1" count="1" selected="0">
            <x v="3"/>
          </reference>
          <reference field="2" count="1" selected="0">
            <x v="51"/>
          </reference>
          <reference field="3" count="1" selected="0">
            <x v="3"/>
          </reference>
          <reference field="4" count="1">
            <x v="5"/>
          </reference>
          <reference field="5" count="1" selected="0">
            <x v="2"/>
          </reference>
        </references>
      </pivotArea>
    </format>
    <format dxfId="69">
      <pivotArea dataOnly="0" labelOnly="1" outline="0" fieldPosition="0">
        <references count="6">
          <reference field="0" count="1" selected="0">
            <x v="98"/>
          </reference>
          <reference field="1" count="1" selected="0">
            <x v="4"/>
          </reference>
          <reference field="2" count="1" selected="0">
            <x v="52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68">
      <pivotArea dataOnly="0" labelOnly="1" outline="0" fieldPosition="0">
        <references count="6">
          <reference field="0" count="1" selected="0">
            <x v="99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>
            <x v="14"/>
          </reference>
          <reference field="5" count="1" selected="0">
            <x v="2"/>
          </reference>
        </references>
      </pivotArea>
    </format>
    <format dxfId="67">
      <pivotArea dataOnly="0" labelOnly="1" outline="0" fieldPosition="0">
        <references count="6">
          <reference field="0" count="1" selected="0">
            <x v="100"/>
          </reference>
          <reference field="1" count="1" selected="0">
            <x v="4"/>
          </reference>
          <reference field="2" count="1" selected="0">
            <x v="53"/>
          </reference>
          <reference field="3" count="1" selected="0">
            <x v="0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66">
      <pivotArea dataOnly="0" labelOnly="1" outline="0" fieldPosition="0">
        <references count="6">
          <reference field="0" count="1" selected="0">
            <x v="101"/>
          </reference>
          <reference field="1" count="1" selected="0">
            <x v="4"/>
          </reference>
          <reference field="2" count="1" selected="0">
            <x v="54"/>
          </reference>
          <reference field="3" count="1" selected="0">
            <x v="3"/>
          </reference>
          <reference field="4" count="1">
            <x v="6"/>
          </reference>
          <reference field="5" count="1" selected="0">
            <x v="2"/>
          </reference>
        </references>
      </pivotArea>
    </format>
    <format dxfId="65">
      <pivotArea dataOnly="0" labelOnly="1" outline="0" fieldPosition="0">
        <references count="6">
          <reference field="0" count="1" selected="0">
            <x v="102"/>
          </reference>
          <reference field="1" count="1" selected="0">
            <x v="2"/>
          </reference>
          <reference field="2" count="1" selected="0">
            <x v="55"/>
          </reference>
          <reference field="3" count="1" selected="0">
            <x v="3"/>
          </reference>
          <reference field="4" count="1">
            <x v="11"/>
          </reference>
          <reference field="5" count="1" selected="0">
            <x v="2"/>
          </reference>
        </references>
      </pivotArea>
    </format>
    <format dxfId="64">
      <pivotArea dataOnly="0" labelOnly="1" outline="0" fieldPosition="0">
        <references count="6">
          <reference field="0" count="1" selected="0">
            <x v="103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>
            <x v="27"/>
          </reference>
          <reference field="5" count="1" selected="0">
            <x v="2"/>
          </reference>
        </references>
      </pivotArea>
    </format>
    <format dxfId="63">
      <pivotArea dataOnly="0" labelOnly="1" outline="0" fieldPosition="0">
        <references count="6">
          <reference field="0" count="1" selected="0">
            <x v="104"/>
          </reference>
          <reference field="1" count="1" selected="0">
            <x v="4"/>
          </reference>
          <reference field="2" count="1" selected="0">
            <x v="56"/>
          </reference>
          <reference field="3" count="1" selected="0">
            <x v="3"/>
          </reference>
          <reference field="4" count="1">
            <x v="8"/>
          </reference>
          <reference field="5" count="1" selected="0">
            <x v="2"/>
          </reference>
        </references>
      </pivotArea>
    </format>
    <format dxfId="62">
      <pivotArea dataOnly="0" labelOnly="1" outline="0" fieldPosition="0">
        <references count="6">
          <reference field="0" count="1" selected="0">
            <x v="105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1"/>
          </reference>
        </references>
      </pivotArea>
    </format>
    <format dxfId="61">
      <pivotArea dataOnly="0" labelOnly="1" outline="0" fieldPosition="0">
        <references count="6">
          <reference field="0" count="1" selected="0">
            <x v="106"/>
          </reference>
          <reference field="1" count="1" selected="0">
            <x v="5"/>
          </reference>
          <reference field="2" count="1" selected="0">
            <x v="57"/>
          </reference>
          <reference field="3" count="1" selected="0">
            <x v="3"/>
          </reference>
          <reference field="4" count="1">
            <x v="16"/>
          </reference>
          <reference field="5" count="1" selected="0">
            <x v="1"/>
          </reference>
        </references>
      </pivotArea>
    </format>
    <format dxfId="60">
      <pivotArea dataOnly="0" labelOnly="1" outline="0" fieldPosition="0">
        <references count="6">
          <reference field="0" count="1" selected="0">
            <x v="107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59">
      <pivotArea dataOnly="0" labelOnly="1" outline="0" fieldPosition="0">
        <references count="6">
          <reference field="0" count="1" selected="0">
            <x v="108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5"/>
          </reference>
          <reference field="5" count="1" selected="0">
            <x v="2"/>
          </reference>
        </references>
      </pivotArea>
    </format>
    <format dxfId="58">
      <pivotArea dataOnly="0" labelOnly="1" outline="0" fieldPosition="0">
        <references count="6">
          <reference field="0" count="1" selected="0">
            <x v="109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23"/>
          </reference>
          <reference field="5" count="1" selected="0">
            <x v="2"/>
          </reference>
        </references>
      </pivotArea>
    </format>
    <format dxfId="57">
      <pivotArea dataOnly="0" labelOnly="1" outline="0" fieldPosition="0">
        <references count="6">
          <reference field="0" count="1" selected="0">
            <x v="110"/>
          </reference>
          <reference field="1" count="1" selected="0">
            <x v="4"/>
          </reference>
          <reference field="2" count="1" selected="0">
            <x v="58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56">
      <pivotArea dataOnly="0" labelOnly="1" outline="0" fieldPosition="0">
        <references count="6">
          <reference field="0" count="1" selected="0">
            <x v="111"/>
          </reference>
          <reference field="1" count="1" selected="0">
            <x v="9"/>
          </reference>
          <reference field="2" count="1" selected="0">
            <x v="59"/>
          </reference>
          <reference field="3" count="1" selected="0">
            <x v="3"/>
          </reference>
          <reference field="4" count="1">
            <x v="2"/>
          </reference>
          <reference field="5" count="1" selected="0">
            <x v="2"/>
          </reference>
        </references>
      </pivotArea>
    </format>
    <format dxfId="55">
      <pivotArea dataOnly="0" labelOnly="1" outline="0" fieldPosition="0">
        <references count="6">
          <reference field="0" count="1" selected="0">
            <x v="112"/>
          </reference>
          <reference field="1" count="1" selected="0">
            <x v="4"/>
          </reference>
          <reference field="2" count="1" selected="0">
            <x v="60"/>
          </reference>
          <reference field="3" count="1" selected="0">
            <x v="0"/>
          </reference>
          <reference field="4" count="1">
            <x v="4"/>
          </reference>
          <reference field="5" count="1" selected="0">
            <x v="2"/>
          </reference>
        </references>
      </pivotArea>
    </format>
    <format dxfId="54">
      <pivotArea dataOnly="0" labelOnly="1" outline="0" fieldPosition="0">
        <references count="6">
          <reference field="0" count="1" selected="0">
            <x v="113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0"/>
          </reference>
        </references>
      </pivotArea>
    </format>
    <format dxfId="53">
      <pivotArea dataOnly="0" labelOnly="1" outline="0" fieldPosition="0">
        <references count="6">
          <reference field="0" count="1" selected="0">
            <x v="114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52">
      <pivotArea dataOnly="0" labelOnly="1" outline="0" fieldPosition="0">
        <references count="6">
          <reference field="0" count="1" selected="0">
            <x v="115"/>
          </reference>
          <reference field="1" count="1" selected="0">
            <x v="4"/>
          </reference>
          <reference field="2" count="1" selected="0">
            <x v="61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51">
      <pivotArea dataOnly="0" labelOnly="1" outline="0" fieldPosition="0">
        <references count="6">
          <reference field="0" count="1" selected="0">
            <x v="116"/>
          </reference>
          <reference field="1" count="1" selected="0">
            <x v="0"/>
          </reference>
          <reference field="2" count="1" selected="0">
            <x v="62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0"/>
          </reference>
        </references>
      </pivotArea>
    </format>
    <format dxfId="50">
      <pivotArea dataOnly="0" labelOnly="1" outline="0" fieldPosition="0">
        <references count="6">
          <reference field="0" count="1" selected="0">
            <x v="117"/>
          </reference>
          <reference field="1" count="1" selected="0">
            <x v="4"/>
          </reference>
          <reference field="2" count="1" selected="0">
            <x v="63"/>
          </reference>
          <reference field="3" count="1" selected="0">
            <x v="0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49">
      <pivotArea dataOnly="0" labelOnly="1" outline="0" fieldPosition="0">
        <references count="6">
          <reference field="0" count="1" selected="0">
            <x v="119"/>
          </reference>
          <reference field="1" count="1" selected="0">
            <x v="4"/>
          </reference>
          <reference field="2" count="1" selected="0">
            <x v="65"/>
          </reference>
          <reference field="3" count="1" selected="0">
            <x v="3"/>
          </reference>
          <reference field="4" count="1">
            <x v="24"/>
          </reference>
          <reference field="5" count="1" selected="0">
            <x v="2"/>
          </reference>
        </references>
      </pivotArea>
    </format>
    <format dxfId="48">
      <pivotArea dataOnly="0" labelOnly="1" outline="0" fieldPosition="0">
        <references count="6">
          <reference field="0" count="1" selected="0">
            <x v="120"/>
          </reference>
          <reference field="1" count="1" selected="0">
            <x v="4"/>
          </reference>
          <reference field="2" count="1" selected="0">
            <x v="66"/>
          </reference>
          <reference field="3" count="1" selected="0">
            <x v="0"/>
          </reference>
          <reference field="4" count="1">
            <x v="0"/>
          </reference>
          <reference field="5" count="1" selected="0">
            <x v="0"/>
          </reference>
        </references>
      </pivotArea>
    </format>
    <format dxfId="47">
      <pivotArea dataOnly="0" labelOnly="1" outline="0" fieldPosition="0">
        <references count="6">
          <reference field="0" count="1" selected="0">
            <x v="121"/>
          </reference>
          <reference field="1" count="1" selected="0">
            <x v="4"/>
          </reference>
          <reference field="2" count="1" selected="0">
            <x v="67"/>
          </reference>
          <reference field="3" count="1" selected="0">
            <x v="3"/>
          </reference>
          <reference field="4" count="1">
            <x v="7"/>
          </reference>
          <reference field="5" count="1" selected="0">
            <x v="2"/>
          </reference>
        </references>
      </pivotArea>
    </format>
    <format dxfId="46">
      <pivotArea dataOnly="0" labelOnly="1" outline="0" fieldPosition="0">
        <references count="6">
          <reference field="0" count="1" selected="0">
            <x v="122"/>
          </reference>
          <reference field="1" count="1" selected="0">
            <x v="10"/>
          </reference>
          <reference field="2" count="1" selected="0">
            <x v="68"/>
          </reference>
          <reference field="3" count="1" selected="0">
            <x v="3"/>
          </reference>
          <reference field="4" count="1">
            <x v="21"/>
          </reference>
          <reference field="5" count="1" selected="0">
            <x v="2"/>
          </reference>
        </references>
      </pivotArea>
    </format>
    <format dxfId="45">
      <pivotArea dataOnly="0" labelOnly="1" outline="0" fieldPosition="0">
        <references count="6">
          <reference field="0" count="1" selected="0">
            <x v="124"/>
          </reference>
          <reference field="1" count="1" selected="0">
            <x v="4"/>
          </reference>
          <reference field="2" count="1" selected="0">
            <x v="69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44">
      <pivotArea dataOnly="0" labelOnly="1" outline="0" fieldPosition="0">
        <references count="6">
          <reference field="0" count="1" selected="0">
            <x v="125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>
            <x v="17"/>
          </reference>
          <reference field="5" count="1" selected="0">
            <x v="0"/>
          </reference>
        </references>
      </pivotArea>
    </format>
    <format dxfId="43">
      <pivotArea dataOnly="0" labelOnly="1" outline="0" fieldPosition="0">
        <references count="6">
          <reference field="0" count="1" selected="0">
            <x v="126"/>
          </reference>
          <reference field="1" count="1" selected="0">
            <x v="4"/>
          </reference>
          <reference field="2" count="1" selected="0">
            <x v="70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42">
      <pivotArea dataOnly="0" labelOnly="1" outline="0" fieldPosition="0">
        <references count="6">
          <reference field="0" count="1" selected="0">
            <x v="127"/>
          </reference>
          <reference field="1" count="1" selected="0">
            <x v="10"/>
          </reference>
          <reference field="2" count="1" selected="0">
            <x v="71"/>
          </reference>
          <reference field="3" count="1" selected="0">
            <x v="3"/>
          </reference>
          <reference field="4" count="1">
            <x v="26"/>
          </reference>
          <reference field="5" count="1" selected="0">
            <x v="0"/>
          </reference>
        </references>
      </pivotArea>
    </format>
    <format dxfId="41">
      <pivotArea dataOnly="0" labelOnly="1" outline="0" fieldPosition="0">
        <references count="6">
          <reference field="0" count="1" selected="0">
            <x v="128"/>
          </reference>
          <reference field="1" count="1" selected="0">
            <x v="4"/>
          </reference>
          <reference field="2" count="1" selected="0">
            <x v="72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40">
      <pivotArea dataOnly="0" labelOnly="1" outline="0" fieldPosition="0">
        <references count="6">
          <reference field="0" count="1" selected="0">
            <x v="129"/>
          </reference>
          <reference field="1" count="1" selected="0">
            <x v="12"/>
          </reference>
          <reference field="2" count="1" selected="0">
            <x v="73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0"/>
          </reference>
        </references>
      </pivotArea>
    </format>
    <format dxfId="39">
      <pivotArea dataOnly="0" labelOnly="1" outline="0" fieldPosition="0">
        <references count="6">
          <reference field="0" count="1" selected="0">
            <x v="130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>
            <x v="12"/>
          </reference>
          <reference field="5" count="1" selected="0">
            <x v="2"/>
          </reference>
        </references>
      </pivotArea>
    </format>
    <format dxfId="38">
      <pivotArea dataOnly="0" labelOnly="1" outline="0" fieldPosition="0">
        <references count="6">
          <reference field="0" count="1" selected="0">
            <x v="131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>
            <x v="14"/>
          </reference>
          <reference field="5" count="1" selected="0">
            <x v="2"/>
          </reference>
        </references>
      </pivotArea>
    </format>
    <format dxfId="37">
      <pivotArea dataOnly="0" labelOnly="1" outline="0" fieldPosition="0">
        <references count="6">
          <reference field="0" count="1" selected="0">
            <x v="132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3"/>
          </reference>
          <reference field="4" count="1">
            <x v="22"/>
          </reference>
          <reference field="5" count="1" selected="0">
            <x v="2"/>
          </reference>
        </references>
      </pivotArea>
    </format>
    <format dxfId="36">
      <pivotArea dataOnly="0" labelOnly="1" outline="0" fieldPosition="0">
        <references count="6">
          <reference field="0" count="1" selected="0">
            <x v="133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>
            <x v="17"/>
          </reference>
          <reference field="5" count="1" selected="0">
            <x v="2"/>
          </reference>
        </references>
      </pivotArea>
    </format>
    <format dxfId="35">
      <pivotArea dataOnly="0" labelOnly="1" outline="0" fieldPosition="0">
        <references count="6">
          <reference field="0" count="1" selected="0">
            <x v="134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>
            <x v="22"/>
          </reference>
          <reference field="5" count="1" selected="0">
            <x v="0"/>
          </reference>
        </references>
      </pivotArea>
    </format>
    <format dxfId="34">
      <pivotArea dataOnly="0" labelOnly="1" outline="0" fieldPosition="0">
        <references count="6">
          <reference field="0" count="1" selected="0">
            <x v="135"/>
          </reference>
          <reference field="1" count="1" selected="0">
            <x v="4"/>
          </reference>
          <reference field="2" count="1" selected="0">
            <x v="74"/>
          </reference>
          <reference field="3" count="1" selected="0">
            <x v="0"/>
          </reference>
          <reference field="4" count="1">
            <x v="25"/>
          </reference>
          <reference field="5" count="1" selected="0">
            <x v="2"/>
          </reference>
        </references>
      </pivotArea>
    </format>
    <format dxfId="33">
      <pivotArea dataOnly="0" labelOnly="1" outline="0" fieldPosition="0">
        <references count="6">
          <reference field="0" count="1" selected="0">
            <x v="136"/>
          </reference>
          <reference field="1" count="1" selected="0">
            <x v="6"/>
          </reference>
          <reference field="2" count="1" selected="0">
            <x v="75"/>
          </reference>
          <reference field="3" count="1" selected="0">
            <x v="3"/>
          </reference>
          <reference field="4" count="1">
            <x v="20"/>
          </reference>
          <reference field="5" count="1" selected="0">
            <x v="0"/>
          </reference>
        </references>
      </pivotArea>
    </format>
    <format dxfId="32">
      <pivotArea dataOnly="0" labelOnly="1" outline="0" fieldPosition="0">
        <references count="6">
          <reference field="0" count="1" selected="0">
            <x v="137"/>
          </reference>
          <reference field="1" count="1" selected="0">
            <x v="1"/>
          </reference>
          <reference field="2" count="1" selected="0">
            <x v="76"/>
          </reference>
          <reference field="3" count="1" selected="0">
            <x v="3"/>
          </reference>
          <reference field="4" count="1">
            <x v="25"/>
          </reference>
          <reference field="5" count="1" selected="0">
            <x v="0"/>
          </reference>
        </references>
      </pivotArea>
    </format>
    <format dxfId="31">
      <pivotArea dataOnly="0" labelOnly="1" outline="0" fieldPosition="0">
        <references count="6">
          <reference field="0" count="1" selected="0">
            <x v="138"/>
          </reference>
          <reference field="1" count="1" selected="0">
            <x v="4"/>
          </reference>
          <reference field="2" count="1" selected="0">
            <x v="77"/>
          </reference>
          <reference field="3" count="1" selected="0">
            <x v="3"/>
          </reference>
          <reference field="4" count="1">
            <x v="1"/>
          </reference>
          <reference field="5" count="1" selected="0">
            <x v="2"/>
          </reference>
        </references>
      </pivotArea>
    </format>
    <format dxfId="30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4" count="1" selected="0">
            <x v="27"/>
          </reference>
          <reference field="5" count="1" selected="0">
            <x v="3"/>
          </reference>
          <reference field="7" count="1">
            <x v="1"/>
          </reference>
        </references>
      </pivotArea>
    </format>
    <format dxfId="29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8">
      <pivotArea dataOnly="0" labelOnly="1" outline="0" fieldPosition="0">
        <references count="7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7">
      <pivotArea field="7" type="button" dataOnly="0" labelOnly="1" outline="0" axis="axisRow" fieldPosition="6"/>
    </format>
    <format dxfId="26">
      <pivotArea dataOnly="0" labelOnly="1" grandRow="1" outline="0" fieldPosition="0"/>
    </format>
    <format dxfId="25">
      <pivotArea dataOnly="0" labelOnly="1" outline="0" fieldPosition="0">
        <references count="7">
          <reference field="0" count="1" selected="0">
            <x v="0"/>
          </reference>
          <reference field="1" count="1" selected="0">
            <x v="13"/>
          </reference>
          <reference field="2" count="1" selected="0">
            <x v="78"/>
          </reference>
          <reference field="3" count="1" selected="0">
            <x v="3"/>
          </reference>
          <reference field="4" count="1" selected="0">
            <x v="27"/>
          </reference>
          <reference field="5" count="1" selected="0">
            <x v="3"/>
          </reference>
          <reference field="7" count="1">
            <x v="1"/>
          </reference>
        </references>
      </pivotArea>
    </format>
    <format dxfId="24">
      <pivotArea dataOnly="0" labelOnly="1" outline="0" fieldPosition="0">
        <references count="7">
          <reference field="0" count="1" selected="0">
            <x v="34"/>
          </reference>
          <reference field="1" count="1" selected="0">
            <x v="6"/>
          </reference>
          <reference field="2" count="1" selected="0">
            <x v="15"/>
          </reference>
          <reference field="3" count="1" selected="0">
            <x v="3"/>
          </reference>
          <reference field="4" count="1" selected="0">
            <x v="22"/>
          </reference>
          <reference field="5" count="1" selected="0">
            <x v="0"/>
          </reference>
          <reference field="7" count="1">
            <x v="1"/>
          </reference>
        </references>
      </pivotArea>
    </format>
    <format dxfId="23">
      <pivotArea dataOnly="0" labelOnly="1" outline="0" fieldPosition="0">
        <references count="7">
          <reference field="0" count="1" selected="0">
            <x v="57"/>
          </reference>
          <reference field="1" count="1" selected="0">
            <x v="6"/>
          </reference>
          <reference field="2" count="1" selected="0">
            <x v="26"/>
          </reference>
          <reference field="3" count="1" selected="0">
            <x v="3"/>
          </reference>
          <reference field="4" count="1" selected="0">
            <x v="26"/>
          </reference>
          <reference field="5" count="1" selected="0">
            <x v="0"/>
          </reference>
          <reference field="7" count="1">
            <x v="0"/>
          </reference>
        </references>
      </pivotArea>
    </format>
    <format dxfId="22">
      <pivotArea outline="0" collapsedLevelsAreSubtotals="1" fieldPosition="0"/>
    </format>
    <format dxfId="21">
      <pivotArea dataOnly="0" labelOnly="1" outline="0" axis="axisValues" fieldPosition="0"/>
    </format>
  </formats>
  <pivotTableStyleInfo name="PivotStyleDark14" showRowHeaders="1" showColHeaders="1" showRowStripes="1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098327F-28B1-4B7A-8A98-E94DFDEF6B90}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2:F5" firstHeaderRow="1" firstDataRow="1" firstDataCol="6"/>
  <pivotFields count="27">
    <pivotField axis="axisRow" compact="0" outline="0" showAll="0" defaultSubtotal="0">
      <items count="141">
        <item x="0"/>
        <item m="1" x="60"/>
        <item m="1" x="21"/>
        <item m="1" x="19"/>
        <item m="1" x="16"/>
        <item m="1" x="4"/>
        <item m="1" x="136"/>
        <item m="1" x="122"/>
        <item m="1" x="41"/>
        <item m="1" x="111"/>
        <item m="1" x="73"/>
        <item m="1" x="85"/>
        <item m="1" x="96"/>
        <item m="1" x="107"/>
        <item m="1" x="14"/>
        <item m="1" x="127"/>
        <item m="1" x="90"/>
        <item m="1" x="81"/>
        <item m="1" x="57"/>
        <item m="1" x="23"/>
        <item m="1" x="45"/>
        <item m="1" x="22"/>
        <item m="1" x="98"/>
        <item m="1" x="6"/>
        <item m="1" x="86"/>
        <item m="1" x="135"/>
        <item m="1" x="89"/>
        <item m="1" x="103"/>
        <item m="1" x="63"/>
        <item m="1" x="69"/>
        <item m="1" x="27"/>
        <item m="1" x="65"/>
        <item m="1" x="102"/>
        <item m="1" x="61"/>
        <item m="1" x="34"/>
        <item m="1" x="106"/>
        <item m="1" x="114"/>
        <item m="1" x="31"/>
        <item m="1" x="26"/>
        <item m="1" x="24"/>
        <item m="1" x="30"/>
        <item m="1" x="76"/>
        <item m="1" x="59"/>
        <item m="1" x="64"/>
        <item m="1" x="48"/>
        <item m="1" x="137"/>
        <item m="1" x="117"/>
        <item m="1" x="94"/>
        <item m="1" x="70"/>
        <item m="1" x="80"/>
        <item m="1" x="101"/>
        <item m="1" x="131"/>
        <item m="1" x="8"/>
        <item m="1" x="33"/>
        <item m="1" x="56"/>
        <item m="1" x="82"/>
        <item m="1" x="92"/>
        <item m="1" x="133"/>
        <item m="1" x="12"/>
        <item m="1" x="67"/>
        <item m="1" x="47"/>
        <item m="1" x="88"/>
        <item m="1" x="68"/>
        <item m="1" x="66"/>
        <item m="1" x="132"/>
        <item m="1" x="104"/>
        <item m="1" x="78"/>
        <item m="1" x="116"/>
        <item m="1" x="9"/>
        <item m="1" x="126"/>
        <item m="1" x="93"/>
        <item m="1" x="118"/>
        <item m="1" x="75"/>
        <item m="1" x="121"/>
        <item m="1" x="112"/>
        <item m="1" x="58"/>
        <item m="1" x="52"/>
        <item m="1" x="43"/>
        <item m="1" x="36"/>
        <item m="1" x="5"/>
        <item m="1" x="46"/>
        <item m="1" x="71"/>
        <item m="1" x="39"/>
        <item m="1" x="139"/>
        <item m="1" x="138"/>
        <item m="1" x="44"/>
        <item m="1" x="91"/>
        <item m="1" x="10"/>
        <item m="1" x="74"/>
        <item m="1" x="18"/>
        <item m="1" x="49"/>
        <item m="1" x="95"/>
        <item m="1" x="7"/>
        <item m="1" x="17"/>
        <item m="1" x="53"/>
        <item m="1" x="29"/>
        <item m="1" x="84"/>
        <item m="1" x="62"/>
        <item m="1" x="3"/>
        <item m="1" x="109"/>
        <item m="1" x="20"/>
        <item m="1" x="140"/>
        <item m="1" x="119"/>
        <item m="1" x="13"/>
        <item m="1" x="11"/>
        <item m="1" x="113"/>
        <item m="1" x="130"/>
        <item m="1" x="55"/>
        <item m="1" x="87"/>
        <item m="1" x="99"/>
        <item m="1" x="123"/>
        <item m="1" x="37"/>
        <item m="1" x="42"/>
        <item m="1" x="134"/>
        <item m="1" x="120"/>
        <item m="1" x="83"/>
        <item m="1" x="50"/>
        <item m="1" x="40"/>
        <item m="1" x="77"/>
        <item m="1" x="124"/>
        <item m="1" x="15"/>
        <item m="1" x="38"/>
        <item m="1" x="25"/>
        <item m="1" x="105"/>
        <item m="1" x="108"/>
        <item m="1" x="110"/>
        <item m="1" x="51"/>
        <item m="1" x="125"/>
        <item m="1" x="128"/>
        <item m="1" x="129"/>
        <item m="1" x="79"/>
        <item m="1" x="32"/>
        <item m="1" x="28"/>
        <item m="1" x="54"/>
        <item m="1" x="2"/>
        <item m="1" x="115"/>
        <item m="1" x="100"/>
        <item m="1" x="72"/>
        <item m="1" x="97"/>
        <item x="1"/>
        <item m="1" x="35"/>
      </items>
    </pivotField>
    <pivotField axis="axisRow" compact="0" outline="0" showAll="0" defaultSubtotal="0">
      <items count="14">
        <item m="1" x="9"/>
        <item m="1" x="12"/>
        <item m="1" x="4"/>
        <item m="1" x="6"/>
        <item x="1"/>
        <item m="1" x="13"/>
        <item m="1" x="11"/>
        <item m="1" x="8"/>
        <item m="1" x="7"/>
        <item m="1" x="5"/>
        <item m="1" x="10"/>
        <item m="1" x="3"/>
        <item m="1" x="2"/>
        <item x="0"/>
      </items>
    </pivotField>
    <pivotField compact="0" outline="0" showAll="0" defaultSubtotal="0"/>
    <pivotField compact="0" outline="0" showAll="0" defaultSubtotal="0"/>
    <pivotField name="Millesime" axis="axisRow" compact="0" outline="0" showAll="0" defaultSubtotal="0">
      <items count="29">
        <item m="1" x="9"/>
        <item x="1"/>
        <item m="1" x="7"/>
        <item m="1" x="19"/>
        <item m="1" x="3"/>
        <item m="1" x="15"/>
        <item m="1" x="26"/>
        <item m="1" x="11"/>
        <item m="1" x="22"/>
        <item m="1" x="6"/>
        <item m="1" x="18"/>
        <item m="1" x="2"/>
        <item m="1" x="14"/>
        <item m="1" x="25"/>
        <item m="1" x="10"/>
        <item m="1" x="21"/>
        <item m="1" x="5"/>
        <item m="1" x="17"/>
        <item m="1" x="28"/>
        <item m="1" x="13"/>
        <item m="1" x="24"/>
        <item m="1" x="8"/>
        <item m="1" x="20"/>
        <item m="1" x="4"/>
        <item m="1" x="16"/>
        <item m="1" x="27"/>
        <item m="1" x="12"/>
        <item m="1" x="23"/>
        <item x="0"/>
      </items>
    </pivotField>
    <pivotField axis="axisRow" compact="0" outline="0" showAll="0" defaultSubtotal="0">
      <items count="4">
        <item m="1" x="3"/>
        <item m="1" x="2"/>
        <item x="1"/>
        <item x="0"/>
      </items>
    </pivotField>
    <pivotField name="Stock" axis="axisRow" compact="0" outline="0" showAll="0" defaultSubtotal="0">
      <items count="11">
        <item x="1"/>
        <item m="1" x="8"/>
        <item m="1" x="5"/>
        <item m="1" x="7"/>
        <item m="1" x="10"/>
        <item m="1" x="4"/>
        <item m="1" x="6"/>
        <item m="1" x="9"/>
        <item m="1" x="2"/>
        <item m="1" x="3"/>
        <item x="0"/>
      </items>
    </pivotField>
    <pivotField axis="axisRow" compact="0" outline="0" showAll="0" defaultSubtotal="0">
      <items count="3">
        <item m="1" x="2"/>
        <item x="0"/>
        <item x="1"/>
      </items>
    </pivotField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  <pivotField compact="0" outline="0" showAll="0" defaultSubtotal="0"/>
  </pivotFields>
  <rowFields count="6">
    <field x="1"/>
    <field x="0"/>
    <field x="7"/>
    <field x="6"/>
    <field x="5"/>
    <field x="4"/>
  </rowFields>
  <rowItems count="3">
    <i>
      <x v="4"/>
      <x v="139"/>
      <x v="2"/>
      <x/>
      <x v="2"/>
      <x v="1"/>
    </i>
    <i>
      <x v="13"/>
      <x/>
      <x v="1"/>
      <x v="10"/>
      <x v="3"/>
      <x v="28"/>
    </i>
    <i t="grand">
      <x/>
    </i>
  </rowItems>
  <colItems count="1">
    <i/>
  </colItems>
  <formats count="21">
    <format dxfId="20">
      <pivotArea type="all" dataOnly="0" outline="0" fieldPosition="0"/>
    </format>
    <format dxfId="19">
      <pivotArea field="1" type="button" dataOnly="0" labelOnly="1" outline="0" axis="axisRow" fieldPosition="0"/>
    </format>
    <format dxfId="18">
      <pivotArea field="0" type="button" dataOnly="0" labelOnly="1" outline="0" axis="axisRow" fieldPosition="1"/>
    </format>
    <format dxfId="17">
      <pivotArea field="7" type="button" dataOnly="0" labelOnly="1" outline="0" axis="axisRow" fieldPosition="2"/>
    </format>
    <format dxfId="16">
      <pivotArea field="6" type="button" dataOnly="0" labelOnly="1" outline="0" axis="axisRow" fieldPosition="3"/>
    </format>
    <format dxfId="15">
      <pivotArea field="5" type="button" dataOnly="0" labelOnly="1" outline="0" axis="axisRow" fieldPosition="4"/>
    </format>
    <format dxfId="14">
      <pivotArea field="4" type="button" dataOnly="0" labelOnly="1" outline="0" axis="axisRow" fieldPosition="5"/>
    </format>
    <format dxfId="13">
      <pivotArea dataOnly="0" labelOnly="1" outline="0" fieldPosition="0">
        <references count="1">
          <reference field="1" count="12">
            <x v="0"/>
            <x v="2"/>
            <x v="3"/>
            <x v="4"/>
            <x v="5"/>
            <x v="6"/>
            <x v="7"/>
            <x v="8"/>
            <x v="9"/>
            <x v="10"/>
            <x v="11"/>
            <x v="12"/>
          </reference>
        </references>
      </pivotArea>
    </format>
    <format dxfId="12">
      <pivotArea dataOnly="0" labelOnly="1" grandRow="1" outline="0" fieldPosition="0"/>
    </format>
    <format dxfId="11">
      <pivotArea dataOnly="0" labelOnly="1" outline="0" fieldPosition="0">
        <references count="2">
          <reference field="0" count="1">
            <x v="117"/>
          </reference>
          <reference field="1" count="1" selected="0">
            <x v="0"/>
          </reference>
        </references>
      </pivotArea>
    </format>
    <format dxfId="10">
      <pivotArea dataOnly="0" labelOnly="1" outline="0" fieldPosition="0">
        <references count="2">
          <reference field="0" count="1">
            <x v="103"/>
          </reference>
          <reference field="1" count="1" selected="0">
            <x v="2"/>
          </reference>
        </references>
      </pivotArea>
    </format>
    <format dxfId="9">
      <pivotArea dataOnly="0" labelOnly="1" outline="0" fieldPosition="0">
        <references count="2">
          <reference field="0" count="7">
            <x v="23"/>
            <x v="61"/>
            <x v="62"/>
            <x v="67"/>
            <x v="86"/>
            <x v="87"/>
            <x v="98"/>
          </reference>
          <reference field="1" count="1" selected="0">
            <x v="3"/>
          </reference>
        </references>
      </pivotArea>
    </format>
    <format dxfId="8">
      <pivotArea dataOnly="0" labelOnly="1" outline="0" fieldPosition="0">
        <references count="2">
          <reference field="0" count="45">
            <x v="2"/>
            <x v="4"/>
            <x v="6"/>
            <x v="7"/>
            <x v="8"/>
            <x v="18"/>
            <x v="20"/>
            <x v="21"/>
            <x v="25"/>
            <x v="26"/>
            <x v="31"/>
            <x v="33"/>
            <x v="35"/>
            <x v="40"/>
            <x v="43"/>
            <x v="47"/>
            <x v="48"/>
            <x v="72"/>
            <x v="73"/>
            <x v="75"/>
            <x v="76"/>
            <x v="77"/>
            <x v="78"/>
            <x v="81"/>
            <x v="89"/>
            <x v="90"/>
            <x v="91"/>
            <x v="92"/>
            <x v="93"/>
            <x v="94"/>
            <x v="96"/>
            <x v="102"/>
            <x v="104"/>
            <x v="105"/>
            <x v="109"/>
            <x v="113"/>
            <x v="121"/>
            <x v="122"/>
            <x v="124"/>
            <x v="125"/>
            <x v="126"/>
            <x v="131"/>
            <x v="133"/>
            <x v="135"/>
            <x v="139"/>
          </reference>
          <reference field="1" count="1" selected="0">
            <x v="4"/>
          </reference>
        </references>
      </pivotArea>
    </format>
    <format dxfId="7">
      <pivotArea dataOnly="0" labelOnly="1" outline="0" fieldPosition="0">
        <references count="2">
          <reference field="0" count="2">
            <x v="106"/>
            <x v="107"/>
          </reference>
          <reference field="1" count="1" selected="0">
            <x v="5"/>
          </reference>
        </references>
      </pivotArea>
    </format>
    <format dxfId="6">
      <pivotArea dataOnly="0" labelOnly="1" outline="0" fieldPosition="0">
        <references count="2">
          <reference field="0" count="10">
            <x v="17"/>
            <x v="37"/>
            <x v="49"/>
            <x v="51"/>
            <x v="52"/>
            <x v="53"/>
            <x v="54"/>
            <x v="55"/>
            <x v="57"/>
            <x v="58"/>
          </reference>
          <reference field="1" count="1" selected="0">
            <x v="6"/>
          </reference>
        </references>
      </pivotArea>
    </format>
    <format dxfId="5">
      <pivotArea dataOnly="0" labelOnly="1" outline="0" fieldPosition="0">
        <references count="2">
          <reference field="0" count="3">
            <x v="68"/>
            <x v="69"/>
            <x v="84"/>
          </reference>
          <reference field="1" count="1" selected="0">
            <x v="7"/>
          </reference>
        </references>
      </pivotArea>
    </format>
    <format dxfId="4">
      <pivotArea dataOnly="0" labelOnly="1" outline="0" fieldPosition="0">
        <references count="2">
          <reference field="0" count="5">
            <x v="11"/>
            <x v="63"/>
            <x v="64"/>
            <x v="65"/>
            <x v="88"/>
          </reference>
          <reference field="1" count="1" selected="0">
            <x v="8"/>
          </reference>
        </references>
      </pivotArea>
    </format>
    <format dxfId="3">
      <pivotArea dataOnly="0" labelOnly="1" outline="0" fieldPosition="0">
        <references count="2">
          <reference field="0" count="3">
            <x v="45"/>
            <x v="66"/>
            <x v="112"/>
          </reference>
          <reference field="1" count="1" selected="0">
            <x v="9"/>
          </reference>
        </references>
      </pivotArea>
    </format>
    <format dxfId="2">
      <pivotArea dataOnly="0" labelOnly="1" outline="0" fieldPosition="0">
        <references count="2">
          <reference field="0" count="4">
            <x v="38"/>
            <x v="39"/>
            <x v="123"/>
            <x v="128"/>
          </reference>
          <reference field="1" count="1" selected="0">
            <x v="10"/>
          </reference>
        </references>
      </pivotArea>
    </format>
    <format dxfId="1">
      <pivotArea dataOnly="0" labelOnly="1" outline="0" fieldPosition="0">
        <references count="2">
          <reference field="0" count="2">
            <x v="29"/>
            <x v="60"/>
          </reference>
          <reference field="1" count="1" selected="0">
            <x v="11"/>
          </reference>
        </references>
      </pivotArea>
    </format>
    <format dxfId="0">
      <pivotArea dataOnly="0" labelOnly="1" outline="0" fieldPosition="0">
        <references count="2">
          <reference field="0" count="3">
            <x v="22"/>
            <x v="46"/>
            <x v="130"/>
          </reference>
          <reference field="1" count="1" selected="0">
            <x v="12"/>
          </reference>
        </references>
      </pivotArea>
    </format>
  </formats>
  <pivotTableStyleInfo name="PivotStyleDark2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on" xr10:uid="{8C5DEE18-193D-4E2A-B940-5B105F508200}" sourceName="Region">
  <pivotTables>
    <pivotTable tabId="11" name="Tableau croisé dynamique1"/>
  </pivotTables>
  <data>
    <tabular pivotCacheId="1366971964" showMissing="0">
      <items count="14">
        <i x="1" s="1"/>
        <i x="0" s="1" nd="1"/>
        <i x="9" s="1" nd="1"/>
        <i x="12" s="1" nd="1"/>
        <i x="4" s="1" nd="1"/>
        <i x="6" s="1" nd="1"/>
        <i x="13" s="1" nd="1"/>
        <i x="11" s="1" nd="1"/>
        <i x="8" s="1" nd="1"/>
        <i x="7" s="1" nd="1"/>
        <i x="5" s="1" nd="1"/>
        <i x="10" s="1" nd="1"/>
        <i x="3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illesime" xr10:uid="{C7019EFA-29CD-44E9-9F31-54973EC8A7F6}" sourceName="Millesime">
  <pivotTables>
    <pivotTable tabId="11" name="Tableau croisé dynamique1"/>
  </pivotTables>
  <data>
    <tabular pivotCacheId="1366971964" showMissing="0">
      <items count="29">
        <i x="1" s="1"/>
        <i x="0" s="1" nd="1"/>
        <i x="9" s="1" nd="1"/>
        <i x="7" s="1" nd="1"/>
        <i x="19" s="1" nd="1"/>
        <i x="3" s="1" nd="1"/>
        <i x="15" s="1" nd="1"/>
        <i x="26" s="1" nd="1"/>
        <i x="11" s="1" nd="1"/>
        <i x="22" s="1" nd="1"/>
        <i x="6" s="1" nd="1"/>
        <i x="18" s="1" nd="1"/>
        <i x="2" s="1" nd="1"/>
        <i x="14" s="1" nd="1"/>
        <i x="25" s="1" nd="1"/>
        <i x="10" s="1" nd="1"/>
        <i x="21" s="1" nd="1"/>
        <i x="5" s="1" nd="1"/>
        <i x="17" s="1" nd="1"/>
        <i x="28" s="1" nd="1"/>
        <i x="13" s="1" nd="1"/>
        <i x="24" s="1" nd="1"/>
        <i x="8" s="1" nd="1"/>
        <i x="20" s="1" nd="1"/>
        <i x="4" s="1" nd="1"/>
        <i x="16" s="1" nd="1"/>
        <i x="27" s="1" nd="1"/>
        <i x="12" s="1" nd="1"/>
        <i x="23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uleur" xr10:uid="{BEC7D0A3-6CF2-4585-ACE6-190A287CB1A4}" sourceName="Couleur">
  <pivotTables>
    <pivotTable tabId="11" name="Tableau croisé dynamique1"/>
  </pivotTables>
  <data>
    <tabular pivotCacheId="1366971964" showMissing="0">
      <items count="4">
        <i x="1" s="1"/>
        <i x="0" s="1" nd="1"/>
        <i x="3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sier" xr10:uid="{CECBA23B-5BD9-4E85-A748-373819AB040F}" sourceName="Casier">
  <pivotTables>
    <pivotTable tabId="11" name="Tableau croisé dynamique1"/>
  </pivotTables>
  <data>
    <tabular pivotCacheId="1366971964" showMissing="0">
      <items count="3">
        <i x="1" s="1"/>
        <i x="0" s="1" nd="1"/>
        <i x="2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Region1" xr10:uid="{73F199B6-5C44-41D3-80A4-521BF3800B4C}" sourceName="Region">
  <pivotTables>
    <pivotTable tabId="13" name="Tableau croisé dynamique1"/>
  </pivotTables>
  <data>
    <tabular pivotCacheId="1366971964">
      <items count="14">
        <i x="1" s="1"/>
        <i x="0" s="1"/>
        <i x="9" s="1" nd="1"/>
        <i x="12" s="1" nd="1"/>
        <i x="4" s="1" nd="1"/>
        <i x="6" s="1" nd="1"/>
        <i x="13" s="1" nd="1"/>
        <i x="11" s="1" nd="1"/>
        <i x="8" s="1" nd="1"/>
        <i x="7" s="1" nd="1"/>
        <i x="5" s="1" nd="1"/>
        <i x="10" s="1" nd="1"/>
        <i x="3" s="1" nd="1"/>
        <i x="2" s="1" nd="1"/>
      </items>
    </tabular>
  </data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Quantité" xr10:uid="{FE14735F-2873-45E2-9BEE-E13CCD9AFB87}" sourceName="Quantité">
  <pivotTables>
    <pivotTable tabId="13" name="Tableau croisé dynamique1"/>
  </pivotTables>
  <data>
    <tabular pivotCacheId="1366971964">
      <items count="11">
        <i x="1" s="1"/>
        <i x="0" s="1"/>
        <i x="8" s="1" nd="1"/>
        <i x="5" s="1" nd="1"/>
        <i x="7" s="1" nd="1"/>
        <i x="10" s="1" nd="1"/>
        <i x="4" s="1" nd="1"/>
        <i x="6" s="1" nd="1"/>
        <i x="9" s="1" nd="1"/>
        <i x="2" s="1" nd="1"/>
        <i x="3" s="1" nd="1"/>
      </items>
    </tabular>
  </data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ouleur1" xr10:uid="{5B82B5E4-0AAB-4771-94B0-25AFCC344D2D}" sourceName="Couleur">
  <pivotTables>
    <pivotTable tabId="13" name="Tableau croisé dynamique1"/>
  </pivotTables>
  <data>
    <tabular pivotCacheId="1366971964">
      <items count="4">
        <i x="1" s="1"/>
        <i x="0" s="1"/>
        <i x="3" s="1" nd="1"/>
        <i x="2" s="1" nd="1"/>
      </items>
    </tabular>
  </data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illesime1" xr10:uid="{DD2D727B-22E5-490D-A140-8B28D07CB241}" sourceName="Millesime">
  <pivotTables>
    <pivotTable tabId="13" name="Tableau croisé dynamique1"/>
  </pivotTables>
  <data>
    <tabular pivotCacheId="1366971964">
      <items count="29">
        <i x="1" s="1"/>
        <i x="0" s="1"/>
        <i x="9" s="1" nd="1"/>
        <i x="7" s="1" nd="1"/>
        <i x="19" s="1" nd="1"/>
        <i x="3" s="1" nd="1"/>
        <i x="15" s="1" nd="1"/>
        <i x="26" s="1" nd="1"/>
        <i x="11" s="1" nd="1"/>
        <i x="22" s="1" nd="1"/>
        <i x="6" s="1" nd="1"/>
        <i x="18" s="1" nd="1"/>
        <i x="2" s="1" nd="1"/>
        <i x="14" s="1" nd="1"/>
        <i x="25" s="1" nd="1"/>
        <i x="10" s="1" nd="1"/>
        <i x="21" s="1" nd="1"/>
        <i x="5" s="1" nd="1"/>
        <i x="17" s="1" nd="1"/>
        <i x="28" s="1" nd="1"/>
        <i x="13" s="1" nd="1"/>
        <i x="24" s="1" nd="1"/>
        <i x="8" s="1" nd="1"/>
        <i x="20" s="1" nd="1"/>
        <i x="4" s="1" nd="1"/>
        <i x="16" s="1" nd="1"/>
        <i x="27" s="1" nd="1"/>
        <i x="12" s="1" nd="1"/>
        <i x="23" s="1" nd="1"/>
      </items>
    </tabular>
  </data>
</slicerCacheDefinition>
</file>

<file path=xl/slicerCaches/slicerCache9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Casier1" xr10:uid="{214E6585-EB38-4B7E-A9E3-D3071014207B}" sourceName="Casier">
  <pivotTables>
    <pivotTable tabId="13" name="Tableau croisé dynamique1"/>
  </pivotTables>
  <data>
    <tabular pivotCacheId="1366971964">
      <items count="3">
        <i x="1" s="1"/>
        <i x="0" s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gion" xr10:uid="{A1551ADD-C083-4CA2-881F-FB6A87A9531E}" cache="Segment_Region" caption="Region" columnCount="2" style="SlicerStyleLight6" rowHeight="241300"/>
  <slicer name="Millesime" xr10:uid="{9485C67D-C60D-4FE6-8504-65ADC233ADB5}" cache="Segment_Millesime" caption="Millesime" columnCount="4" style="SlicerStyleLight6" rowHeight="241300"/>
  <slicer name="Couleur" xr10:uid="{0CE22F4C-30EB-4E11-A9E9-660A471D1233}" cache="Segment_Couleur" caption="Couleur" style="SlicerStyleLight6" rowHeight="241300"/>
  <slicer name="Casier" xr10:uid="{EDBCF59B-45F0-4984-AC5C-18F06C94BD1C}" cache="Segment_Casier" caption="Casier" columnCount="9" style="SlicerStyleLight6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Region 1" xr10:uid="{F3C84676-77C6-4881-AF8C-2DDEDDF991D9}" cache="Segment_Region1" caption="Region" columnCount="3" style="SlicerStyleDark1" rowHeight="216000"/>
  <slicer name="Quantité" xr10:uid="{F12173DA-83BD-4D7B-A923-5AE77FDF91A4}" cache="Segment_Quantité" caption="Quantité" style="SlicerStyleDark1" rowHeight="216000"/>
  <slicer name="Couleur 1" xr10:uid="{0C04DEE1-D791-453B-8726-6531B7179B44}" cache="Segment_Couleur1" caption="Couleur" style="SlicerStyleDark1" rowHeight="216000"/>
  <slicer name="Millesime 1" xr10:uid="{18078FDC-34C3-4E4A-BAD4-09A7326528A3}" cache="Segment_Millesime1" caption="Millesime" style="SlicerStyleDark1" rowHeight="216000"/>
  <slicer name="Casier 1" xr10:uid="{CB6195EE-48B8-428D-9AE9-D7D1C2561F9C}" cache="Segment_Casier1" caption="Casier" columnCount="4" style="SlicerStyleDark1" rowHeight="2160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F49D4AB1-9ECD-4FC1-9361-96578B49779E}" name="Tableau3" displayName="Tableau3" ref="A6:AA8" totalsRowShown="0" headerRowDxfId="421" dataDxfId="420">
  <autoFilter ref="A6:AA8" xr:uid="{21A09EAD-D460-4868-B6EE-80F8E034A330}"/>
  <tableColumns count="27">
    <tableColumn id="1" xr3:uid="{30194A93-EE61-4984-B6BE-E927F2C9D380}" name="Nom du vin" dataDxfId="419">
      <calculatedColumnFormula>CONCATENATE(C7," ",D7," ",E7)</calculatedColumnFormula>
    </tableColumn>
    <tableColumn id="2" xr3:uid="{7B72B520-6B56-4D2D-9EFE-C3713D996648}" name="Region" dataDxfId="418"/>
    <tableColumn id="3" xr3:uid="{2A2240BC-8AFC-49E2-9B9E-1B873A2364CC}" name="Appellation" dataDxfId="417"/>
    <tableColumn id="4" xr3:uid="{1DA4B48A-7E1C-46EE-9AD5-63E4955F5D19}" name="Classé" dataDxfId="416"/>
    <tableColumn id="5" xr3:uid="{FDA5224A-A963-47A9-81DC-4CE569D79C42}" name="Millesime" dataDxfId="415"/>
    <tableColumn id="6" xr3:uid="{AAAC4C6E-FA43-4950-96A5-B6716D6B823C}" name="Couleur" dataDxfId="414"/>
    <tableColumn id="7" xr3:uid="{1A08590E-9080-4AB3-8F23-A98212F318CF}" name="Quantité" dataDxfId="413"/>
    <tableColumn id="8" xr3:uid="{F0B34764-E9AE-4AEF-8F81-9B02FC943681}" name="Casier" dataDxfId="412"/>
    <tableColumn id="9" xr3:uid="{6805EC9B-F1F1-4175-AA35-607776839AF0}" name="Prix d'achat" dataDxfId="411"/>
    <tableColumn id="10" xr3:uid="{2F9EF79E-76DD-40C1-8C71-1FC07E894256}" name="A consommer à partir de " dataDxfId="410"/>
    <tableColumn id="11" xr3:uid="{F5E30FE3-C98B-4D51-8B7B-31710DFDCB29}" name="Climat ou Nom" dataDxfId="409"/>
    <tableColumn id="12" xr3:uid="{E7F0F932-2902-4DB5-94AE-46440C1B0FCE}" name="Domaine" dataDxfId="408"/>
    <tableColumn id="13" xr3:uid="{6B67AAD8-C595-4BF1-8714-F09133FF259C}" name="Adresse" dataDxfId="407"/>
    <tableColumn id="14" xr3:uid="{0A4C3EC6-1F9B-43DB-9811-3364FA779E1A}" name="Code postal" dataDxfId="406"/>
    <tableColumn id="15" xr3:uid="{FC8D909B-5240-4D6A-B0AC-9EC33F3A03D0}" name="Ville" dataDxfId="405"/>
    <tableColumn id="16" xr3:uid="{9D2217E2-A1EC-4AFE-B228-C47ABC275A38}" name="Telephone" dataDxfId="404"/>
    <tableColumn id="17" xr3:uid="{167195AE-B621-40C0-B94F-89F1D0764F0B}" name="Mail" dataDxfId="403"/>
    <tableColumn id="18" xr3:uid="{8B368E6B-B726-432B-A223-C99D2BB40024}" name="Site internet" dataDxfId="402"/>
    <tableColumn id="19" xr3:uid="{D43B7C6D-CEFA-48A7-810E-D638AAA1B681}" name="descriptif" dataDxfId="401"/>
    <tableColumn id="20" xr3:uid="{4FBE1D59-948A-4E8C-97AB-E4CAF111A000}" name="N° Saisie" dataDxfId="400">
      <calculatedColumnFormula>ROW(T7)-7</calculatedColumnFormula>
    </tableColumn>
    <tableColumn id="21" xr3:uid="{ADB65A2C-E942-447C-BEB0-E23C0A38ABC4}" name="nom image" dataDxfId="399">
      <calculatedColumnFormula>CONCATENATE(T7,".jpg")</calculatedColumnFormula>
    </tableColumn>
    <tableColumn id="22" xr3:uid="{E5C1EAB8-21DC-40F7-ADC1-A79DF56B44E3}" name="Chemin d'acces" dataDxfId="398">
      <calculatedColumnFormula>CONCATENATE($V$2,U7)</calculatedColumnFormula>
    </tableColumn>
    <tableColumn id="23" xr3:uid="{5CD6F24E-753D-4346-8734-E85775ED2B0A}" name="Colonne1" dataDxfId="397"/>
    <tableColumn id="34" xr3:uid="{0DDEF4B5-E14C-4873-BFC7-44FA39E8E59D}" name="Colonne5" dataDxfId="396"/>
    <tableColumn id="35" xr3:uid="{3D226705-2235-4397-A8A0-05CA976975F4}" name="Colonne6" dataDxfId="395"/>
    <tableColumn id="36" xr3:uid="{38C22CB1-A5BF-4D7C-982C-8A97C52A0672}" name="Colonne7" dataDxfId="394"/>
    <tableColumn id="37" xr3:uid="{F56C7B30-E5A4-472B-8E9D-DD1B3022B232}" name="Colonne8" dataDxfId="393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5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www.youtube.com/watch?v=KaAsd8n1u9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P107"/>
  <sheetViews>
    <sheetView topLeftCell="I1" workbookViewId="0">
      <selection sqref="A1:P1"/>
    </sheetView>
  </sheetViews>
  <sheetFormatPr baseColWidth="10" defaultRowHeight="15" x14ac:dyDescent="0.25"/>
  <cols>
    <col min="1" max="1" width="51" bestFit="1" customWidth="1"/>
    <col min="2" max="2" width="49.5703125" bestFit="1" customWidth="1"/>
    <col min="3" max="3" width="49.7109375" bestFit="1" customWidth="1"/>
    <col min="4" max="4" width="58.5703125" bestFit="1" customWidth="1"/>
    <col min="5" max="5" width="57.5703125" bestFit="1" customWidth="1"/>
    <col min="6" max="6" width="47.5703125" bestFit="1" customWidth="1"/>
    <col min="7" max="7" width="48.42578125" bestFit="1" customWidth="1"/>
    <col min="8" max="8" width="38.28515625" bestFit="1" customWidth="1"/>
    <col min="9" max="9" width="22.7109375" bestFit="1" customWidth="1"/>
    <col min="10" max="10" width="14" bestFit="1" customWidth="1"/>
    <col min="11" max="11" width="24.5703125" bestFit="1" customWidth="1"/>
    <col min="12" max="12" width="19.28515625" bestFit="1" customWidth="1"/>
    <col min="13" max="13" width="35.28515625" bestFit="1" customWidth="1"/>
    <col min="14" max="14" width="20.28515625" bestFit="1" customWidth="1"/>
    <col min="15" max="15" width="14.85546875" bestFit="1" customWidth="1"/>
    <col min="16" max="16" width="27.7109375" bestFit="1" customWidth="1"/>
  </cols>
  <sheetData>
    <row r="1" spans="1:16" ht="26.25" x14ac:dyDescent="0.4">
      <c r="A1" s="2" t="s">
        <v>15</v>
      </c>
      <c r="B1" s="2" t="s">
        <v>16</v>
      </c>
      <c r="C1" s="2" t="s">
        <v>17</v>
      </c>
      <c r="D1" s="2" t="s">
        <v>18</v>
      </c>
      <c r="E1" s="2" t="s">
        <v>19</v>
      </c>
      <c r="F1" s="2" t="s">
        <v>20</v>
      </c>
      <c r="G1" s="2" t="s">
        <v>21</v>
      </c>
      <c r="H1" s="2" t="s">
        <v>22</v>
      </c>
      <c r="I1" s="2" t="s">
        <v>23</v>
      </c>
      <c r="J1" s="2" t="s">
        <v>24</v>
      </c>
      <c r="K1" s="2" t="s">
        <v>25</v>
      </c>
      <c r="L1" s="2" t="s">
        <v>26</v>
      </c>
      <c r="M1" s="3" t="s">
        <v>27</v>
      </c>
      <c r="N1" s="2" t="s">
        <v>28</v>
      </c>
      <c r="O1" s="2" t="s">
        <v>327</v>
      </c>
      <c r="P1" s="2" t="s">
        <v>369</v>
      </c>
    </row>
    <row r="2" spans="1:16" ht="18.75" x14ac:dyDescent="0.3">
      <c r="A2" s="4" t="s">
        <v>333</v>
      </c>
      <c r="B2" s="4" t="s">
        <v>30</v>
      </c>
      <c r="C2" s="4" t="s">
        <v>31</v>
      </c>
      <c r="D2" s="4" t="s">
        <v>32</v>
      </c>
      <c r="E2" s="4" t="s">
        <v>33</v>
      </c>
      <c r="F2" s="4" t="s">
        <v>34</v>
      </c>
      <c r="G2" s="4" t="s">
        <v>35</v>
      </c>
      <c r="H2" s="4" t="s">
        <v>36</v>
      </c>
      <c r="I2" s="4" t="s">
        <v>343</v>
      </c>
      <c r="M2" s="4" t="s">
        <v>37</v>
      </c>
      <c r="N2" s="6" t="s">
        <v>332</v>
      </c>
      <c r="O2" s="5" t="s">
        <v>328</v>
      </c>
      <c r="P2" s="6" t="s">
        <v>370</v>
      </c>
    </row>
    <row r="3" spans="1:16" ht="18.75" x14ac:dyDescent="0.3">
      <c r="A3" s="4" t="s">
        <v>91</v>
      </c>
      <c r="B3" s="4" t="s">
        <v>39</v>
      </c>
      <c r="C3" s="4" t="s">
        <v>40</v>
      </c>
      <c r="D3" s="4" t="s">
        <v>41</v>
      </c>
      <c r="E3" s="4" t="s">
        <v>42</v>
      </c>
      <c r="F3" s="4" t="s">
        <v>43</v>
      </c>
      <c r="G3" s="4" t="s">
        <v>44</v>
      </c>
      <c r="H3" s="4" t="s">
        <v>45</v>
      </c>
      <c r="I3" s="4"/>
      <c r="M3" s="4" t="s">
        <v>46</v>
      </c>
      <c r="N3" s="6" t="s">
        <v>350</v>
      </c>
      <c r="P3" s="6" t="s">
        <v>374</v>
      </c>
    </row>
    <row r="4" spans="1:16" ht="18" x14ac:dyDescent="0.25">
      <c r="A4" s="4" t="s">
        <v>97</v>
      </c>
      <c r="B4" s="4" t="s">
        <v>16</v>
      </c>
      <c r="C4" s="4" t="s">
        <v>48</v>
      </c>
      <c r="D4" s="4" t="s">
        <v>49</v>
      </c>
      <c r="E4" s="4" t="s">
        <v>50</v>
      </c>
      <c r="F4" s="4" t="s">
        <v>51</v>
      </c>
      <c r="G4" s="4" t="s">
        <v>52</v>
      </c>
      <c r="H4" s="4" t="s">
        <v>53</v>
      </c>
      <c r="I4" s="4"/>
      <c r="M4" s="4" t="s">
        <v>54</v>
      </c>
      <c r="P4" t="s">
        <v>401</v>
      </c>
    </row>
    <row r="5" spans="1:16" ht="18" x14ac:dyDescent="0.25">
      <c r="A5" s="4" t="s">
        <v>29</v>
      </c>
      <c r="B5" s="4" t="s">
        <v>56</v>
      </c>
      <c r="C5" s="4" t="s">
        <v>57</v>
      </c>
      <c r="D5" s="4" t="s">
        <v>58</v>
      </c>
      <c r="E5" s="4" t="s">
        <v>59</v>
      </c>
      <c r="F5" s="4" t="s">
        <v>60</v>
      </c>
      <c r="G5" s="4" t="s">
        <v>61</v>
      </c>
      <c r="H5" s="4" t="s">
        <v>62</v>
      </c>
      <c r="I5" s="4"/>
      <c r="M5" s="4" t="s">
        <v>63</v>
      </c>
    </row>
    <row r="6" spans="1:16" ht="18" x14ac:dyDescent="0.25">
      <c r="A6" s="4" t="s">
        <v>38</v>
      </c>
      <c r="B6" s="4" t="s">
        <v>65</v>
      </c>
      <c r="C6" s="4" t="s">
        <v>66</v>
      </c>
      <c r="D6" s="4" t="s">
        <v>67</v>
      </c>
      <c r="E6" s="4" t="s">
        <v>68</v>
      </c>
      <c r="F6" s="4" t="s">
        <v>69</v>
      </c>
      <c r="G6" s="4" t="s">
        <v>70</v>
      </c>
      <c r="H6" s="4" t="s">
        <v>71</v>
      </c>
      <c r="I6" s="4"/>
    </row>
    <row r="7" spans="1:16" ht="18" x14ac:dyDescent="0.25">
      <c r="A7" s="4" t="s">
        <v>47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/>
    </row>
    <row r="8" spans="1:16" ht="18" x14ac:dyDescent="0.25">
      <c r="A8" s="4" t="s">
        <v>55</v>
      </c>
      <c r="B8" s="4" t="s">
        <v>81</v>
      </c>
      <c r="C8" s="4" t="s">
        <v>82</v>
      </c>
      <c r="D8" s="4" t="s">
        <v>83</v>
      </c>
      <c r="E8" s="4" t="s">
        <v>84</v>
      </c>
      <c r="F8" s="4" t="s">
        <v>85</v>
      </c>
      <c r="G8" s="4" t="s">
        <v>86</v>
      </c>
      <c r="I8" s="4"/>
    </row>
    <row r="9" spans="1:16" ht="18" x14ac:dyDescent="0.25">
      <c r="A9" s="4" t="s">
        <v>64</v>
      </c>
      <c r="B9" s="4" t="s">
        <v>87</v>
      </c>
      <c r="C9" s="4" t="s">
        <v>88</v>
      </c>
      <c r="D9" s="4" t="s">
        <v>89</v>
      </c>
      <c r="E9" s="4" t="s">
        <v>400</v>
      </c>
      <c r="F9" s="4" t="s">
        <v>364</v>
      </c>
      <c r="G9" s="4" t="s">
        <v>90</v>
      </c>
      <c r="I9" s="4"/>
    </row>
    <row r="10" spans="1:16" ht="18" x14ac:dyDescent="0.25">
      <c r="A10" s="4" t="s">
        <v>72</v>
      </c>
      <c r="B10" s="4" t="s">
        <v>92</v>
      </c>
      <c r="C10" s="4" t="s">
        <v>93</v>
      </c>
      <c r="D10" s="4" t="s">
        <v>94</v>
      </c>
      <c r="E10" s="4" t="s">
        <v>95</v>
      </c>
      <c r="G10" s="4" t="s">
        <v>96</v>
      </c>
      <c r="I10" s="4"/>
    </row>
    <row r="11" spans="1:16" ht="18" x14ac:dyDescent="0.25">
      <c r="A11" s="4" t="s">
        <v>80</v>
      </c>
      <c r="B11" s="4" t="s">
        <v>98</v>
      </c>
      <c r="C11" s="4" t="s">
        <v>99</v>
      </c>
      <c r="D11" s="4" t="s">
        <v>100</v>
      </c>
      <c r="E11" s="4" t="s">
        <v>101</v>
      </c>
      <c r="G11" s="4" t="s">
        <v>102</v>
      </c>
    </row>
    <row r="12" spans="1:16" ht="18" x14ac:dyDescent="0.25">
      <c r="A12" s="4" t="s">
        <v>15</v>
      </c>
      <c r="B12" s="4" t="s">
        <v>104</v>
      </c>
      <c r="C12" s="4" t="s">
        <v>105</v>
      </c>
      <c r="D12" s="4" t="s">
        <v>106</v>
      </c>
      <c r="E12" s="4" t="s">
        <v>107</v>
      </c>
      <c r="G12" s="4" t="s">
        <v>108</v>
      </c>
    </row>
    <row r="13" spans="1:16" ht="18" x14ac:dyDescent="0.25">
      <c r="A13" s="4" t="s">
        <v>196</v>
      </c>
      <c r="B13" s="4" t="s">
        <v>116</v>
      </c>
      <c r="C13" s="4" t="s">
        <v>111</v>
      </c>
      <c r="D13" s="4" t="s">
        <v>112</v>
      </c>
      <c r="E13" s="4" t="s">
        <v>113</v>
      </c>
      <c r="G13" s="4" t="s">
        <v>114</v>
      </c>
    </row>
    <row r="14" spans="1:16" ht="18" x14ac:dyDescent="0.25">
      <c r="A14" s="4" t="s">
        <v>199</v>
      </c>
      <c r="B14" s="4" t="s">
        <v>122</v>
      </c>
      <c r="C14" s="4" t="s">
        <v>117</v>
      </c>
      <c r="D14" s="4" t="s">
        <v>118</v>
      </c>
      <c r="E14" s="4" t="s">
        <v>119</v>
      </c>
      <c r="G14" s="4" t="s">
        <v>120</v>
      </c>
    </row>
    <row r="15" spans="1:16" ht="18" x14ac:dyDescent="0.25">
      <c r="A15" s="4" t="s">
        <v>202</v>
      </c>
      <c r="B15" s="4" t="s">
        <v>128</v>
      </c>
      <c r="C15" s="4" t="s">
        <v>123</v>
      </c>
      <c r="D15" s="4" t="s">
        <v>124</v>
      </c>
      <c r="E15" s="4" t="s">
        <v>125</v>
      </c>
      <c r="G15" s="4" t="s">
        <v>126</v>
      </c>
    </row>
    <row r="16" spans="1:16" ht="18" x14ac:dyDescent="0.25">
      <c r="A16" s="4" t="s">
        <v>205</v>
      </c>
      <c r="B16" s="4" t="s">
        <v>110</v>
      </c>
      <c r="C16" s="4" t="s">
        <v>129</v>
      </c>
      <c r="D16" s="4" t="s">
        <v>130</v>
      </c>
      <c r="E16" s="4" t="s">
        <v>131</v>
      </c>
      <c r="G16" s="4" t="s">
        <v>132</v>
      </c>
    </row>
    <row r="17" spans="1:7" ht="18" x14ac:dyDescent="0.25">
      <c r="A17" s="4" t="s">
        <v>208</v>
      </c>
      <c r="B17" s="4" t="s">
        <v>134</v>
      </c>
      <c r="C17" s="4" t="s">
        <v>135</v>
      </c>
      <c r="D17" s="4" t="s">
        <v>136</v>
      </c>
      <c r="E17" s="4" t="s">
        <v>137</v>
      </c>
      <c r="G17" s="4" t="s">
        <v>138</v>
      </c>
    </row>
    <row r="18" spans="1:7" ht="18" x14ac:dyDescent="0.25">
      <c r="A18" s="4" t="s">
        <v>217</v>
      </c>
      <c r="B18" s="4" t="s">
        <v>140</v>
      </c>
      <c r="C18" s="4" t="s">
        <v>141</v>
      </c>
      <c r="D18" s="4" t="s">
        <v>142</v>
      </c>
      <c r="E18" s="4" t="s">
        <v>143</v>
      </c>
      <c r="G18" s="4" t="s">
        <v>144</v>
      </c>
    </row>
    <row r="19" spans="1:7" ht="18" x14ac:dyDescent="0.25">
      <c r="A19" s="4" t="s">
        <v>211</v>
      </c>
      <c r="B19" s="4" t="s">
        <v>146</v>
      </c>
      <c r="C19" s="4" t="s">
        <v>147</v>
      </c>
      <c r="D19" s="4" t="s">
        <v>148</v>
      </c>
      <c r="E19" s="4" t="s">
        <v>149</v>
      </c>
      <c r="G19" s="4" t="s">
        <v>150</v>
      </c>
    </row>
    <row r="20" spans="1:7" ht="18" x14ac:dyDescent="0.25">
      <c r="A20" s="4" t="s">
        <v>214</v>
      </c>
      <c r="B20" s="4" t="s">
        <v>151</v>
      </c>
      <c r="C20" s="4" t="s">
        <v>152</v>
      </c>
      <c r="D20" s="4" t="s">
        <v>153</v>
      </c>
      <c r="E20" s="4" t="s">
        <v>154</v>
      </c>
      <c r="G20" s="4" t="s">
        <v>155</v>
      </c>
    </row>
    <row r="21" spans="1:7" ht="18" x14ac:dyDescent="0.25">
      <c r="A21" s="4" t="s">
        <v>220</v>
      </c>
      <c r="B21" s="4" t="s">
        <v>157</v>
      </c>
      <c r="C21" s="4" t="s">
        <v>158</v>
      </c>
      <c r="D21" s="4" t="s">
        <v>159</v>
      </c>
      <c r="E21" s="4" t="s">
        <v>160</v>
      </c>
      <c r="G21" s="4" t="s">
        <v>161</v>
      </c>
    </row>
    <row r="22" spans="1:7" ht="18" x14ac:dyDescent="0.25">
      <c r="A22" s="4" t="s">
        <v>223</v>
      </c>
      <c r="B22" s="4" t="s">
        <v>163</v>
      </c>
      <c r="C22" s="4" t="s">
        <v>164</v>
      </c>
      <c r="D22" s="4" t="s">
        <v>165</v>
      </c>
      <c r="E22" s="4" t="s">
        <v>166</v>
      </c>
      <c r="G22" s="4" t="s">
        <v>167</v>
      </c>
    </row>
    <row r="23" spans="1:7" ht="18" x14ac:dyDescent="0.25">
      <c r="A23" s="4" t="s">
        <v>103</v>
      </c>
      <c r="B23" s="4" t="s">
        <v>169</v>
      </c>
      <c r="C23" s="4" t="s">
        <v>170</v>
      </c>
      <c r="D23" s="4" t="s">
        <v>171</v>
      </c>
      <c r="E23" s="4" t="s">
        <v>172</v>
      </c>
      <c r="G23" s="4" t="s">
        <v>173</v>
      </c>
    </row>
    <row r="24" spans="1:7" ht="18" x14ac:dyDescent="0.25">
      <c r="A24" s="4" t="s">
        <v>226</v>
      </c>
      <c r="B24" s="4" t="s">
        <v>330</v>
      </c>
      <c r="C24" s="4" t="s">
        <v>176</v>
      </c>
      <c r="D24" s="4" t="s">
        <v>177</v>
      </c>
      <c r="E24" s="4" t="s">
        <v>178</v>
      </c>
      <c r="G24" s="4" t="s">
        <v>179</v>
      </c>
    </row>
    <row r="25" spans="1:7" ht="18" x14ac:dyDescent="0.25">
      <c r="A25" s="4" t="s">
        <v>109</v>
      </c>
      <c r="B25" s="4" t="s">
        <v>175</v>
      </c>
      <c r="C25" s="4" t="s">
        <v>182</v>
      </c>
      <c r="D25" s="4" t="s">
        <v>183</v>
      </c>
      <c r="E25" s="4" t="s">
        <v>184</v>
      </c>
      <c r="G25" s="4" t="s">
        <v>185</v>
      </c>
    </row>
    <row r="26" spans="1:7" ht="18" x14ac:dyDescent="0.25">
      <c r="A26" s="4" t="s">
        <v>229</v>
      </c>
      <c r="B26" s="4" t="s">
        <v>181</v>
      </c>
      <c r="C26" s="4" t="s">
        <v>354</v>
      </c>
      <c r="D26" s="4" t="s">
        <v>188</v>
      </c>
      <c r="E26" s="4" t="s">
        <v>189</v>
      </c>
      <c r="G26" s="4" t="s">
        <v>365</v>
      </c>
    </row>
    <row r="27" spans="1:7" ht="18" x14ac:dyDescent="0.25">
      <c r="A27" s="4" t="s">
        <v>232</v>
      </c>
      <c r="B27" s="4" t="s">
        <v>187</v>
      </c>
      <c r="C27" s="4" t="s">
        <v>17</v>
      </c>
      <c r="D27" s="4" t="s">
        <v>324</v>
      </c>
      <c r="E27" s="4" t="s">
        <v>192</v>
      </c>
      <c r="G27" s="4" t="s">
        <v>367</v>
      </c>
    </row>
    <row r="28" spans="1:7" ht="18" x14ac:dyDescent="0.25">
      <c r="A28" s="4" t="s">
        <v>235</v>
      </c>
      <c r="B28" s="4" t="s">
        <v>191</v>
      </c>
      <c r="C28" s="4" t="s">
        <v>377</v>
      </c>
      <c r="E28" s="4" t="s">
        <v>195</v>
      </c>
    </row>
    <row r="29" spans="1:7" ht="18" x14ac:dyDescent="0.25">
      <c r="A29" s="4" t="s">
        <v>238</v>
      </c>
      <c r="B29" s="4" t="s">
        <v>194</v>
      </c>
      <c r="E29" s="4" t="s">
        <v>198</v>
      </c>
    </row>
    <row r="30" spans="1:7" ht="18" x14ac:dyDescent="0.25">
      <c r="A30" s="4" t="s">
        <v>241</v>
      </c>
      <c r="B30" s="4" t="s">
        <v>197</v>
      </c>
      <c r="E30" s="4" t="s">
        <v>201</v>
      </c>
    </row>
    <row r="31" spans="1:7" ht="18" x14ac:dyDescent="0.25">
      <c r="A31" s="4" t="s">
        <v>243</v>
      </c>
      <c r="B31" s="4" t="s">
        <v>200</v>
      </c>
      <c r="E31" s="4" t="s">
        <v>204</v>
      </c>
    </row>
    <row r="32" spans="1:7" ht="18" x14ac:dyDescent="0.25">
      <c r="A32" s="4" t="s">
        <v>245</v>
      </c>
      <c r="B32" s="4" t="s">
        <v>203</v>
      </c>
      <c r="E32" s="4" t="s">
        <v>207</v>
      </c>
    </row>
    <row r="33" spans="1:5" ht="18" x14ac:dyDescent="0.25">
      <c r="A33" s="4" t="s">
        <v>115</v>
      </c>
      <c r="B33" s="4" t="s">
        <v>206</v>
      </c>
      <c r="E33" s="4" t="s">
        <v>210</v>
      </c>
    </row>
    <row r="34" spans="1:5" ht="18" x14ac:dyDescent="0.25">
      <c r="A34" s="4" t="s">
        <v>247</v>
      </c>
      <c r="B34" s="4" t="s">
        <v>212</v>
      </c>
      <c r="E34" s="4" t="s">
        <v>213</v>
      </c>
    </row>
    <row r="35" spans="1:5" ht="18" x14ac:dyDescent="0.25">
      <c r="A35" s="4" t="s">
        <v>249</v>
      </c>
      <c r="B35" s="4" t="s">
        <v>209</v>
      </c>
      <c r="E35" s="4" t="s">
        <v>216</v>
      </c>
    </row>
    <row r="36" spans="1:5" ht="18" x14ac:dyDescent="0.25">
      <c r="A36" s="4" t="s">
        <v>251</v>
      </c>
      <c r="B36" s="4" t="s">
        <v>215</v>
      </c>
      <c r="E36" s="4" t="s">
        <v>219</v>
      </c>
    </row>
    <row r="37" spans="1:5" ht="18" x14ac:dyDescent="0.25">
      <c r="A37" s="4" t="s">
        <v>121</v>
      </c>
      <c r="B37" s="4" t="s">
        <v>233</v>
      </c>
      <c r="E37" s="4" t="s">
        <v>222</v>
      </c>
    </row>
    <row r="38" spans="1:5" ht="18" x14ac:dyDescent="0.25">
      <c r="A38" s="4" t="s">
        <v>127</v>
      </c>
      <c r="B38" s="4" t="s">
        <v>236</v>
      </c>
      <c r="E38" s="4" t="s">
        <v>225</v>
      </c>
    </row>
    <row r="39" spans="1:5" ht="18" x14ac:dyDescent="0.25">
      <c r="A39" s="4" t="s">
        <v>133</v>
      </c>
      <c r="B39" s="4" t="s">
        <v>218</v>
      </c>
      <c r="E39" s="4" t="s">
        <v>228</v>
      </c>
    </row>
    <row r="40" spans="1:5" ht="18" x14ac:dyDescent="0.25">
      <c r="A40" s="4" t="s">
        <v>139</v>
      </c>
      <c r="B40" s="4" t="s">
        <v>221</v>
      </c>
      <c r="E40" s="4" t="s">
        <v>231</v>
      </c>
    </row>
    <row r="41" spans="1:5" ht="18" x14ac:dyDescent="0.25">
      <c r="A41" s="4" t="s">
        <v>253</v>
      </c>
      <c r="B41" s="4" t="s">
        <v>224</v>
      </c>
      <c r="E41" s="4" t="s">
        <v>234</v>
      </c>
    </row>
    <row r="42" spans="1:5" ht="18" x14ac:dyDescent="0.25">
      <c r="A42" s="4" t="s">
        <v>255</v>
      </c>
      <c r="B42" s="4" t="s">
        <v>227</v>
      </c>
      <c r="E42" s="4" t="s">
        <v>237</v>
      </c>
    </row>
    <row r="43" spans="1:5" ht="18" x14ac:dyDescent="0.25">
      <c r="A43" s="4" t="s">
        <v>257</v>
      </c>
      <c r="B43" s="4" t="s">
        <v>230</v>
      </c>
      <c r="E43" s="4" t="s">
        <v>240</v>
      </c>
    </row>
    <row r="44" spans="1:5" ht="18" x14ac:dyDescent="0.25">
      <c r="A44" s="4" t="s">
        <v>145</v>
      </c>
      <c r="B44" s="4" t="s">
        <v>239</v>
      </c>
      <c r="E44" s="4" t="s">
        <v>242</v>
      </c>
    </row>
    <row r="45" spans="1:5" ht="18" x14ac:dyDescent="0.25">
      <c r="A45" s="4" t="s">
        <v>259</v>
      </c>
      <c r="B45" s="4" t="s">
        <v>363</v>
      </c>
      <c r="E45" s="4" t="s">
        <v>244</v>
      </c>
    </row>
    <row r="46" spans="1:5" ht="18" x14ac:dyDescent="0.25">
      <c r="A46" s="4" t="s">
        <v>261</v>
      </c>
      <c r="B46" s="4" t="s">
        <v>381</v>
      </c>
      <c r="E46" s="4" t="s">
        <v>246</v>
      </c>
    </row>
    <row r="47" spans="1:5" ht="18" x14ac:dyDescent="0.25">
      <c r="A47" s="4" t="s">
        <v>263</v>
      </c>
      <c r="B47" s="4" t="s">
        <v>387</v>
      </c>
      <c r="E47" s="4" t="s">
        <v>248</v>
      </c>
    </row>
    <row r="48" spans="1:5" ht="18" x14ac:dyDescent="0.25">
      <c r="A48" s="4" t="s">
        <v>264</v>
      </c>
      <c r="E48" s="4" t="s">
        <v>250</v>
      </c>
    </row>
    <row r="49" spans="1:5" ht="18" x14ac:dyDescent="0.25">
      <c r="A49" s="4" t="s">
        <v>265</v>
      </c>
      <c r="E49" s="4" t="s">
        <v>252</v>
      </c>
    </row>
    <row r="50" spans="1:5" ht="18" x14ac:dyDescent="0.25">
      <c r="A50" s="4" t="s">
        <v>162</v>
      </c>
      <c r="E50" s="4" t="s">
        <v>254</v>
      </c>
    </row>
    <row r="51" spans="1:5" ht="18" x14ac:dyDescent="0.25">
      <c r="A51" s="4" t="s">
        <v>156</v>
      </c>
      <c r="E51" s="4" t="s">
        <v>256</v>
      </c>
    </row>
    <row r="52" spans="1:5" ht="18" x14ac:dyDescent="0.25">
      <c r="A52" s="4" t="s">
        <v>266</v>
      </c>
      <c r="E52" s="4" t="s">
        <v>258</v>
      </c>
    </row>
    <row r="53" spans="1:5" ht="18" x14ac:dyDescent="0.25">
      <c r="A53" s="4" t="s">
        <v>168</v>
      </c>
      <c r="E53" s="4" t="s">
        <v>260</v>
      </c>
    </row>
    <row r="54" spans="1:5" ht="18" x14ac:dyDescent="0.25">
      <c r="A54" s="4" t="s">
        <v>268</v>
      </c>
      <c r="E54" s="4" t="s">
        <v>262</v>
      </c>
    </row>
    <row r="55" spans="1:5" ht="18" x14ac:dyDescent="0.25">
      <c r="A55" s="4" t="s">
        <v>270</v>
      </c>
    </row>
    <row r="56" spans="1:5" ht="18" x14ac:dyDescent="0.25">
      <c r="A56" s="4" t="s">
        <v>269</v>
      </c>
    </row>
    <row r="57" spans="1:5" ht="18" x14ac:dyDescent="0.25">
      <c r="A57" s="4" t="s">
        <v>267</v>
      </c>
    </row>
    <row r="58" spans="1:5" ht="18" x14ac:dyDescent="0.25">
      <c r="A58" s="4" t="s">
        <v>271</v>
      </c>
    </row>
    <row r="59" spans="1:5" ht="18" x14ac:dyDescent="0.25">
      <c r="A59" s="4" t="s">
        <v>174</v>
      </c>
    </row>
    <row r="60" spans="1:5" ht="18" x14ac:dyDescent="0.25">
      <c r="A60" s="4" t="s">
        <v>272</v>
      </c>
    </row>
    <row r="61" spans="1:5" ht="18" x14ac:dyDescent="0.25">
      <c r="A61" s="4" t="s">
        <v>325</v>
      </c>
    </row>
    <row r="62" spans="1:5" ht="18" x14ac:dyDescent="0.25">
      <c r="A62" s="4" t="s">
        <v>273</v>
      </c>
    </row>
    <row r="63" spans="1:5" ht="18" x14ac:dyDescent="0.25">
      <c r="A63" s="4" t="s">
        <v>326</v>
      </c>
    </row>
    <row r="64" spans="1:5" ht="18" x14ac:dyDescent="0.25">
      <c r="A64" s="4" t="s">
        <v>274</v>
      </c>
    </row>
    <row r="65" spans="1:1" ht="18" x14ac:dyDescent="0.25">
      <c r="A65" s="4" t="s">
        <v>275</v>
      </c>
    </row>
    <row r="66" spans="1:1" ht="18" x14ac:dyDescent="0.25">
      <c r="A66" s="4" t="s">
        <v>276</v>
      </c>
    </row>
    <row r="67" spans="1:1" ht="18" x14ac:dyDescent="0.25">
      <c r="A67" s="4" t="s">
        <v>277</v>
      </c>
    </row>
    <row r="68" spans="1:1" ht="18" x14ac:dyDescent="0.25">
      <c r="A68" s="4" t="s">
        <v>278</v>
      </c>
    </row>
    <row r="69" spans="1:1" ht="18" x14ac:dyDescent="0.25">
      <c r="A69" s="4" t="s">
        <v>279</v>
      </c>
    </row>
    <row r="70" spans="1:1" ht="18" x14ac:dyDescent="0.25">
      <c r="A70" s="4" t="s">
        <v>280</v>
      </c>
    </row>
    <row r="71" spans="1:1" ht="18" x14ac:dyDescent="0.25">
      <c r="A71" s="4" t="s">
        <v>281</v>
      </c>
    </row>
    <row r="72" spans="1:1" ht="18" x14ac:dyDescent="0.25">
      <c r="A72" s="4" t="s">
        <v>282</v>
      </c>
    </row>
    <row r="73" spans="1:1" ht="18" x14ac:dyDescent="0.25">
      <c r="A73" s="4" t="s">
        <v>283</v>
      </c>
    </row>
    <row r="74" spans="1:1" ht="18" x14ac:dyDescent="0.25">
      <c r="A74" s="4" t="s">
        <v>180</v>
      </c>
    </row>
    <row r="75" spans="1:1" ht="18" x14ac:dyDescent="0.25">
      <c r="A75" s="4" t="s">
        <v>284</v>
      </c>
    </row>
    <row r="76" spans="1:1" ht="18" x14ac:dyDescent="0.25">
      <c r="A76" s="4" t="s">
        <v>186</v>
      </c>
    </row>
    <row r="77" spans="1:1" ht="18" x14ac:dyDescent="0.25">
      <c r="A77" s="4" t="s">
        <v>285</v>
      </c>
    </row>
    <row r="78" spans="1:1" ht="18" x14ac:dyDescent="0.25">
      <c r="A78" s="4" t="s">
        <v>190</v>
      </c>
    </row>
    <row r="79" spans="1:1" ht="18" x14ac:dyDescent="0.25">
      <c r="A79" s="4" t="s">
        <v>286</v>
      </c>
    </row>
    <row r="80" spans="1:1" ht="18" x14ac:dyDescent="0.25">
      <c r="A80" s="4" t="s">
        <v>287</v>
      </c>
    </row>
    <row r="81" spans="1:1" ht="18" x14ac:dyDescent="0.25">
      <c r="A81" s="4" t="s">
        <v>324</v>
      </c>
    </row>
    <row r="82" spans="1:1" ht="18" x14ac:dyDescent="0.25">
      <c r="A82" s="4" t="s">
        <v>288</v>
      </c>
    </row>
    <row r="83" spans="1:1" ht="18" x14ac:dyDescent="0.25">
      <c r="A83" s="4" t="s">
        <v>289</v>
      </c>
    </row>
    <row r="84" spans="1:1" ht="18" x14ac:dyDescent="0.25">
      <c r="A84" s="4" t="s">
        <v>290</v>
      </c>
    </row>
    <row r="85" spans="1:1" ht="18" x14ac:dyDescent="0.25">
      <c r="A85" s="4" t="s">
        <v>291</v>
      </c>
    </row>
    <row r="86" spans="1:1" ht="18" x14ac:dyDescent="0.25">
      <c r="A86" s="4" t="s">
        <v>292</v>
      </c>
    </row>
    <row r="87" spans="1:1" ht="18" x14ac:dyDescent="0.25">
      <c r="A87" s="4" t="s">
        <v>293</v>
      </c>
    </row>
    <row r="88" spans="1:1" ht="18" x14ac:dyDescent="0.25">
      <c r="A88" s="4" t="s">
        <v>294</v>
      </c>
    </row>
    <row r="89" spans="1:1" ht="18" x14ac:dyDescent="0.25">
      <c r="A89" s="4" t="s">
        <v>295</v>
      </c>
    </row>
    <row r="90" spans="1:1" ht="18" x14ac:dyDescent="0.25">
      <c r="A90" s="4" t="s">
        <v>296</v>
      </c>
    </row>
    <row r="91" spans="1:1" ht="18" x14ac:dyDescent="0.25">
      <c r="A91" s="4" t="s">
        <v>297</v>
      </c>
    </row>
    <row r="92" spans="1:1" ht="18" x14ac:dyDescent="0.25">
      <c r="A92" s="4" t="s">
        <v>298</v>
      </c>
    </row>
    <row r="93" spans="1:1" ht="18" x14ac:dyDescent="0.25">
      <c r="A93" s="4" t="s">
        <v>299</v>
      </c>
    </row>
    <row r="94" spans="1:1" ht="18" x14ac:dyDescent="0.25">
      <c r="A94" s="4" t="s">
        <v>300</v>
      </c>
    </row>
    <row r="95" spans="1:1" ht="18" x14ac:dyDescent="0.25">
      <c r="A95" s="4" t="s">
        <v>301</v>
      </c>
    </row>
    <row r="96" spans="1:1" ht="18" x14ac:dyDescent="0.25">
      <c r="A96" s="4" t="s">
        <v>302</v>
      </c>
    </row>
    <row r="97" spans="1:1" ht="18" x14ac:dyDescent="0.25">
      <c r="A97" s="4" t="s">
        <v>303</v>
      </c>
    </row>
    <row r="98" spans="1:1" ht="18" x14ac:dyDescent="0.25">
      <c r="A98" s="4" t="s">
        <v>193</v>
      </c>
    </row>
    <row r="99" spans="1:1" ht="18" x14ac:dyDescent="0.25">
      <c r="A99" s="4" t="s">
        <v>304</v>
      </c>
    </row>
    <row r="100" spans="1:1" ht="18" x14ac:dyDescent="0.25">
      <c r="A100" s="4" t="s">
        <v>305</v>
      </c>
    </row>
    <row r="101" spans="1:1" ht="18" x14ac:dyDescent="0.25">
      <c r="A101" s="4" t="s">
        <v>306</v>
      </c>
    </row>
    <row r="102" spans="1:1" ht="18" x14ac:dyDescent="0.25">
      <c r="A102" s="4" t="s">
        <v>307</v>
      </c>
    </row>
    <row r="103" spans="1:1" ht="18" x14ac:dyDescent="0.25">
      <c r="A103" s="4" t="s">
        <v>158</v>
      </c>
    </row>
    <row r="104" spans="1:1" ht="18" x14ac:dyDescent="0.25">
      <c r="A104" s="4" t="s">
        <v>361</v>
      </c>
    </row>
    <row r="105" spans="1:1" ht="18" x14ac:dyDescent="0.25">
      <c r="A105" s="4" t="s">
        <v>378</v>
      </c>
    </row>
    <row r="106" spans="1:1" ht="18" x14ac:dyDescent="0.25">
      <c r="A106" s="4" t="s">
        <v>380</v>
      </c>
    </row>
    <row r="107" spans="1:1" ht="18" x14ac:dyDescent="0.25">
      <c r="A107" s="4" t="s">
        <v>388</v>
      </c>
    </row>
  </sheetData>
  <sortState xmlns:xlrd2="http://schemas.microsoft.com/office/spreadsheetml/2017/richdata2" ref="B2:B44">
    <sortCondition ref="B2"/>
  </sortState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4"/>
  <dimension ref="A1:U77"/>
  <sheetViews>
    <sheetView topLeftCell="F1" workbookViewId="0">
      <selection activeCell="J22" sqref="J22"/>
    </sheetView>
  </sheetViews>
  <sheetFormatPr baseColWidth="10" defaultRowHeight="15" x14ac:dyDescent="0.25"/>
  <cols>
    <col min="2" max="2" width="3.28515625" customWidth="1"/>
    <col min="3" max="3" width="11.42578125" style="1"/>
    <col min="4" max="4" width="2.7109375" customWidth="1"/>
    <col min="5" max="5" width="25.85546875" bestFit="1" customWidth="1"/>
    <col min="7" max="7" width="3" customWidth="1"/>
    <col min="9" max="9" width="1.42578125" customWidth="1"/>
    <col min="10" max="10" width="23.7109375" style="16" bestFit="1" customWidth="1"/>
    <col min="11" max="11" width="2.28515625" customWidth="1"/>
    <col min="12" max="12" width="17" style="17" bestFit="1" customWidth="1"/>
    <col min="13" max="13" width="2.42578125" customWidth="1"/>
    <col min="14" max="14" width="19.5703125" bestFit="1" customWidth="1"/>
    <col min="15" max="15" width="1.85546875" customWidth="1"/>
    <col min="16" max="16" width="14.5703125" style="17" bestFit="1" customWidth="1"/>
    <col min="17" max="17" width="2" customWidth="1"/>
    <col min="18" max="18" width="17.140625" bestFit="1" customWidth="1"/>
    <col min="19" max="19" width="17" bestFit="1" customWidth="1"/>
    <col min="20" max="20" width="19.5703125" bestFit="1" customWidth="1"/>
    <col min="21" max="21" width="14.5703125" bestFit="1" customWidth="1"/>
  </cols>
  <sheetData>
    <row r="1" spans="1:21" ht="15.75" thickTop="1" x14ac:dyDescent="0.25">
      <c r="C1" s="17"/>
      <c r="R1" s="24" t="s">
        <v>0</v>
      </c>
      <c r="S1" s="25" t="s">
        <v>412</v>
      </c>
      <c r="T1" s="25" t="s">
        <v>4</v>
      </c>
      <c r="U1" s="26" t="s">
        <v>402</v>
      </c>
    </row>
    <row r="2" spans="1:21" x14ac:dyDescent="0.25">
      <c r="A2" s="1" t="s">
        <v>4</v>
      </c>
      <c r="C2" s="1" t="s">
        <v>2</v>
      </c>
      <c r="E2" s="1" t="s">
        <v>3</v>
      </c>
      <c r="H2" t="s">
        <v>5</v>
      </c>
      <c r="J2" s="16" t="s">
        <v>403</v>
      </c>
      <c r="L2" s="17" t="s">
        <v>412</v>
      </c>
      <c r="N2" s="21" t="s">
        <v>4</v>
      </c>
      <c r="P2" s="17" t="s">
        <v>402</v>
      </c>
      <c r="R2" s="27">
        <v>1</v>
      </c>
      <c r="S2" s="28">
        <v>1</v>
      </c>
      <c r="T2" s="28">
        <v>1</v>
      </c>
      <c r="U2" s="29">
        <v>1</v>
      </c>
    </row>
    <row r="3" spans="1:21" ht="15.75" thickBot="1" x14ac:dyDescent="0.3">
      <c r="A3" s="1" t="s">
        <v>308</v>
      </c>
      <c r="C3" s="1">
        <v>2020</v>
      </c>
      <c r="E3" s="1" t="s">
        <v>312</v>
      </c>
      <c r="F3" s="47" t="s">
        <v>319</v>
      </c>
      <c r="H3" s="1">
        <v>5</v>
      </c>
      <c r="J3" s="16" t="s">
        <v>432</v>
      </c>
      <c r="L3" s="17" t="s">
        <v>433</v>
      </c>
      <c r="N3" s="17" t="s">
        <v>435</v>
      </c>
      <c r="P3" s="17" t="s">
        <v>434</v>
      </c>
      <c r="R3" s="30" t="str">
        <f>INDEX(J3:J21,R2)</f>
        <v>Toutes les régions</v>
      </c>
      <c r="S3" s="31" t="str">
        <f>INDEX(L3:L38,S2)</f>
        <v>Toutes les années</v>
      </c>
      <c r="T3" s="31" t="str">
        <f>INDEX(N3:N7,T2)</f>
        <v>Toutes les bouteilles</v>
      </c>
      <c r="U3" s="32" t="str">
        <f>INDEX(P3:P82,U2)</f>
        <v>Tous les casiers</v>
      </c>
    </row>
    <row r="4" spans="1:21" ht="15.75" thickTop="1" x14ac:dyDescent="0.25">
      <c r="A4" s="1" t="s">
        <v>309</v>
      </c>
      <c r="C4" s="1">
        <v>2019</v>
      </c>
      <c r="E4" s="1" t="s">
        <v>311</v>
      </c>
      <c r="F4" s="47"/>
      <c r="H4" s="1">
        <v>4</v>
      </c>
      <c r="J4" s="18" t="s">
        <v>327</v>
      </c>
      <c r="L4" s="17">
        <v>1987</v>
      </c>
      <c r="N4" s="17" t="s">
        <v>309</v>
      </c>
      <c r="P4" s="17" t="s">
        <v>334</v>
      </c>
    </row>
    <row r="5" spans="1:21" x14ac:dyDescent="0.25">
      <c r="A5" s="1" t="s">
        <v>310</v>
      </c>
      <c r="C5" s="1">
        <v>2018</v>
      </c>
      <c r="E5" s="1" t="s">
        <v>313</v>
      </c>
      <c r="F5" s="47"/>
      <c r="H5" s="1">
        <v>3</v>
      </c>
      <c r="J5" s="18" t="s">
        <v>23</v>
      </c>
      <c r="L5" s="17">
        <v>1988</v>
      </c>
      <c r="N5" s="17" t="s">
        <v>308</v>
      </c>
      <c r="P5" s="17" t="s">
        <v>408</v>
      </c>
    </row>
    <row r="6" spans="1:21" x14ac:dyDescent="0.25">
      <c r="C6" s="1">
        <v>2017</v>
      </c>
      <c r="E6" s="1" t="s">
        <v>314</v>
      </c>
      <c r="F6" s="47" t="s">
        <v>320</v>
      </c>
      <c r="H6" s="1">
        <v>2</v>
      </c>
      <c r="J6" s="18" t="s">
        <v>16</v>
      </c>
      <c r="L6" s="17">
        <v>1989</v>
      </c>
      <c r="N6" s="17" t="s">
        <v>310</v>
      </c>
      <c r="P6" s="17" t="s">
        <v>335</v>
      </c>
    </row>
    <row r="7" spans="1:21" x14ac:dyDescent="0.25">
      <c r="C7" s="1">
        <v>2016</v>
      </c>
      <c r="E7" s="1" t="s">
        <v>315</v>
      </c>
      <c r="F7" s="47"/>
      <c r="H7" s="1">
        <v>1</v>
      </c>
      <c r="J7" s="18" t="s">
        <v>15</v>
      </c>
      <c r="L7" s="17">
        <v>1990</v>
      </c>
      <c r="P7" s="17" t="s">
        <v>406</v>
      </c>
    </row>
    <row r="8" spans="1:21" x14ac:dyDescent="0.25">
      <c r="C8" s="1">
        <v>2015</v>
      </c>
      <c r="E8" s="1" t="s">
        <v>316</v>
      </c>
      <c r="F8" s="47"/>
      <c r="J8" s="18" t="s">
        <v>24</v>
      </c>
      <c r="L8" s="17">
        <v>1991</v>
      </c>
      <c r="P8" s="17" t="s">
        <v>336</v>
      </c>
    </row>
    <row r="9" spans="1:21" x14ac:dyDescent="0.25">
      <c r="C9" s="1">
        <v>2014</v>
      </c>
      <c r="E9" s="1" t="s">
        <v>317</v>
      </c>
      <c r="F9" s="47"/>
      <c r="J9" s="18" t="s">
        <v>25</v>
      </c>
      <c r="L9" s="17">
        <v>1992</v>
      </c>
      <c r="P9" s="17" t="s">
        <v>337</v>
      </c>
    </row>
    <row r="10" spans="1:21" x14ac:dyDescent="0.25">
      <c r="C10" s="1">
        <v>2013</v>
      </c>
      <c r="E10" s="1" t="s">
        <v>318</v>
      </c>
      <c r="F10" s="47"/>
      <c r="J10" s="19" t="s">
        <v>27</v>
      </c>
      <c r="L10" s="17">
        <v>1993</v>
      </c>
      <c r="P10" s="17" t="s">
        <v>338</v>
      </c>
    </row>
    <row r="11" spans="1:21" x14ac:dyDescent="0.25">
      <c r="C11" s="1">
        <v>2012</v>
      </c>
      <c r="J11" s="18" t="s">
        <v>17</v>
      </c>
      <c r="L11" s="17">
        <v>1994</v>
      </c>
      <c r="P11" s="17" t="s">
        <v>339</v>
      </c>
    </row>
    <row r="12" spans="1:21" x14ac:dyDescent="0.25">
      <c r="C12" s="1">
        <v>2011</v>
      </c>
      <c r="J12" s="18" t="s">
        <v>28</v>
      </c>
      <c r="L12" s="17">
        <v>1995</v>
      </c>
      <c r="P12" s="17" t="s">
        <v>340</v>
      </c>
    </row>
    <row r="13" spans="1:21" x14ac:dyDescent="0.25">
      <c r="C13" s="1">
        <v>2010</v>
      </c>
      <c r="J13" s="18" t="s">
        <v>22</v>
      </c>
      <c r="L13" s="17">
        <v>1996</v>
      </c>
      <c r="P13" s="17" t="s">
        <v>410</v>
      </c>
    </row>
    <row r="14" spans="1:21" x14ac:dyDescent="0.25">
      <c r="C14" s="1">
        <v>2009</v>
      </c>
      <c r="J14" s="18" t="s">
        <v>18</v>
      </c>
      <c r="L14" s="17">
        <v>1997</v>
      </c>
      <c r="P14" s="17" t="s">
        <v>341</v>
      </c>
    </row>
    <row r="15" spans="1:21" x14ac:dyDescent="0.25">
      <c r="C15" s="1">
        <v>2008</v>
      </c>
      <c r="J15" s="18" t="s">
        <v>19</v>
      </c>
      <c r="L15" s="17">
        <v>1998</v>
      </c>
      <c r="P15" s="17" t="s">
        <v>413</v>
      </c>
    </row>
    <row r="16" spans="1:21" x14ac:dyDescent="0.25">
      <c r="C16" s="1">
        <v>2007</v>
      </c>
      <c r="J16" s="18" t="s">
        <v>26</v>
      </c>
      <c r="L16" s="17">
        <v>1999</v>
      </c>
      <c r="P16" s="17" t="s">
        <v>404</v>
      </c>
    </row>
    <row r="17" spans="3:16" x14ac:dyDescent="0.25">
      <c r="C17" s="1">
        <v>2006</v>
      </c>
      <c r="J17" s="18" t="s">
        <v>20</v>
      </c>
      <c r="L17" s="17">
        <v>2000</v>
      </c>
      <c r="P17" s="17" t="s">
        <v>342</v>
      </c>
    </row>
    <row r="18" spans="3:16" x14ac:dyDescent="0.25">
      <c r="C18" s="1">
        <v>2005</v>
      </c>
      <c r="J18" s="18" t="s">
        <v>21</v>
      </c>
      <c r="L18" s="17">
        <v>2001</v>
      </c>
      <c r="P18" s="17" t="s">
        <v>407</v>
      </c>
    </row>
    <row r="19" spans="3:16" x14ac:dyDescent="0.25">
      <c r="C19" s="1">
        <v>2004</v>
      </c>
      <c r="J19" s="18" t="s">
        <v>369</v>
      </c>
      <c r="L19" s="17">
        <v>2002</v>
      </c>
      <c r="P19" s="17" t="s">
        <v>344</v>
      </c>
    </row>
    <row r="20" spans="3:16" x14ac:dyDescent="0.25">
      <c r="C20" s="1">
        <v>2003</v>
      </c>
      <c r="L20" s="17">
        <v>2003</v>
      </c>
      <c r="P20" s="17" t="s">
        <v>345</v>
      </c>
    </row>
    <row r="21" spans="3:16" x14ac:dyDescent="0.25">
      <c r="C21" s="1">
        <v>2002</v>
      </c>
      <c r="L21" s="17">
        <v>2004</v>
      </c>
      <c r="P21" s="17" t="s">
        <v>346</v>
      </c>
    </row>
    <row r="22" spans="3:16" x14ac:dyDescent="0.25">
      <c r="C22" s="1">
        <v>2001</v>
      </c>
      <c r="L22" s="17">
        <v>2005</v>
      </c>
      <c r="P22" s="17" t="s">
        <v>347</v>
      </c>
    </row>
    <row r="23" spans="3:16" x14ac:dyDescent="0.25">
      <c r="C23" s="1">
        <v>2000</v>
      </c>
      <c r="L23" s="17">
        <v>2006</v>
      </c>
      <c r="P23" s="17" t="s">
        <v>348</v>
      </c>
    </row>
    <row r="24" spans="3:16" x14ac:dyDescent="0.25">
      <c r="C24" s="1">
        <v>1999</v>
      </c>
      <c r="L24" s="17">
        <v>2007</v>
      </c>
      <c r="P24" s="17" t="s">
        <v>349</v>
      </c>
    </row>
    <row r="25" spans="3:16" x14ac:dyDescent="0.25">
      <c r="C25" s="1">
        <v>1998</v>
      </c>
      <c r="L25" s="17">
        <v>2008</v>
      </c>
      <c r="P25" s="17" t="s">
        <v>414</v>
      </c>
    </row>
    <row r="26" spans="3:16" x14ac:dyDescent="0.25">
      <c r="C26" s="1">
        <v>1997</v>
      </c>
      <c r="L26" s="17">
        <v>2009</v>
      </c>
      <c r="P26" s="17" t="s">
        <v>415</v>
      </c>
    </row>
    <row r="27" spans="3:16" x14ac:dyDescent="0.25">
      <c r="C27" s="1">
        <v>1996</v>
      </c>
      <c r="L27" s="17">
        <v>2010</v>
      </c>
      <c r="P27" s="17" t="s">
        <v>416</v>
      </c>
    </row>
    <row r="28" spans="3:16" x14ac:dyDescent="0.25">
      <c r="C28" s="1">
        <v>1995</v>
      </c>
      <c r="L28" s="17">
        <v>2011</v>
      </c>
      <c r="P28" s="17" t="s">
        <v>417</v>
      </c>
    </row>
    <row r="29" spans="3:16" x14ac:dyDescent="0.25">
      <c r="L29" s="17">
        <v>2012</v>
      </c>
      <c r="P29" s="17" t="s">
        <v>418</v>
      </c>
    </row>
    <row r="30" spans="3:16" x14ac:dyDescent="0.25">
      <c r="L30" s="17">
        <v>2013</v>
      </c>
      <c r="P30" s="17" t="s">
        <v>419</v>
      </c>
    </row>
    <row r="31" spans="3:16" x14ac:dyDescent="0.25">
      <c r="L31" s="17">
        <v>2014</v>
      </c>
      <c r="P31" s="17" t="s">
        <v>351</v>
      </c>
    </row>
    <row r="32" spans="3:16" x14ac:dyDescent="0.25">
      <c r="L32" s="17">
        <v>2015</v>
      </c>
      <c r="P32" s="17" t="s">
        <v>352</v>
      </c>
    </row>
    <row r="33" spans="12:16" x14ac:dyDescent="0.25">
      <c r="L33" s="17">
        <v>2016</v>
      </c>
      <c r="P33" s="17" t="s">
        <v>353</v>
      </c>
    </row>
    <row r="34" spans="12:16" x14ac:dyDescent="0.25">
      <c r="L34" s="17">
        <v>2017</v>
      </c>
      <c r="P34" s="17" t="s">
        <v>399</v>
      </c>
    </row>
    <row r="35" spans="12:16" x14ac:dyDescent="0.25">
      <c r="L35" s="17">
        <v>2018</v>
      </c>
      <c r="P35" s="17" t="s">
        <v>355</v>
      </c>
    </row>
    <row r="36" spans="12:16" x14ac:dyDescent="0.25">
      <c r="L36" s="17">
        <v>2019</v>
      </c>
      <c r="P36" s="17" t="s">
        <v>356</v>
      </c>
    </row>
    <row r="37" spans="12:16" x14ac:dyDescent="0.25">
      <c r="P37" s="17" t="s">
        <v>357</v>
      </c>
    </row>
    <row r="38" spans="12:16" x14ac:dyDescent="0.25">
      <c r="P38" s="17" t="s">
        <v>358</v>
      </c>
    </row>
    <row r="39" spans="12:16" x14ac:dyDescent="0.25">
      <c r="P39" s="17" t="s">
        <v>359</v>
      </c>
    </row>
    <row r="40" spans="12:16" x14ac:dyDescent="0.25">
      <c r="P40" s="17" t="s">
        <v>362</v>
      </c>
    </row>
    <row r="41" spans="12:16" x14ac:dyDescent="0.25">
      <c r="P41" s="17" t="s">
        <v>420</v>
      </c>
    </row>
    <row r="42" spans="12:16" x14ac:dyDescent="0.25">
      <c r="P42" s="17" t="s">
        <v>421</v>
      </c>
    </row>
    <row r="43" spans="12:16" x14ac:dyDescent="0.25">
      <c r="P43" s="17" t="s">
        <v>422</v>
      </c>
    </row>
    <row r="44" spans="12:16" x14ac:dyDescent="0.25">
      <c r="P44" s="17" t="s">
        <v>423</v>
      </c>
    </row>
    <row r="45" spans="12:16" x14ac:dyDescent="0.25">
      <c r="P45" s="17" t="s">
        <v>366</v>
      </c>
    </row>
    <row r="46" spans="12:16" x14ac:dyDescent="0.25">
      <c r="P46" s="17" t="s">
        <v>411</v>
      </c>
    </row>
    <row r="47" spans="12:16" x14ac:dyDescent="0.25">
      <c r="P47" s="17" t="s">
        <v>368</v>
      </c>
    </row>
    <row r="48" spans="12:16" x14ac:dyDescent="0.25">
      <c r="P48" s="17" t="s">
        <v>371</v>
      </c>
    </row>
    <row r="49" spans="16:16" x14ac:dyDescent="0.25">
      <c r="P49" s="17" t="s">
        <v>372</v>
      </c>
    </row>
    <row r="50" spans="16:16" x14ac:dyDescent="0.25">
      <c r="P50" s="17" t="s">
        <v>373</v>
      </c>
    </row>
    <row r="51" spans="16:16" x14ac:dyDescent="0.25">
      <c r="P51" s="17" t="s">
        <v>409</v>
      </c>
    </row>
    <row r="52" spans="16:16" x14ac:dyDescent="0.25">
      <c r="P52" s="17" t="s">
        <v>375</v>
      </c>
    </row>
    <row r="53" spans="16:16" x14ac:dyDescent="0.25">
      <c r="P53" s="17" t="s">
        <v>376</v>
      </c>
    </row>
    <row r="54" spans="16:16" x14ac:dyDescent="0.25">
      <c r="P54" s="17" t="s">
        <v>379</v>
      </c>
    </row>
    <row r="55" spans="16:16" x14ac:dyDescent="0.25">
      <c r="P55" s="17" t="s">
        <v>382</v>
      </c>
    </row>
    <row r="56" spans="16:16" x14ac:dyDescent="0.25">
      <c r="P56" s="17" t="s">
        <v>424</v>
      </c>
    </row>
    <row r="57" spans="16:16" x14ac:dyDescent="0.25">
      <c r="P57" s="17" t="s">
        <v>425</v>
      </c>
    </row>
    <row r="58" spans="16:16" x14ac:dyDescent="0.25">
      <c r="P58" s="17" t="s">
        <v>426</v>
      </c>
    </row>
    <row r="59" spans="16:16" x14ac:dyDescent="0.25">
      <c r="P59" s="17" t="s">
        <v>427</v>
      </c>
    </row>
    <row r="60" spans="16:16" x14ac:dyDescent="0.25">
      <c r="P60" s="17" t="s">
        <v>428</v>
      </c>
    </row>
    <row r="61" spans="16:16" x14ac:dyDescent="0.25">
      <c r="P61" s="17" t="s">
        <v>383</v>
      </c>
    </row>
    <row r="62" spans="16:16" x14ac:dyDescent="0.25">
      <c r="P62" s="17" t="s">
        <v>384</v>
      </c>
    </row>
    <row r="63" spans="16:16" x14ac:dyDescent="0.25">
      <c r="P63" s="17" t="s">
        <v>385</v>
      </c>
    </row>
    <row r="64" spans="16:16" x14ac:dyDescent="0.25">
      <c r="P64" s="17" t="s">
        <v>386</v>
      </c>
    </row>
    <row r="65" spans="16:16" x14ac:dyDescent="0.25">
      <c r="P65" s="17" t="s">
        <v>389</v>
      </c>
    </row>
    <row r="66" spans="16:16" x14ac:dyDescent="0.25">
      <c r="P66" s="17" t="s">
        <v>390</v>
      </c>
    </row>
    <row r="67" spans="16:16" x14ac:dyDescent="0.25">
      <c r="P67" s="17" t="s">
        <v>391</v>
      </c>
    </row>
    <row r="68" spans="16:16" x14ac:dyDescent="0.25">
      <c r="P68" s="17" t="s">
        <v>392</v>
      </c>
    </row>
    <row r="69" spans="16:16" x14ac:dyDescent="0.25">
      <c r="P69" s="17" t="s">
        <v>393</v>
      </c>
    </row>
    <row r="70" spans="16:16" x14ac:dyDescent="0.25">
      <c r="P70" s="17" t="s">
        <v>394</v>
      </c>
    </row>
    <row r="71" spans="16:16" x14ac:dyDescent="0.25">
      <c r="P71" s="17" t="s">
        <v>396</v>
      </c>
    </row>
    <row r="72" spans="16:16" x14ac:dyDescent="0.25">
      <c r="P72" s="17" t="s">
        <v>395</v>
      </c>
    </row>
    <row r="73" spans="16:16" x14ac:dyDescent="0.25">
      <c r="P73" s="17" t="s">
        <v>397</v>
      </c>
    </row>
    <row r="74" spans="16:16" x14ac:dyDescent="0.25">
      <c r="P74" s="17" t="s">
        <v>429</v>
      </c>
    </row>
    <row r="75" spans="16:16" x14ac:dyDescent="0.25">
      <c r="P75" s="17" t="s">
        <v>398</v>
      </c>
    </row>
    <row r="76" spans="16:16" x14ac:dyDescent="0.25">
      <c r="P76" s="17" t="s">
        <v>430</v>
      </c>
    </row>
    <row r="77" spans="16:16" x14ac:dyDescent="0.25">
      <c r="P77" s="17" t="s">
        <v>431</v>
      </c>
    </row>
  </sheetData>
  <sortState xmlns:xlrd2="http://schemas.microsoft.com/office/spreadsheetml/2017/richdata2" ref="J4:J19">
    <sortCondition ref="J4"/>
  </sortState>
  <mergeCells count="2">
    <mergeCell ref="F3:F5"/>
    <mergeCell ref="F6:F10"/>
  </mergeCells>
  <phoneticPr fontId="12" type="noConversion"/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L44"/>
  <sheetViews>
    <sheetView showGridLines="0" showRowColHeaders="0" topLeftCell="B1" workbookViewId="0">
      <selection activeCell="C10" sqref="C10"/>
    </sheetView>
  </sheetViews>
  <sheetFormatPr baseColWidth="10" defaultColWidth="0" defaultRowHeight="15" zeroHeight="1" x14ac:dyDescent="0.25"/>
  <cols>
    <col min="1" max="12" width="11.42578125" customWidth="1"/>
    <col min="13" max="16384" width="11.42578125" hidden="1"/>
  </cols>
  <sheetData>
    <row r="1" spans="4:4" x14ac:dyDescent="0.25"/>
    <row r="2" spans="4:4" x14ac:dyDescent="0.25"/>
    <row r="3" spans="4:4" x14ac:dyDescent="0.25"/>
    <row r="4" spans="4:4" x14ac:dyDescent="0.25"/>
    <row r="5" spans="4:4" x14ac:dyDescent="0.25"/>
    <row r="6" spans="4:4" x14ac:dyDescent="0.25"/>
    <row r="7" spans="4:4" x14ac:dyDescent="0.25"/>
    <row r="8" spans="4:4" x14ac:dyDescent="0.25"/>
    <row r="9" spans="4:4" x14ac:dyDescent="0.25"/>
    <row r="10" spans="4:4" x14ac:dyDescent="0.25"/>
    <row r="11" spans="4:4" x14ac:dyDescent="0.25"/>
    <row r="12" spans="4:4" x14ac:dyDescent="0.25">
      <c r="D12" s="7"/>
    </row>
    <row r="13" spans="4:4" x14ac:dyDescent="0.25"/>
    <row r="14" spans="4:4" x14ac:dyDescent="0.25"/>
    <row r="15" spans="4:4" hidden="1" x14ac:dyDescent="0.25"/>
    <row r="16" spans="4:4" hidden="1" x14ac:dyDescent="0.25"/>
    <row r="17" hidden="1" x14ac:dyDescent="0.25"/>
    <row r="18" hidden="1" x14ac:dyDescent="0.25"/>
    <row r="19" hidden="1" x14ac:dyDescent="0.25"/>
    <row r="20" hidden="1" x14ac:dyDescent="0.25"/>
    <row r="21" hidden="1" x14ac:dyDescent="0.25"/>
    <row r="22" hidden="1" x14ac:dyDescent="0.25"/>
    <row r="23" hidden="1" x14ac:dyDescent="0.25"/>
    <row r="24" hidden="1" x14ac:dyDescent="0.25"/>
    <row r="25" hidden="1" x14ac:dyDescent="0.25"/>
    <row r="26" hidden="1" x14ac:dyDescent="0.25"/>
    <row r="27" hidden="1" x14ac:dyDescent="0.25"/>
    <row r="28" hidden="1" x14ac:dyDescent="0.25"/>
    <row r="29" hidden="1" x14ac:dyDescent="0.25"/>
    <row r="30" hidden="1" x14ac:dyDescent="0.25"/>
    <row r="31" hidden="1" x14ac:dyDescent="0.25"/>
    <row r="32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9C5614-091F-4660-8F76-90AD4F0D9828}">
  <sheetPr codeName="Feuil1"/>
  <dimension ref="A2:AA8"/>
  <sheetViews>
    <sheetView tabSelected="1" workbookViewId="0">
      <selection activeCell="A9" sqref="A9:XFD157"/>
    </sheetView>
  </sheetViews>
  <sheetFormatPr baseColWidth="10" defaultRowHeight="15" x14ac:dyDescent="0.25"/>
  <cols>
    <col min="1" max="1" width="37" style="20" bestFit="1" customWidth="1"/>
    <col min="2" max="2" width="24.140625" style="20" bestFit="1" customWidth="1"/>
    <col min="3" max="3" width="29.85546875" style="20" customWidth="1"/>
    <col min="4" max="4" width="11.140625" style="20" customWidth="1"/>
    <col min="5" max="5" width="12" style="20" customWidth="1"/>
    <col min="6" max="8" width="11.42578125" style="20"/>
    <col min="9" max="9" width="13.28515625" style="20" customWidth="1"/>
    <col min="10" max="10" width="25.140625" style="20" customWidth="1"/>
    <col min="11" max="11" width="16.28515625" style="20" customWidth="1"/>
    <col min="12" max="12" width="13" style="20" customWidth="1"/>
    <col min="13" max="13" width="11.42578125" style="20"/>
    <col min="14" max="14" width="13.5703125" style="20" customWidth="1"/>
    <col min="15" max="15" width="25" style="20" bestFit="1" customWidth="1"/>
    <col min="16" max="16" width="12.7109375" style="20" customWidth="1"/>
    <col min="17" max="17" width="11.42578125" style="20" customWidth="1"/>
    <col min="18" max="18" width="14.28515625" style="20" customWidth="1"/>
    <col min="19" max="19" width="11.5703125" style="20" customWidth="1"/>
    <col min="20" max="20" width="10.140625" style="20" customWidth="1"/>
    <col min="21" max="21" width="13" style="20" customWidth="1"/>
    <col min="22" max="22" width="27.28515625" style="20" bestFit="1" customWidth="1"/>
    <col min="23" max="27" width="11.5703125" style="20" customWidth="1"/>
    <col min="28" max="16384" width="11.42578125" style="20"/>
  </cols>
  <sheetData>
    <row r="2" spans="1:27" x14ac:dyDescent="0.25">
      <c r="V2" s="20" t="s">
        <v>447</v>
      </c>
    </row>
    <row r="6" spans="1:27" x14ac:dyDescent="0.25">
      <c r="A6" s="20" t="s">
        <v>14</v>
      </c>
      <c r="B6" s="20" t="s">
        <v>0</v>
      </c>
      <c r="C6" s="20" t="s">
        <v>1</v>
      </c>
      <c r="D6" s="20" t="s">
        <v>3</v>
      </c>
      <c r="E6" s="20" t="s">
        <v>2</v>
      </c>
      <c r="F6" s="20" t="s">
        <v>4</v>
      </c>
      <c r="G6" s="20" t="s">
        <v>5</v>
      </c>
      <c r="H6" s="20" t="s">
        <v>402</v>
      </c>
      <c r="I6" s="20" t="s">
        <v>7</v>
      </c>
      <c r="J6" s="22" t="s">
        <v>436</v>
      </c>
      <c r="K6" s="20" t="s">
        <v>331</v>
      </c>
      <c r="L6" s="20" t="s">
        <v>6</v>
      </c>
      <c r="M6" s="20" t="s">
        <v>8</v>
      </c>
      <c r="N6" s="20" t="s">
        <v>9</v>
      </c>
      <c r="O6" s="20" t="s">
        <v>10</v>
      </c>
      <c r="P6" s="20" t="s">
        <v>11</v>
      </c>
      <c r="Q6" s="20" t="s">
        <v>12</v>
      </c>
      <c r="R6" s="20" t="s">
        <v>13</v>
      </c>
      <c r="S6" s="20" t="s">
        <v>321</v>
      </c>
      <c r="T6" s="20" t="s">
        <v>448</v>
      </c>
      <c r="U6" s="20" t="s">
        <v>322</v>
      </c>
      <c r="V6" s="20" t="s">
        <v>323</v>
      </c>
      <c r="W6" s="20" t="s">
        <v>437</v>
      </c>
      <c r="X6" s="20" t="s">
        <v>438</v>
      </c>
      <c r="Y6" s="20" t="s">
        <v>439</v>
      </c>
      <c r="Z6" s="20" t="s">
        <v>440</v>
      </c>
      <c r="AA6" s="20" t="s">
        <v>441</v>
      </c>
    </row>
    <row r="7" spans="1:27" x14ac:dyDescent="0.25">
      <c r="A7" s="45" t="str">
        <f t="shared" ref="A7:A8" si="0">CONCATENATE(C7," ",D7," ",E7)</f>
        <v xml:space="preserve">  </v>
      </c>
      <c r="C7" s="23"/>
      <c r="D7" s="23"/>
      <c r="E7" s="23"/>
      <c r="T7" s="20">
        <v>0</v>
      </c>
      <c r="U7" s="20" t="str">
        <f t="shared" ref="U7:U8" si="1">CONCATENATE(T7,".jpg")</f>
        <v>0.jpg</v>
      </c>
      <c r="V7" s="20" t="str">
        <f t="shared" ref="V7:V8" si="2">CONCATENATE($V$2,U7)</f>
        <v>c:\ma cave\etiquette\0.jpg</v>
      </c>
    </row>
    <row r="8" spans="1:27" x14ac:dyDescent="0.25">
      <c r="A8" s="46" t="str">
        <f t="shared" si="0"/>
        <v>VOLNAY  1993</v>
      </c>
      <c r="B8" s="38" t="s">
        <v>15</v>
      </c>
      <c r="C8" s="23" t="s">
        <v>305</v>
      </c>
      <c r="D8" s="23"/>
      <c r="E8" s="23">
        <v>1993</v>
      </c>
      <c r="F8" s="38" t="s">
        <v>308</v>
      </c>
      <c r="G8" s="38">
        <v>1</v>
      </c>
      <c r="H8" s="38" t="s">
        <v>450</v>
      </c>
      <c r="I8" s="39"/>
      <c r="J8" s="40"/>
      <c r="K8" s="40"/>
      <c r="L8" s="38" t="s">
        <v>405</v>
      </c>
      <c r="M8" s="38"/>
      <c r="N8" s="38"/>
      <c r="O8" s="38" t="s">
        <v>305</v>
      </c>
      <c r="P8" s="38"/>
      <c r="Q8" s="38"/>
      <c r="R8" s="38"/>
      <c r="S8" s="38"/>
      <c r="T8" s="43">
        <f t="shared" ref="T8" si="3">ROW(T8)-4</f>
        <v>4</v>
      </c>
      <c r="U8" s="41" t="str">
        <f t="shared" si="1"/>
        <v>4.jpg</v>
      </c>
      <c r="V8" s="42" t="str">
        <f t="shared" si="2"/>
        <v>c:\ma cave\etiquette\4.jpg</v>
      </c>
      <c r="W8" s="37"/>
      <c r="X8" s="37"/>
      <c r="Y8" s="37"/>
      <c r="Z8" s="37"/>
      <c r="AA8" s="37"/>
    </row>
  </sheetData>
  <conditionalFormatting sqref="F7:F8">
    <cfRule type="expression" dxfId="427" priority="6">
      <formula>F7="Rosé"</formula>
    </cfRule>
    <cfRule type="expression" dxfId="426" priority="7">
      <formula>F7="Rouge"</formula>
    </cfRule>
    <cfRule type="expression" dxfId="425" priority="8">
      <formula>F7="Blanc"</formula>
    </cfRule>
  </conditionalFormatting>
  <conditionalFormatting sqref="A7:A8">
    <cfRule type="expression" dxfId="424" priority="5">
      <formula>G7&lt;=2</formula>
    </cfRule>
  </conditionalFormatting>
  <conditionalFormatting sqref="F8">
    <cfRule type="expression" dxfId="423" priority="2">
      <formula>F8="Rouge"</formula>
    </cfRule>
  </conditionalFormatting>
  <conditionalFormatting sqref="F8">
    <cfRule type="expression" dxfId="422" priority="1">
      <formula>F8="Blanc"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4ADF14-A7B6-4807-BEEA-7192D3A62E32}">
  <sheetPr codeName="Feuil7"/>
  <dimension ref="A1:H239"/>
  <sheetViews>
    <sheetView workbookViewId="0">
      <selection activeCell="A7" sqref="A7"/>
    </sheetView>
  </sheetViews>
  <sheetFormatPr baseColWidth="10" defaultRowHeight="26.25" customHeight="1" x14ac:dyDescent="0.25"/>
  <cols>
    <col min="1" max="1" width="49.85546875" customWidth="1"/>
    <col min="2" max="2" width="32.28515625" customWidth="1"/>
    <col min="3" max="3" width="39.28515625" customWidth="1"/>
    <col min="4" max="4" width="28.42578125" customWidth="1"/>
    <col min="5" max="5" width="21.7109375" customWidth="1"/>
    <col min="6" max="6" width="19.5703125" customWidth="1"/>
    <col min="7" max="7" width="11" style="21" bestFit="1" customWidth="1"/>
    <col min="8" max="8" width="18.85546875" style="21" bestFit="1" customWidth="1"/>
  </cols>
  <sheetData>
    <row r="1" spans="1:8" ht="213.75" customHeight="1" x14ac:dyDescent="0.25"/>
    <row r="2" spans="1:8" ht="8.25" customHeight="1" x14ac:dyDescent="0.25"/>
    <row r="3" spans="1:8" ht="15.75" customHeight="1" x14ac:dyDescent="0.25"/>
    <row r="4" spans="1:8" ht="21" x14ac:dyDescent="0.25">
      <c r="A4" s="33" t="s">
        <v>14</v>
      </c>
      <c r="B4" s="33" t="s">
        <v>0</v>
      </c>
      <c r="C4" s="33" t="s">
        <v>1</v>
      </c>
      <c r="D4" s="33" t="s">
        <v>3</v>
      </c>
      <c r="E4" s="33" t="s">
        <v>4</v>
      </c>
      <c r="F4" s="33" t="s">
        <v>2</v>
      </c>
      <c r="G4" s="34" t="s">
        <v>402</v>
      </c>
      <c r="H4" s="21" t="s">
        <v>443</v>
      </c>
    </row>
    <row r="5" spans="1:8" s="6" customFormat="1" ht="18.75" x14ac:dyDescent="0.3">
      <c r="A5" s="6" t="s">
        <v>445</v>
      </c>
      <c r="B5" s="6" t="s">
        <v>442</v>
      </c>
      <c r="C5" s="6" t="s">
        <v>442</v>
      </c>
      <c r="D5" s="6" t="s">
        <v>442</v>
      </c>
      <c r="E5" s="6" t="s">
        <v>442</v>
      </c>
      <c r="F5" s="6" t="s">
        <v>442</v>
      </c>
      <c r="G5" s="35" t="s">
        <v>442</v>
      </c>
      <c r="H5" s="36"/>
    </row>
    <row r="6" spans="1:8" s="6" customFormat="1" ht="18.75" x14ac:dyDescent="0.3">
      <c r="A6" s="6" t="s">
        <v>446</v>
      </c>
      <c r="B6" s="6" t="s">
        <v>15</v>
      </c>
      <c r="C6" s="6" t="s">
        <v>305</v>
      </c>
      <c r="D6" t="s">
        <v>442</v>
      </c>
      <c r="E6" s="6" t="s">
        <v>308</v>
      </c>
      <c r="F6" s="6">
        <v>1993</v>
      </c>
      <c r="G6" t="s">
        <v>450</v>
      </c>
      <c r="H6" s="36">
        <v>1</v>
      </c>
    </row>
    <row r="7" spans="1:8" s="6" customFormat="1" ht="18.75" x14ac:dyDescent="0.3">
      <c r="A7" s="35" t="s">
        <v>444</v>
      </c>
      <c r="B7" s="35"/>
      <c r="C7" s="35"/>
      <c r="D7" s="35"/>
      <c r="E7" s="35"/>
      <c r="F7" s="35"/>
      <c r="G7" s="35"/>
      <c r="H7" s="36">
        <v>1</v>
      </c>
    </row>
    <row r="8" spans="1:8" s="6" customFormat="1" ht="18.75" x14ac:dyDescent="0.3">
      <c r="A8"/>
      <c r="B8"/>
      <c r="C8"/>
      <c r="D8"/>
      <c r="E8"/>
      <c r="F8"/>
      <c r="G8"/>
      <c r="H8"/>
    </row>
    <row r="9" spans="1:8" s="6" customFormat="1" ht="18.75" x14ac:dyDescent="0.3">
      <c r="A9"/>
      <c r="B9"/>
      <c r="C9"/>
      <c r="D9"/>
      <c r="E9"/>
      <c r="F9"/>
      <c r="G9"/>
      <c r="H9"/>
    </row>
    <row r="10" spans="1:8" s="6" customFormat="1" ht="18.75" x14ac:dyDescent="0.3">
      <c r="A10"/>
      <c r="B10"/>
      <c r="C10"/>
      <c r="D10"/>
      <c r="E10"/>
      <c r="F10"/>
      <c r="G10"/>
      <c r="H10"/>
    </row>
    <row r="11" spans="1:8" s="6" customFormat="1" ht="18.75" x14ac:dyDescent="0.3">
      <c r="A11"/>
      <c r="B11"/>
      <c r="C11"/>
      <c r="D11"/>
      <c r="E11"/>
      <c r="F11"/>
      <c r="G11"/>
      <c r="H11"/>
    </row>
    <row r="12" spans="1:8" s="6" customFormat="1" ht="18.75" x14ac:dyDescent="0.3">
      <c r="A12"/>
      <c r="B12"/>
      <c r="C12"/>
      <c r="D12"/>
      <c r="E12"/>
      <c r="F12"/>
      <c r="G12"/>
      <c r="H12"/>
    </row>
    <row r="13" spans="1:8" s="6" customFormat="1" ht="18.75" x14ac:dyDescent="0.3">
      <c r="A13"/>
      <c r="B13"/>
      <c r="C13"/>
      <c r="D13"/>
      <c r="E13"/>
      <c r="F13"/>
      <c r="G13"/>
      <c r="H13"/>
    </row>
    <row r="14" spans="1:8" s="6" customFormat="1" ht="18.75" x14ac:dyDescent="0.3">
      <c r="A14"/>
      <c r="B14"/>
      <c r="C14"/>
      <c r="D14"/>
      <c r="E14"/>
      <c r="F14"/>
      <c r="G14"/>
      <c r="H14"/>
    </row>
    <row r="15" spans="1:8" s="6" customFormat="1" ht="18.75" x14ac:dyDescent="0.3">
      <c r="A15"/>
      <c r="B15"/>
      <c r="C15"/>
      <c r="D15"/>
      <c r="E15"/>
      <c r="F15"/>
      <c r="G15"/>
      <c r="H15"/>
    </row>
    <row r="16" spans="1:8" s="6" customFormat="1" ht="18.75" x14ac:dyDescent="0.3">
      <c r="A16"/>
      <c r="B16"/>
      <c r="C16"/>
      <c r="D16"/>
      <c r="E16"/>
      <c r="F16"/>
      <c r="G16"/>
      <c r="H16"/>
    </row>
    <row r="17" spans="1:8" s="6" customFormat="1" ht="18.75" x14ac:dyDescent="0.3">
      <c r="A17"/>
      <c r="B17"/>
      <c r="C17"/>
      <c r="D17"/>
      <c r="E17"/>
      <c r="F17"/>
      <c r="G17"/>
      <c r="H17"/>
    </row>
    <row r="18" spans="1:8" s="6" customFormat="1" ht="18.75" x14ac:dyDescent="0.3">
      <c r="A18"/>
      <c r="B18"/>
      <c r="C18"/>
      <c r="D18"/>
      <c r="E18"/>
      <c r="F18"/>
      <c r="G18"/>
      <c r="H18"/>
    </row>
    <row r="19" spans="1:8" s="6" customFormat="1" ht="18.75" x14ac:dyDescent="0.3">
      <c r="A19"/>
      <c r="B19"/>
      <c r="C19"/>
      <c r="D19"/>
      <c r="E19"/>
      <c r="F19"/>
      <c r="G19"/>
      <c r="H19"/>
    </row>
    <row r="20" spans="1:8" s="6" customFormat="1" ht="18.75" x14ac:dyDescent="0.3">
      <c r="A20"/>
      <c r="B20"/>
      <c r="C20"/>
      <c r="D20"/>
      <c r="E20"/>
      <c r="F20"/>
      <c r="G20"/>
      <c r="H20"/>
    </row>
    <row r="21" spans="1:8" s="6" customFormat="1" ht="18.75" x14ac:dyDescent="0.3">
      <c r="A21"/>
      <c r="B21"/>
      <c r="C21"/>
      <c r="D21"/>
      <c r="E21"/>
      <c r="F21"/>
      <c r="G21"/>
      <c r="H21"/>
    </row>
    <row r="22" spans="1:8" s="6" customFormat="1" ht="18.75" x14ac:dyDescent="0.3">
      <c r="A22"/>
      <c r="B22"/>
      <c r="C22"/>
      <c r="D22"/>
      <c r="E22"/>
      <c r="F22"/>
      <c r="G22"/>
      <c r="H22"/>
    </row>
    <row r="23" spans="1:8" s="6" customFormat="1" ht="18.75" x14ac:dyDescent="0.3">
      <c r="A23"/>
      <c r="B23"/>
      <c r="C23"/>
      <c r="D23"/>
      <c r="E23"/>
      <c r="F23"/>
      <c r="G23"/>
      <c r="H23"/>
    </row>
    <row r="24" spans="1:8" s="6" customFormat="1" ht="18.75" x14ac:dyDescent="0.3">
      <c r="A24"/>
      <c r="B24"/>
      <c r="C24"/>
      <c r="D24"/>
      <c r="E24"/>
      <c r="F24"/>
      <c r="G24"/>
      <c r="H24"/>
    </row>
    <row r="25" spans="1:8" s="6" customFormat="1" ht="18.75" x14ac:dyDescent="0.3">
      <c r="A25"/>
      <c r="B25"/>
      <c r="C25"/>
      <c r="D25"/>
      <c r="E25"/>
      <c r="F25"/>
      <c r="G25"/>
      <c r="H25"/>
    </row>
    <row r="26" spans="1:8" s="6" customFormat="1" ht="18.75" x14ac:dyDescent="0.3">
      <c r="A26"/>
      <c r="B26"/>
      <c r="C26"/>
      <c r="D26"/>
      <c r="E26"/>
      <c r="F26"/>
      <c r="G26"/>
      <c r="H26"/>
    </row>
    <row r="27" spans="1:8" s="6" customFormat="1" ht="18.75" x14ac:dyDescent="0.3">
      <c r="A27"/>
      <c r="B27"/>
      <c r="C27"/>
      <c r="D27"/>
      <c r="E27"/>
      <c r="F27"/>
      <c r="G27"/>
      <c r="H27"/>
    </row>
    <row r="28" spans="1:8" s="6" customFormat="1" ht="18.75" x14ac:dyDescent="0.3">
      <c r="A28"/>
      <c r="B28"/>
      <c r="C28"/>
      <c r="D28"/>
      <c r="E28"/>
      <c r="F28"/>
      <c r="G28"/>
      <c r="H28"/>
    </row>
    <row r="29" spans="1:8" s="6" customFormat="1" ht="18.75" x14ac:dyDescent="0.3">
      <c r="A29"/>
      <c r="B29"/>
      <c r="C29"/>
      <c r="D29"/>
      <c r="E29"/>
      <c r="F29"/>
      <c r="G29"/>
      <c r="H29"/>
    </row>
    <row r="30" spans="1:8" s="6" customFormat="1" ht="18.75" x14ac:dyDescent="0.3">
      <c r="A30"/>
      <c r="B30"/>
      <c r="C30"/>
      <c r="D30"/>
      <c r="E30"/>
      <c r="F30"/>
      <c r="G30"/>
      <c r="H30"/>
    </row>
    <row r="31" spans="1:8" s="6" customFormat="1" ht="18.75" x14ac:dyDescent="0.3">
      <c r="A31"/>
      <c r="B31"/>
      <c r="C31"/>
      <c r="D31"/>
      <c r="E31"/>
      <c r="F31"/>
      <c r="G31"/>
      <c r="H31"/>
    </row>
    <row r="32" spans="1:8" s="6" customFormat="1" ht="18.75" x14ac:dyDescent="0.3">
      <c r="A32"/>
      <c r="B32"/>
      <c r="C32"/>
      <c r="D32"/>
      <c r="E32"/>
      <c r="F32"/>
      <c r="G32"/>
      <c r="H32"/>
    </row>
    <row r="33" spans="1:8" s="6" customFormat="1" ht="18.75" x14ac:dyDescent="0.3">
      <c r="A33"/>
      <c r="B33"/>
      <c r="C33"/>
      <c r="D33"/>
      <c r="E33"/>
      <c r="F33"/>
      <c r="G33"/>
      <c r="H33"/>
    </row>
    <row r="34" spans="1:8" s="6" customFormat="1" ht="18.75" x14ac:dyDescent="0.3">
      <c r="A34"/>
      <c r="B34"/>
      <c r="C34"/>
      <c r="D34"/>
      <c r="E34"/>
      <c r="F34"/>
      <c r="G34"/>
      <c r="H34"/>
    </row>
    <row r="35" spans="1:8" s="6" customFormat="1" ht="18.75" x14ac:dyDescent="0.3">
      <c r="A35"/>
      <c r="B35"/>
      <c r="C35"/>
      <c r="D35"/>
      <c r="E35"/>
      <c r="F35"/>
      <c r="G35"/>
      <c r="H35"/>
    </row>
    <row r="36" spans="1:8" s="6" customFormat="1" ht="18.75" x14ac:dyDescent="0.3">
      <c r="A36"/>
      <c r="B36"/>
      <c r="C36"/>
      <c r="D36"/>
      <c r="E36"/>
      <c r="F36"/>
      <c r="G36"/>
      <c r="H36"/>
    </row>
    <row r="37" spans="1:8" s="6" customFormat="1" ht="18.75" x14ac:dyDescent="0.3">
      <c r="A37"/>
      <c r="B37"/>
      <c r="C37"/>
      <c r="D37"/>
      <c r="E37"/>
      <c r="F37"/>
      <c r="G37"/>
      <c r="H37"/>
    </row>
    <row r="38" spans="1:8" s="6" customFormat="1" ht="18.75" x14ac:dyDescent="0.3">
      <c r="A38"/>
      <c r="B38"/>
      <c r="C38"/>
      <c r="D38"/>
      <c r="E38"/>
      <c r="F38"/>
      <c r="G38"/>
      <c r="H38"/>
    </row>
    <row r="39" spans="1:8" s="6" customFormat="1" ht="18.75" x14ac:dyDescent="0.3">
      <c r="A39"/>
      <c r="B39"/>
      <c r="C39"/>
      <c r="D39"/>
      <c r="E39"/>
      <c r="F39"/>
      <c r="G39"/>
      <c r="H39"/>
    </row>
    <row r="40" spans="1:8" s="6" customFormat="1" ht="18.75" x14ac:dyDescent="0.3">
      <c r="A40"/>
      <c r="B40"/>
      <c r="C40"/>
      <c r="D40"/>
      <c r="E40"/>
      <c r="F40"/>
      <c r="G40"/>
      <c r="H40"/>
    </row>
    <row r="41" spans="1:8" s="6" customFormat="1" ht="18.75" x14ac:dyDescent="0.3">
      <c r="A41"/>
      <c r="B41"/>
      <c r="C41"/>
      <c r="D41"/>
      <c r="E41"/>
      <c r="F41"/>
      <c r="G41"/>
      <c r="H41"/>
    </row>
    <row r="42" spans="1:8" s="6" customFormat="1" ht="18.75" x14ac:dyDescent="0.3">
      <c r="A42"/>
      <c r="B42"/>
      <c r="C42"/>
      <c r="D42"/>
      <c r="E42"/>
      <c r="F42"/>
      <c r="G42"/>
      <c r="H42"/>
    </row>
    <row r="43" spans="1:8" s="6" customFormat="1" ht="18.75" x14ac:dyDescent="0.3">
      <c r="A43"/>
      <c r="B43"/>
      <c r="C43"/>
      <c r="D43"/>
      <c r="E43"/>
      <c r="F43"/>
      <c r="G43"/>
      <c r="H43"/>
    </row>
    <row r="44" spans="1:8" s="6" customFormat="1" ht="18.75" x14ac:dyDescent="0.3">
      <c r="A44"/>
      <c r="B44"/>
      <c r="C44"/>
      <c r="D44"/>
      <c r="E44"/>
      <c r="F44"/>
      <c r="G44"/>
      <c r="H44"/>
    </row>
    <row r="45" spans="1:8" s="6" customFormat="1" ht="18.75" x14ac:dyDescent="0.3">
      <c r="A45"/>
      <c r="B45"/>
      <c r="C45"/>
      <c r="D45"/>
      <c r="E45"/>
      <c r="F45"/>
      <c r="G45"/>
      <c r="H45"/>
    </row>
    <row r="46" spans="1:8" s="6" customFormat="1" ht="18.75" x14ac:dyDescent="0.3">
      <c r="A46"/>
      <c r="B46"/>
      <c r="C46"/>
      <c r="D46"/>
      <c r="E46"/>
      <c r="F46"/>
      <c r="G46"/>
      <c r="H46"/>
    </row>
    <row r="47" spans="1:8" s="6" customFormat="1" ht="18.75" x14ac:dyDescent="0.3">
      <c r="A47"/>
      <c r="B47"/>
      <c r="C47"/>
      <c r="D47"/>
      <c r="E47"/>
      <c r="F47"/>
      <c r="G47"/>
      <c r="H47"/>
    </row>
    <row r="48" spans="1:8" s="6" customFormat="1" ht="18.75" x14ac:dyDescent="0.3">
      <c r="A48"/>
      <c r="B48"/>
      <c r="C48"/>
      <c r="D48"/>
      <c r="E48"/>
      <c r="F48"/>
      <c r="G48"/>
      <c r="H48"/>
    </row>
    <row r="49" spans="1:8" s="6" customFormat="1" ht="18.75" x14ac:dyDescent="0.3">
      <c r="A49"/>
      <c r="B49"/>
      <c r="C49"/>
      <c r="D49"/>
      <c r="E49"/>
      <c r="F49"/>
      <c r="G49"/>
      <c r="H49"/>
    </row>
    <row r="50" spans="1:8" s="6" customFormat="1" ht="18.75" x14ac:dyDescent="0.3">
      <c r="A50"/>
      <c r="B50"/>
      <c r="C50"/>
      <c r="D50"/>
      <c r="E50"/>
      <c r="F50"/>
      <c r="G50"/>
      <c r="H50"/>
    </row>
    <row r="51" spans="1:8" s="6" customFormat="1" ht="18.75" x14ac:dyDescent="0.3">
      <c r="A51"/>
      <c r="B51"/>
      <c r="C51"/>
      <c r="D51"/>
      <c r="E51"/>
      <c r="F51"/>
      <c r="G51"/>
      <c r="H51"/>
    </row>
    <row r="52" spans="1:8" s="6" customFormat="1" ht="18.75" x14ac:dyDescent="0.3">
      <c r="A52"/>
      <c r="B52"/>
      <c r="C52"/>
      <c r="D52"/>
      <c r="E52"/>
      <c r="F52"/>
      <c r="G52"/>
      <c r="H52"/>
    </row>
    <row r="53" spans="1:8" s="6" customFormat="1" ht="18.75" x14ac:dyDescent="0.3">
      <c r="A53"/>
      <c r="B53"/>
      <c r="C53"/>
      <c r="D53"/>
      <c r="E53"/>
      <c r="F53"/>
      <c r="G53"/>
      <c r="H53"/>
    </row>
    <row r="54" spans="1:8" s="6" customFormat="1" ht="18.75" x14ac:dyDescent="0.3">
      <c r="A54"/>
      <c r="B54"/>
      <c r="C54"/>
      <c r="D54"/>
      <c r="E54"/>
      <c r="F54"/>
      <c r="G54"/>
      <c r="H54"/>
    </row>
    <row r="55" spans="1:8" s="6" customFormat="1" ht="18.75" x14ac:dyDescent="0.3">
      <c r="A55"/>
      <c r="B55"/>
      <c r="C55"/>
      <c r="D55"/>
      <c r="E55"/>
      <c r="F55"/>
      <c r="G55"/>
      <c r="H55"/>
    </row>
    <row r="56" spans="1:8" s="6" customFormat="1" ht="18.75" x14ac:dyDescent="0.3">
      <c r="A56"/>
      <c r="B56"/>
      <c r="C56"/>
      <c r="D56"/>
      <c r="E56"/>
      <c r="F56"/>
      <c r="G56"/>
      <c r="H56"/>
    </row>
    <row r="57" spans="1:8" s="6" customFormat="1" ht="18.75" x14ac:dyDescent="0.3">
      <c r="A57"/>
      <c r="B57"/>
      <c r="C57"/>
      <c r="D57"/>
      <c r="E57"/>
      <c r="F57"/>
      <c r="G57"/>
      <c r="H57"/>
    </row>
    <row r="58" spans="1:8" s="6" customFormat="1" ht="18.75" x14ac:dyDescent="0.3">
      <c r="A58"/>
      <c r="B58"/>
      <c r="C58"/>
      <c r="D58"/>
      <c r="E58"/>
      <c r="F58"/>
      <c r="G58"/>
      <c r="H58"/>
    </row>
    <row r="59" spans="1:8" s="6" customFormat="1" ht="18.75" x14ac:dyDescent="0.3">
      <c r="A59"/>
      <c r="B59"/>
      <c r="C59"/>
      <c r="D59"/>
      <c r="E59"/>
      <c r="F59"/>
      <c r="G59"/>
      <c r="H59"/>
    </row>
    <row r="60" spans="1:8" s="6" customFormat="1" ht="18.75" x14ac:dyDescent="0.3">
      <c r="A60"/>
      <c r="B60"/>
      <c r="C60"/>
      <c r="D60"/>
      <c r="E60"/>
      <c r="F60"/>
      <c r="G60"/>
      <c r="H60"/>
    </row>
    <row r="61" spans="1:8" s="6" customFormat="1" ht="18.75" x14ac:dyDescent="0.3">
      <c r="A61"/>
      <c r="B61"/>
      <c r="C61"/>
      <c r="D61"/>
      <c r="E61"/>
      <c r="F61"/>
      <c r="G61"/>
      <c r="H61"/>
    </row>
    <row r="62" spans="1:8" s="6" customFormat="1" ht="18.75" x14ac:dyDescent="0.3">
      <c r="A62"/>
      <c r="B62"/>
      <c r="C62"/>
      <c r="D62"/>
      <c r="E62"/>
      <c r="F62"/>
      <c r="G62"/>
      <c r="H62"/>
    </row>
    <row r="63" spans="1:8" s="6" customFormat="1" ht="18.75" x14ac:dyDescent="0.3">
      <c r="A63"/>
      <c r="B63"/>
      <c r="C63"/>
      <c r="D63"/>
      <c r="E63"/>
      <c r="F63"/>
      <c r="G63"/>
      <c r="H63"/>
    </row>
    <row r="64" spans="1:8" s="6" customFormat="1" ht="18.75" x14ac:dyDescent="0.3">
      <c r="A64"/>
      <c r="B64"/>
      <c r="C64"/>
      <c r="D64"/>
      <c r="E64"/>
      <c r="F64"/>
      <c r="G64"/>
      <c r="H64"/>
    </row>
    <row r="65" spans="1:8" s="6" customFormat="1" ht="18.75" x14ac:dyDescent="0.3">
      <c r="A65"/>
      <c r="B65"/>
      <c r="C65"/>
      <c r="D65"/>
      <c r="E65"/>
      <c r="F65"/>
      <c r="G65"/>
      <c r="H65"/>
    </row>
    <row r="66" spans="1:8" s="6" customFormat="1" ht="18.75" x14ac:dyDescent="0.3">
      <c r="A66"/>
      <c r="B66"/>
      <c r="C66"/>
      <c r="D66"/>
      <c r="E66"/>
      <c r="F66"/>
      <c r="G66"/>
      <c r="H66"/>
    </row>
    <row r="67" spans="1:8" s="6" customFormat="1" ht="18.75" x14ac:dyDescent="0.3">
      <c r="A67"/>
      <c r="B67"/>
      <c r="C67"/>
      <c r="D67"/>
      <c r="E67"/>
      <c r="F67"/>
      <c r="G67"/>
      <c r="H67"/>
    </row>
    <row r="68" spans="1:8" s="6" customFormat="1" ht="18.75" x14ac:dyDescent="0.3">
      <c r="A68"/>
      <c r="B68"/>
      <c r="C68"/>
      <c r="D68"/>
      <c r="E68"/>
      <c r="F68"/>
      <c r="G68"/>
      <c r="H68"/>
    </row>
    <row r="69" spans="1:8" s="6" customFormat="1" ht="18.75" x14ac:dyDescent="0.3">
      <c r="A69"/>
      <c r="B69"/>
      <c r="C69"/>
      <c r="D69"/>
      <c r="E69"/>
      <c r="F69"/>
      <c r="G69"/>
      <c r="H69"/>
    </row>
    <row r="70" spans="1:8" s="6" customFormat="1" ht="18.75" x14ac:dyDescent="0.3">
      <c r="A70"/>
      <c r="B70"/>
      <c r="C70"/>
      <c r="D70"/>
      <c r="E70"/>
      <c r="F70"/>
      <c r="G70"/>
      <c r="H70"/>
    </row>
    <row r="71" spans="1:8" s="6" customFormat="1" ht="18.75" x14ac:dyDescent="0.3">
      <c r="A71"/>
      <c r="B71"/>
      <c r="C71"/>
      <c r="D71"/>
      <c r="E71"/>
      <c r="F71"/>
      <c r="G71"/>
      <c r="H71"/>
    </row>
    <row r="72" spans="1:8" s="6" customFormat="1" ht="18.75" x14ac:dyDescent="0.3">
      <c r="A72"/>
      <c r="B72"/>
      <c r="C72"/>
      <c r="D72"/>
      <c r="E72"/>
      <c r="F72"/>
      <c r="G72"/>
      <c r="H72"/>
    </row>
    <row r="73" spans="1:8" s="6" customFormat="1" ht="18.75" x14ac:dyDescent="0.3">
      <c r="A73"/>
      <c r="B73"/>
      <c r="C73"/>
      <c r="D73"/>
      <c r="E73"/>
      <c r="F73"/>
      <c r="G73"/>
      <c r="H73"/>
    </row>
    <row r="74" spans="1:8" s="6" customFormat="1" ht="18.75" x14ac:dyDescent="0.3">
      <c r="A74"/>
      <c r="B74"/>
      <c r="C74"/>
      <c r="D74"/>
      <c r="E74"/>
      <c r="F74"/>
      <c r="G74"/>
      <c r="H74"/>
    </row>
    <row r="75" spans="1:8" s="6" customFormat="1" ht="18.75" x14ac:dyDescent="0.3">
      <c r="A75"/>
      <c r="B75"/>
      <c r="C75"/>
      <c r="D75"/>
      <c r="E75"/>
      <c r="F75"/>
      <c r="G75"/>
      <c r="H75"/>
    </row>
    <row r="76" spans="1:8" s="6" customFormat="1" ht="18.75" x14ac:dyDescent="0.3">
      <c r="A76"/>
      <c r="B76"/>
      <c r="C76"/>
      <c r="D76"/>
      <c r="E76"/>
      <c r="F76"/>
      <c r="G76"/>
      <c r="H76"/>
    </row>
    <row r="77" spans="1:8" s="6" customFormat="1" ht="18.75" x14ac:dyDescent="0.3">
      <c r="A77"/>
      <c r="B77"/>
      <c r="C77"/>
      <c r="D77"/>
      <c r="E77"/>
      <c r="F77"/>
      <c r="G77"/>
      <c r="H77"/>
    </row>
    <row r="78" spans="1:8" s="6" customFormat="1" ht="18.75" x14ac:dyDescent="0.3">
      <c r="A78"/>
      <c r="B78"/>
      <c r="C78"/>
      <c r="D78"/>
      <c r="E78"/>
      <c r="F78"/>
      <c r="G78"/>
      <c r="H78"/>
    </row>
    <row r="79" spans="1:8" s="6" customFormat="1" ht="18.75" x14ac:dyDescent="0.3">
      <c r="A79"/>
      <c r="B79"/>
      <c r="C79"/>
      <c r="D79"/>
      <c r="E79"/>
      <c r="F79"/>
      <c r="G79"/>
      <c r="H79"/>
    </row>
    <row r="80" spans="1:8" s="6" customFormat="1" ht="18.75" x14ac:dyDescent="0.3">
      <c r="A80"/>
      <c r="B80"/>
      <c r="C80"/>
      <c r="D80"/>
      <c r="E80"/>
      <c r="F80"/>
      <c r="G80"/>
      <c r="H80"/>
    </row>
    <row r="81" spans="1:8" s="6" customFormat="1" ht="18.75" x14ac:dyDescent="0.3">
      <c r="A81"/>
      <c r="B81"/>
      <c r="C81"/>
      <c r="D81"/>
      <c r="E81"/>
      <c r="F81"/>
      <c r="G81"/>
      <c r="H81"/>
    </row>
    <row r="82" spans="1:8" s="6" customFormat="1" ht="18.75" x14ac:dyDescent="0.3">
      <c r="A82"/>
      <c r="B82"/>
      <c r="C82"/>
      <c r="D82"/>
      <c r="E82"/>
      <c r="F82"/>
      <c r="G82"/>
      <c r="H82"/>
    </row>
    <row r="83" spans="1:8" s="6" customFormat="1" ht="18.75" x14ac:dyDescent="0.3">
      <c r="A83"/>
      <c r="B83"/>
      <c r="C83"/>
      <c r="D83"/>
      <c r="E83"/>
      <c r="F83"/>
      <c r="G83"/>
      <c r="H83"/>
    </row>
    <row r="84" spans="1:8" s="6" customFormat="1" ht="18.75" x14ac:dyDescent="0.3">
      <c r="A84"/>
      <c r="B84"/>
      <c r="C84"/>
      <c r="D84"/>
      <c r="E84"/>
      <c r="F84"/>
      <c r="G84"/>
      <c r="H84"/>
    </row>
    <row r="85" spans="1:8" s="6" customFormat="1" ht="18.75" x14ac:dyDescent="0.3">
      <c r="A85"/>
      <c r="B85"/>
      <c r="C85"/>
      <c r="D85"/>
      <c r="E85"/>
      <c r="F85"/>
      <c r="G85"/>
      <c r="H85"/>
    </row>
    <row r="86" spans="1:8" s="6" customFormat="1" ht="18.75" x14ac:dyDescent="0.3">
      <c r="A86"/>
      <c r="B86"/>
      <c r="C86"/>
      <c r="D86"/>
      <c r="E86"/>
      <c r="F86"/>
      <c r="G86"/>
      <c r="H86"/>
    </row>
    <row r="87" spans="1:8" s="6" customFormat="1" ht="18.75" x14ac:dyDescent="0.3">
      <c r="A87"/>
      <c r="B87"/>
      <c r="C87"/>
      <c r="D87"/>
      <c r="E87"/>
      <c r="F87"/>
      <c r="G87"/>
      <c r="H87"/>
    </row>
    <row r="88" spans="1:8" s="6" customFormat="1" ht="18.75" x14ac:dyDescent="0.3">
      <c r="A88"/>
      <c r="B88"/>
      <c r="C88"/>
      <c r="D88"/>
      <c r="E88"/>
      <c r="F88"/>
      <c r="G88"/>
      <c r="H88"/>
    </row>
    <row r="89" spans="1:8" s="6" customFormat="1" ht="18.75" x14ac:dyDescent="0.3">
      <c r="A89"/>
      <c r="B89"/>
      <c r="C89"/>
      <c r="D89"/>
      <c r="E89"/>
      <c r="F89"/>
      <c r="G89"/>
      <c r="H89"/>
    </row>
    <row r="90" spans="1:8" s="6" customFormat="1" ht="18.75" x14ac:dyDescent="0.3">
      <c r="A90"/>
      <c r="B90"/>
      <c r="C90"/>
      <c r="D90"/>
      <c r="E90"/>
      <c r="F90"/>
      <c r="G90"/>
      <c r="H90"/>
    </row>
    <row r="91" spans="1:8" s="6" customFormat="1" ht="18.75" x14ac:dyDescent="0.3">
      <c r="A91"/>
      <c r="B91"/>
      <c r="C91"/>
      <c r="D91"/>
      <c r="E91"/>
      <c r="F91"/>
      <c r="G91"/>
      <c r="H91"/>
    </row>
    <row r="92" spans="1:8" s="6" customFormat="1" ht="18.75" x14ac:dyDescent="0.3">
      <c r="A92"/>
      <c r="B92"/>
      <c r="C92"/>
      <c r="D92"/>
      <c r="E92"/>
      <c r="F92"/>
      <c r="G92"/>
      <c r="H92"/>
    </row>
    <row r="93" spans="1:8" s="6" customFormat="1" ht="18.75" x14ac:dyDescent="0.3">
      <c r="A93"/>
      <c r="B93"/>
      <c r="C93"/>
      <c r="D93"/>
      <c r="E93"/>
      <c r="F93"/>
      <c r="G93"/>
      <c r="H93"/>
    </row>
    <row r="94" spans="1:8" s="6" customFormat="1" ht="18.75" x14ac:dyDescent="0.3">
      <c r="A94"/>
      <c r="B94"/>
      <c r="C94"/>
      <c r="D94"/>
      <c r="E94"/>
      <c r="F94"/>
      <c r="G94"/>
      <c r="H94"/>
    </row>
    <row r="95" spans="1:8" s="6" customFormat="1" ht="18.75" x14ac:dyDescent="0.3">
      <c r="A95"/>
      <c r="B95"/>
      <c r="C95"/>
      <c r="D95"/>
      <c r="E95"/>
      <c r="F95"/>
      <c r="G95"/>
      <c r="H95"/>
    </row>
    <row r="96" spans="1:8" s="6" customFormat="1" ht="18.75" x14ac:dyDescent="0.3">
      <c r="A96"/>
      <c r="B96"/>
      <c r="C96"/>
      <c r="D96"/>
      <c r="E96"/>
      <c r="F96"/>
      <c r="G96"/>
      <c r="H96"/>
    </row>
    <row r="97" spans="1:8" s="6" customFormat="1" ht="18.75" x14ac:dyDescent="0.3">
      <c r="A97"/>
      <c r="B97"/>
      <c r="C97"/>
      <c r="D97"/>
      <c r="E97"/>
      <c r="F97"/>
      <c r="G97"/>
      <c r="H97"/>
    </row>
    <row r="98" spans="1:8" s="6" customFormat="1" ht="18.75" x14ac:dyDescent="0.3">
      <c r="A98"/>
      <c r="B98"/>
      <c r="C98"/>
      <c r="D98"/>
      <c r="E98"/>
      <c r="F98"/>
      <c r="G98"/>
      <c r="H98"/>
    </row>
    <row r="99" spans="1:8" s="6" customFormat="1" ht="18.75" x14ac:dyDescent="0.3">
      <c r="A99"/>
      <c r="B99"/>
      <c r="C99"/>
      <c r="D99"/>
      <c r="E99"/>
      <c r="F99"/>
      <c r="G99"/>
      <c r="H99"/>
    </row>
    <row r="100" spans="1:8" s="6" customFormat="1" ht="18.75" x14ac:dyDescent="0.3">
      <c r="A100"/>
      <c r="B100"/>
      <c r="C100"/>
      <c r="D100"/>
      <c r="E100"/>
      <c r="F100"/>
      <c r="G100"/>
      <c r="H100"/>
    </row>
    <row r="101" spans="1:8" s="6" customFormat="1" ht="18.75" x14ac:dyDescent="0.3">
      <c r="A101"/>
      <c r="B101"/>
      <c r="C101"/>
      <c r="D101"/>
      <c r="E101"/>
      <c r="F101"/>
      <c r="G101"/>
      <c r="H101"/>
    </row>
    <row r="102" spans="1:8" s="6" customFormat="1" ht="18.75" x14ac:dyDescent="0.3">
      <c r="A102"/>
      <c r="B102"/>
      <c r="C102"/>
      <c r="D102"/>
      <c r="E102"/>
      <c r="F102"/>
      <c r="G102"/>
      <c r="H102"/>
    </row>
    <row r="103" spans="1:8" s="6" customFormat="1" ht="18.75" x14ac:dyDescent="0.3">
      <c r="A103"/>
      <c r="B103"/>
      <c r="C103"/>
      <c r="D103"/>
      <c r="E103"/>
      <c r="F103"/>
      <c r="G103"/>
      <c r="H103"/>
    </row>
    <row r="104" spans="1:8" s="6" customFormat="1" ht="18.75" x14ac:dyDescent="0.3">
      <c r="A104"/>
      <c r="B104"/>
      <c r="C104"/>
      <c r="D104"/>
      <c r="E104"/>
      <c r="F104"/>
      <c r="G104"/>
      <c r="H104"/>
    </row>
    <row r="105" spans="1:8" s="6" customFormat="1" ht="18.75" x14ac:dyDescent="0.3">
      <c r="A105"/>
      <c r="B105"/>
      <c r="C105"/>
      <c r="D105"/>
      <c r="E105"/>
      <c r="F105"/>
      <c r="G105"/>
      <c r="H105"/>
    </row>
    <row r="106" spans="1:8" s="6" customFormat="1" ht="18.75" x14ac:dyDescent="0.3">
      <c r="A106"/>
      <c r="B106"/>
      <c r="C106"/>
      <c r="D106"/>
      <c r="E106"/>
      <c r="F106"/>
      <c r="G106"/>
      <c r="H106"/>
    </row>
    <row r="107" spans="1:8" s="6" customFormat="1" ht="18.75" x14ac:dyDescent="0.3">
      <c r="A107"/>
      <c r="B107"/>
      <c r="C107"/>
      <c r="D107"/>
      <c r="E107"/>
      <c r="F107"/>
      <c r="G107"/>
      <c r="H107"/>
    </row>
    <row r="108" spans="1:8" s="6" customFormat="1" ht="18.75" x14ac:dyDescent="0.3">
      <c r="A108"/>
      <c r="B108"/>
      <c r="C108"/>
      <c r="D108"/>
      <c r="E108"/>
      <c r="F108"/>
      <c r="G108"/>
      <c r="H108"/>
    </row>
    <row r="109" spans="1:8" s="6" customFormat="1" ht="18.75" x14ac:dyDescent="0.3">
      <c r="A109"/>
      <c r="B109"/>
      <c r="C109"/>
      <c r="D109"/>
      <c r="E109"/>
      <c r="F109"/>
      <c r="G109"/>
      <c r="H109"/>
    </row>
    <row r="110" spans="1:8" s="6" customFormat="1" ht="18.75" x14ac:dyDescent="0.3">
      <c r="A110"/>
      <c r="B110"/>
      <c r="C110"/>
      <c r="D110"/>
      <c r="E110"/>
      <c r="F110"/>
      <c r="G110"/>
      <c r="H110"/>
    </row>
    <row r="111" spans="1:8" s="6" customFormat="1" ht="18.75" x14ac:dyDescent="0.3">
      <c r="A111"/>
      <c r="B111"/>
      <c r="C111"/>
      <c r="D111"/>
      <c r="E111"/>
      <c r="F111"/>
      <c r="G111"/>
      <c r="H111"/>
    </row>
    <row r="112" spans="1:8" s="6" customFormat="1" ht="18.75" x14ac:dyDescent="0.3">
      <c r="A112"/>
      <c r="B112"/>
      <c r="C112"/>
      <c r="D112"/>
      <c r="E112"/>
      <c r="F112"/>
      <c r="G112"/>
      <c r="H112"/>
    </row>
    <row r="113" spans="1:8" s="6" customFormat="1" ht="18.75" x14ac:dyDescent="0.3">
      <c r="A113"/>
      <c r="B113"/>
      <c r="C113"/>
      <c r="D113"/>
      <c r="E113"/>
      <c r="F113"/>
      <c r="G113"/>
      <c r="H113"/>
    </row>
    <row r="114" spans="1:8" s="6" customFormat="1" ht="18.75" x14ac:dyDescent="0.3">
      <c r="A114"/>
      <c r="B114"/>
      <c r="C114"/>
      <c r="D114"/>
      <c r="E114"/>
      <c r="F114"/>
      <c r="G114"/>
      <c r="H114"/>
    </row>
    <row r="115" spans="1:8" s="6" customFormat="1" ht="18.75" x14ac:dyDescent="0.3">
      <c r="A115"/>
      <c r="B115"/>
      <c r="C115"/>
      <c r="D115"/>
      <c r="E115"/>
      <c r="F115"/>
      <c r="G115"/>
      <c r="H115"/>
    </row>
    <row r="116" spans="1:8" s="6" customFormat="1" ht="18.75" x14ac:dyDescent="0.3">
      <c r="A116"/>
      <c r="B116"/>
      <c r="C116"/>
      <c r="D116"/>
      <c r="E116"/>
      <c r="F116"/>
      <c r="G116"/>
      <c r="H116"/>
    </row>
    <row r="117" spans="1:8" s="6" customFormat="1" ht="18.75" x14ac:dyDescent="0.3">
      <c r="A117"/>
      <c r="B117"/>
      <c r="C117"/>
      <c r="D117"/>
      <c r="E117"/>
      <c r="F117"/>
      <c r="G117"/>
      <c r="H117"/>
    </row>
    <row r="118" spans="1:8" s="6" customFormat="1" ht="18.75" x14ac:dyDescent="0.3">
      <c r="A118"/>
      <c r="B118"/>
      <c r="C118"/>
      <c r="D118"/>
      <c r="E118"/>
      <c r="F118"/>
      <c r="G118"/>
      <c r="H118"/>
    </row>
    <row r="119" spans="1:8" s="6" customFormat="1" ht="18.75" x14ac:dyDescent="0.3">
      <c r="A119"/>
      <c r="B119"/>
      <c r="C119"/>
      <c r="D119"/>
      <c r="E119"/>
      <c r="F119"/>
      <c r="G119"/>
      <c r="H119"/>
    </row>
    <row r="120" spans="1:8" s="6" customFormat="1" ht="18.75" x14ac:dyDescent="0.3">
      <c r="A120"/>
      <c r="B120"/>
      <c r="C120"/>
      <c r="D120"/>
      <c r="E120"/>
      <c r="F120"/>
      <c r="G120"/>
      <c r="H120"/>
    </row>
    <row r="121" spans="1:8" s="6" customFormat="1" ht="18.75" x14ac:dyDescent="0.3">
      <c r="A121"/>
      <c r="B121"/>
      <c r="C121"/>
      <c r="D121"/>
      <c r="E121"/>
      <c r="F121"/>
      <c r="G121"/>
      <c r="H121"/>
    </row>
    <row r="122" spans="1:8" s="6" customFormat="1" ht="18.75" x14ac:dyDescent="0.3">
      <c r="A122"/>
      <c r="B122"/>
      <c r="C122"/>
      <c r="D122"/>
      <c r="E122"/>
      <c r="F122"/>
      <c r="G122"/>
      <c r="H122"/>
    </row>
    <row r="123" spans="1:8" s="6" customFormat="1" ht="18.75" x14ac:dyDescent="0.3">
      <c r="A123"/>
      <c r="B123"/>
      <c r="C123"/>
      <c r="D123"/>
      <c r="E123"/>
      <c r="F123"/>
      <c r="G123"/>
      <c r="H123"/>
    </row>
    <row r="124" spans="1:8" s="6" customFormat="1" ht="18.75" x14ac:dyDescent="0.3">
      <c r="A124"/>
      <c r="B124"/>
      <c r="C124"/>
      <c r="D124"/>
      <c r="E124"/>
      <c r="F124"/>
      <c r="G124"/>
      <c r="H124"/>
    </row>
    <row r="125" spans="1:8" s="6" customFormat="1" ht="18.75" x14ac:dyDescent="0.3">
      <c r="A125"/>
      <c r="B125"/>
      <c r="C125"/>
      <c r="D125"/>
      <c r="E125"/>
      <c r="F125"/>
      <c r="G125"/>
      <c r="H125"/>
    </row>
    <row r="126" spans="1:8" s="6" customFormat="1" ht="18.75" x14ac:dyDescent="0.3">
      <c r="A126"/>
      <c r="B126"/>
      <c r="C126"/>
      <c r="D126"/>
      <c r="E126"/>
      <c r="F126"/>
      <c r="G126"/>
      <c r="H126"/>
    </row>
    <row r="127" spans="1:8" s="6" customFormat="1" ht="18.75" x14ac:dyDescent="0.3">
      <c r="A127"/>
      <c r="B127"/>
      <c r="C127"/>
      <c r="D127"/>
      <c r="E127"/>
      <c r="F127"/>
      <c r="G127"/>
      <c r="H127"/>
    </row>
    <row r="128" spans="1:8" s="6" customFormat="1" ht="18.75" x14ac:dyDescent="0.3">
      <c r="A128"/>
      <c r="B128"/>
      <c r="C128"/>
      <c r="D128"/>
      <c r="E128"/>
      <c r="F128"/>
      <c r="G128"/>
      <c r="H128"/>
    </row>
    <row r="129" spans="1:8" s="6" customFormat="1" ht="18.75" x14ac:dyDescent="0.3">
      <c r="A129"/>
      <c r="B129"/>
      <c r="C129"/>
      <c r="D129"/>
      <c r="E129"/>
      <c r="F129"/>
      <c r="G129"/>
      <c r="H129"/>
    </row>
    <row r="130" spans="1:8" s="6" customFormat="1" ht="18.75" x14ac:dyDescent="0.3">
      <c r="A130"/>
      <c r="B130"/>
      <c r="C130"/>
      <c r="D130"/>
      <c r="E130"/>
      <c r="F130"/>
      <c r="G130"/>
      <c r="H130"/>
    </row>
    <row r="131" spans="1:8" s="6" customFormat="1" ht="18.75" x14ac:dyDescent="0.3">
      <c r="A131"/>
      <c r="B131"/>
      <c r="C131"/>
      <c r="D131"/>
      <c r="E131"/>
      <c r="F131"/>
      <c r="G131"/>
      <c r="H131"/>
    </row>
    <row r="132" spans="1:8" s="6" customFormat="1" ht="18.75" x14ac:dyDescent="0.3">
      <c r="A132"/>
      <c r="B132"/>
      <c r="C132"/>
      <c r="D132"/>
      <c r="E132"/>
      <c r="F132"/>
      <c r="G132"/>
      <c r="H132"/>
    </row>
    <row r="133" spans="1:8" s="6" customFormat="1" ht="18.75" x14ac:dyDescent="0.3">
      <c r="A133"/>
      <c r="B133"/>
      <c r="C133"/>
      <c r="D133"/>
      <c r="E133"/>
      <c r="F133"/>
      <c r="G133"/>
      <c r="H133"/>
    </row>
    <row r="134" spans="1:8" s="6" customFormat="1" ht="18.75" x14ac:dyDescent="0.3">
      <c r="A134"/>
      <c r="B134"/>
      <c r="C134"/>
      <c r="D134"/>
      <c r="E134"/>
      <c r="F134"/>
      <c r="G134"/>
      <c r="H134"/>
    </row>
    <row r="135" spans="1:8" s="6" customFormat="1" ht="18.75" x14ac:dyDescent="0.3">
      <c r="A135"/>
      <c r="B135"/>
      <c r="C135"/>
      <c r="D135"/>
      <c r="E135"/>
      <c r="F135"/>
      <c r="G135"/>
      <c r="H135"/>
    </row>
    <row r="136" spans="1:8" s="6" customFormat="1" ht="18.75" x14ac:dyDescent="0.3">
      <c r="A136"/>
      <c r="B136"/>
      <c r="C136"/>
      <c r="D136"/>
      <c r="E136"/>
      <c r="F136"/>
      <c r="G136"/>
      <c r="H136"/>
    </row>
    <row r="137" spans="1:8" s="6" customFormat="1" ht="18.75" x14ac:dyDescent="0.3">
      <c r="A137"/>
      <c r="B137"/>
      <c r="C137"/>
      <c r="D137"/>
      <c r="E137"/>
      <c r="F137"/>
      <c r="G137"/>
      <c r="H137"/>
    </row>
    <row r="138" spans="1:8" s="6" customFormat="1" ht="18.75" x14ac:dyDescent="0.3">
      <c r="A138"/>
      <c r="B138"/>
      <c r="C138"/>
      <c r="D138"/>
      <c r="E138"/>
      <c r="F138"/>
      <c r="G138"/>
      <c r="H138"/>
    </row>
    <row r="139" spans="1:8" s="6" customFormat="1" ht="18.75" x14ac:dyDescent="0.3">
      <c r="A139"/>
      <c r="B139"/>
      <c r="C139"/>
      <c r="D139"/>
      <c r="E139"/>
      <c r="F139"/>
      <c r="G139"/>
      <c r="H139"/>
    </row>
    <row r="140" spans="1:8" s="6" customFormat="1" ht="18.75" x14ac:dyDescent="0.3">
      <c r="A140"/>
      <c r="B140"/>
      <c r="C140"/>
      <c r="D140"/>
      <c r="E140"/>
      <c r="F140"/>
      <c r="G140"/>
      <c r="H140"/>
    </row>
    <row r="141" spans="1:8" s="6" customFormat="1" ht="18.75" x14ac:dyDescent="0.3">
      <c r="A141"/>
      <c r="B141"/>
      <c r="C141"/>
      <c r="D141"/>
      <c r="E141"/>
      <c r="F141"/>
      <c r="G141"/>
      <c r="H141"/>
    </row>
    <row r="142" spans="1:8" s="6" customFormat="1" ht="18.75" x14ac:dyDescent="0.3">
      <c r="A142"/>
      <c r="B142"/>
      <c r="C142"/>
      <c r="D142"/>
      <c r="E142"/>
      <c r="F142"/>
      <c r="G142"/>
      <c r="H142"/>
    </row>
    <row r="143" spans="1:8" s="6" customFormat="1" ht="18.75" x14ac:dyDescent="0.3">
      <c r="A143"/>
      <c r="B143"/>
      <c r="C143"/>
      <c r="D143"/>
      <c r="E143"/>
      <c r="F143"/>
      <c r="G143"/>
      <c r="H143"/>
    </row>
    <row r="144" spans="1:8" s="6" customFormat="1" ht="18.75" x14ac:dyDescent="0.3">
      <c r="A144"/>
      <c r="B144"/>
      <c r="C144"/>
      <c r="D144"/>
      <c r="E144"/>
      <c r="F144"/>
      <c r="G144"/>
      <c r="H144"/>
    </row>
    <row r="145" spans="1:8" s="6" customFormat="1" ht="18.75" x14ac:dyDescent="0.3">
      <c r="A145"/>
      <c r="B145"/>
      <c r="C145"/>
      <c r="D145"/>
      <c r="E145"/>
      <c r="F145"/>
      <c r="G145"/>
      <c r="H145"/>
    </row>
    <row r="146" spans="1:8" s="6" customFormat="1" ht="18.75" x14ac:dyDescent="0.3">
      <c r="A146"/>
      <c r="B146"/>
      <c r="C146"/>
      <c r="D146"/>
      <c r="E146"/>
      <c r="F146"/>
      <c r="G146"/>
      <c r="H146"/>
    </row>
    <row r="147" spans="1:8" s="6" customFormat="1" ht="18.75" x14ac:dyDescent="0.3">
      <c r="A147"/>
      <c r="B147"/>
      <c r="C147"/>
      <c r="D147"/>
      <c r="E147"/>
      <c r="F147"/>
      <c r="G147"/>
      <c r="H147"/>
    </row>
    <row r="148" spans="1:8" s="6" customFormat="1" ht="18.75" x14ac:dyDescent="0.3">
      <c r="A148"/>
      <c r="B148"/>
      <c r="C148"/>
      <c r="D148"/>
      <c r="E148"/>
      <c r="F148"/>
      <c r="G148"/>
      <c r="H148"/>
    </row>
    <row r="149" spans="1:8" s="6" customFormat="1" ht="18.75" x14ac:dyDescent="0.3">
      <c r="A149"/>
      <c r="B149"/>
      <c r="C149"/>
      <c r="D149"/>
      <c r="E149"/>
      <c r="F149"/>
      <c r="G149"/>
      <c r="H149"/>
    </row>
    <row r="150" spans="1:8" s="6" customFormat="1" ht="18.75" x14ac:dyDescent="0.3">
      <c r="A150"/>
      <c r="B150"/>
      <c r="C150"/>
      <c r="D150"/>
      <c r="E150"/>
      <c r="F150"/>
      <c r="G150"/>
      <c r="H150"/>
    </row>
    <row r="151" spans="1:8" s="6" customFormat="1" ht="18.75" x14ac:dyDescent="0.3">
      <c r="A151"/>
      <c r="B151"/>
      <c r="C151"/>
      <c r="D151"/>
      <c r="E151"/>
      <c r="F151"/>
      <c r="G151"/>
      <c r="H151"/>
    </row>
    <row r="152" spans="1:8" s="6" customFormat="1" ht="18.75" x14ac:dyDescent="0.3">
      <c r="A152"/>
      <c r="B152"/>
      <c r="C152"/>
      <c r="D152"/>
      <c r="E152"/>
      <c r="F152"/>
      <c r="G152"/>
      <c r="H152"/>
    </row>
    <row r="153" spans="1:8" s="6" customFormat="1" ht="18.75" x14ac:dyDescent="0.3">
      <c r="A153"/>
      <c r="B153"/>
      <c r="C153"/>
      <c r="D153"/>
      <c r="E153"/>
      <c r="F153"/>
      <c r="G153"/>
      <c r="H153"/>
    </row>
    <row r="154" spans="1:8" s="6" customFormat="1" ht="18.75" x14ac:dyDescent="0.3">
      <c r="A154"/>
      <c r="B154"/>
      <c r="C154"/>
      <c r="D154"/>
      <c r="E154"/>
      <c r="F154"/>
      <c r="G154"/>
      <c r="H154"/>
    </row>
    <row r="155" spans="1:8" s="6" customFormat="1" ht="18.75" x14ac:dyDescent="0.3">
      <c r="A155"/>
      <c r="B155"/>
      <c r="C155"/>
      <c r="D155"/>
      <c r="E155"/>
      <c r="F155"/>
      <c r="G155"/>
      <c r="H155"/>
    </row>
    <row r="156" spans="1:8" s="6" customFormat="1" ht="18.75" x14ac:dyDescent="0.3">
      <c r="A156"/>
      <c r="B156"/>
      <c r="C156"/>
      <c r="D156"/>
      <c r="E156"/>
      <c r="F156"/>
      <c r="G156"/>
      <c r="H156"/>
    </row>
    <row r="157" spans="1:8" s="6" customFormat="1" ht="21" customHeight="1" x14ac:dyDescent="0.3">
      <c r="G157" s="35"/>
      <c r="H157" s="35"/>
    </row>
    <row r="158" spans="1:8" s="6" customFormat="1" ht="21" customHeight="1" x14ac:dyDescent="0.3">
      <c r="G158" s="35"/>
      <c r="H158" s="35"/>
    </row>
    <row r="159" spans="1:8" s="6" customFormat="1" ht="21" customHeight="1" x14ac:dyDescent="0.3">
      <c r="G159" s="35"/>
      <c r="H159" s="35"/>
    </row>
    <row r="160" spans="1:8" s="6" customFormat="1" ht="21" customHeight="1" x14ac:dyDescent="0.3">
      <c r="G160" s="35"/>
      <c r="H160" s="35"/>
    </row>
    <row r="161" spans="7:8" s="6" customFormat="1" ht="21" customHeight="1" x14ac:dyDescent="0.3">
      <c r="G161" s="35"/>
      <c r="H161" s="35"/>
    </row>
    <row r="162" spans="7:8" s="6" customFormat="1" ht="21" customHeight="1" x14ac:dyDescent="0.3">
      <c r="G162" s="35"/>
      <c r="H162" s="35"/>
    </row>
    <row r="163" spans="7:8" s="6" customFormat="1" ht="21" customHeight="1" x14ac:dyDescent="0.3">
      <c r="G163" s="35"/>
      <c r="H163" s="35"/>
    </row>
    <row r="164" spans="7:8" s="6" customFormat="1" ht="21" customHeight="1" x14ac:dyDescent="0.3">
      <c r="G164" s="35"/>
      <c r="H164" s="35"/>
    </row>
    <row r="165" spans="7:8" s="6" customFormat="1" ht="21" customHeight="1" x14ac:dyDescent="0.3">
      <c r="G165" s="35"/>
      <c r="H165" s="35"/>
    </row>
    <row r="166" spans="7:8" s="6" customFormat="1" ht="21" customHeight="1" x14ac:dyDescent="0.3">
      <c r="G166" s="35"/>
      <c r="H166" s="35"/>
    </row>
    <row r="167" spans="7:8" s="6" customFormat="1" ht="21" customHeight="1" x14ac:dyDescent="0.3">
      <c r="G167" s="35"/>
      <c r="H167" s="35"/>
    </row>
    <row r="168" spans="7:8" s="6" customFormat="1" ht="21" customHeight="1" x14ac:dyDescent="0.3">
      <c r="G168" s="35"/>
      <c r="H168" s="35"/>
    </row>
    <row r="169" spans="7:8" s="6" customFormat="1" ht="21" customHeight="1" x14ac:dyDescent="0.3">
      <c r="G169" s="35"/>
      <c r="H169" s="35"/>
    </row>
    <row r="170" spans="7:8" s="6" customFormat="1" ht="21" customHeight="1" x14ac:dyDescent="0.3">
      <c r="G170" s="35"/>
      <c r="H170" s="35"/>
    </row>
    <row r="171" spans="7:8" s="6" customFormat="1" ht="21" customHeight="1" x14ac:dyDescent="0.3">
      <c r="G171" s="35"/>
      <c r="H171" s="35"/>
    </row>
    <row r="172" spans="7:8" s="6" customFormat="1" ht="21" customHeight="1" x14ac:dyDescent="0.3">
      <c r="G172" s="35"/>
      <c r="H172" s="35"/>
    </row>
    <row r="173" spans="7:8" s="6" customFormat="1" ht="21" customHeight="1" x14ac:dyDescent="0.3">
      <c r="G173" s="35"/>
      <c r="H173" s="35"/>
    </row>
    <row r="174" spans="7:8" s="6" customFormat="1" ht="21" customHeight="1" x14ac:dyDescent="0.3">
      <c r="G174" s="35"/>
      <c r="H174" s="35"/>
    </row>
    <row r="175" spans="7:8" s="6" customFormat="1" ht="21" customHeight="1" x14ac:dyDescent="0.3">
      <c r="G175" s="35"/>
      <c r="H175" s="35"/>
    </row>
    <row r="176" spans="7:8" s="6" customFormat="1" ht="21" customHeight="1" x14ac:dyDescent="0.3">
      <c r="G176" s="35"/>
      <c r="H176" s="35"/>
    </row>
    <row r="177" spans="7:8" s="6" customFormat="1" ht="21" customHeight="1" x14ac:dyDescent="0.3">
      <c r="G177" s="35"/>
      <c r="H177" s="35"/>
    </row>
    <row r="178" spans="7:8" s="6" customFormat="1" ht="21" customHeight="1" x14ac:dyDescent="0.3">
      <c r="G178" s="35"/>
      <c r="H178" s="35"/>
    </row>
    <row r="179" spans="7:8" s="6" customFormat="1" ht="21" customHeight="1" x14ac:dyDescent="0.3">
      <c r="G179" s="35"/>
      <c r="H179" s="35"/>
    </row>
    <row r="180" spans="7:8" s="6" customFormat="1" ht="21" customHeight="1" x14ac:dyDescent="0.3">
      <c r="G180" s="35"/>
      <c r="H180" s="35"/>
    </row>
    <row r="181" spans="7:8" s="6" customFormat="1" ht="21" customHeight="1" x14ac:dyDescent="0.3">
      <c r="G181" s="35"/>
      <c r="H181" s="35"/>
    </row>
    <row r="182" spans="7:8" s="6" customFormat="1" ht="21" customHeight="1" x14ac:dyDescent="0.3">
      <c r="G182" s="35"/>
      <c r="H182" s="35"/>
    </row>
    <row r="183" spans="7:8" s="6" customFormat="1" ht="21" customHeight="1" x14ac:dyDescent="0.3">
      <c r="G183" s="35"/>
      <c r="H183" s="35"/>
    </row>
    <row r="184" spans="7:8" s="6" customFormat="1" ht="21" customHeight="1" x14ac:dyDescent="0.3">
      <c r="G184" s="35"/>
      <c r="H184" s="35"/>
    </row>
    <row r="185" spans="7:8" s="6" customFormat="1" ht="21" customHeight="1" x14ac:dyDescent="0.3">
      <c r="G185" s="35"/>
      <c r="H185" s="35"/>
    </row>
    <row r="186" spans="7:8" s="6" customFormat="1" ht="21" customHeight="1" x14ac:dyDescent="0.3">
      <c r="G186" s="35"/>
      <c r="H186" s="35"/>
    </row>
    <row r="187" spans="7:8" s="6" customFormat="1" ht="21" customHeight="1" x14ac:dyDescent="0.3">
      <c r="G187" s="35"/>
      <c r="H187" s="35"/>
    </row>
    <row r="188" spans="7:8" s="6" customFormat="1" ht="21" customHeight="1" x14ac:dyDescent="0.3">
      <c r="G188" s="35"/>
      <c r="H188" s="35"/>
    </row>
    <row r="189" spans="7:8" s="6" customFormat="1" ht="21" customHeight="1" x14ac:dyDescent="0.3">
      <c r="G189" s="35"/>
      <c r="H189" s="35"/>
    </row>
    <row r="190" spans="7:8" s="6" customFormat="1" ht="21" customHeight="1" x14ac:dyDescent="0.3">
      <c r="G190" s="35"/>
      <c r="H190" s="35"/>
    </row>
    <row r="191" spans="7:8" s="6" customFormat="1" ht="21" customHeight="1" x14ac:dyDescent="0.3">
      <c r="G191" s="35"/>
      <c r="H191" s="35"/>
    </row>
    <row r="192" spans="7:8" s="6" customFormat="1" ht="21" customHeight="1" x14ac:dyDescent="0.3">
      <c r="G192" s="35"/>
      <c r="H192" s="35"/>
    </row>
    <row r="193" spans="7:8" s="6" customFormat="1" ht="21" customHeight="1" x14ac:dyDescent="0.3">
      <c r="G193" s="35"/>
      <c r="H193" s="35"/>
    </row>
    <row r="194" spans="7:8" s="6" customFormat="1" ht="21" customHeight="1" x14ac:dyDescent="0.3">
      <c r="G194" s="35"/>
      <c r="H194" s="35"/>
    </row>
    <row r="195" spans="7:8" s="6" customFormat="1" ht="21" customHeight="1" x14ac:dyDescent="0.3">
      <c r="G195" s="35"/>
      <c r="H195" s="35"/>
    </row>
    <row r="196" spans="7:8" s="6" customFormat="1" ht="21" customHeight="1" x14ac:dyDescent="0.3">
      <c r="G196" s="35"/>
      <c r="H196" s="35"/>
    </row>
    <row r="197" spans="7:8" s="6" customFormat="1" ht="21" customHeight="1" x14ac:dyDescent="0.3">
      <c r="G197" s="35"/>
      <c r="H197" s="35"/>
    </row>
    <row r="198" spans="7:8" s="6" customFormat="1" ht="21" customHeight="1" x14ac:dyDescent="0.3">
      <c r="G198" s="35"/>
      <c r="H198" s="35"/>
    </row>
    <row r="199" spans="7:8" s="6" customFormat="1" ht="21" customHeight="1" x14ac:dyDescent="0.3">
      <c r="G199" s="35"/>
      <c r="H199" s="35"/>
    </row>
    <row r="200" spans="7:8" s="6" customFormat="1" ht="21" customHeight="1" x14ac:dyDescent="0.3">
      <c r="G200" s="35"/>
      <c r="H200" s="35"/>
    </row>
    <row r="201" spans="7:8" s="6" customFormat="1" ht="21" customHeight="1" x14ac:dyDescent="0.3">
      <c r="G201" s="35"/>
      <c r="H201" s="35"/>
    </row>
    <row r="202" spans="7:8" s="6" customFormat="1" ht="21" customHeight="1" x14ac:dyDescent="0.3">
      <c r="G202" s="35"/>
      <c r="H202" s="35"/>
    </row>
    <row r="203" spans="7:8" s="6" customFormat="1" ht="21" customHeight="1" x14ac:dyDescent="0.3">
      <c r="G203" s="35"/>
      <c r="H203" s="35"/>
    </row>
    <row r="204" spans="7:8" s="6" customFormat="1" ht="21" customHeight="1" x14ac:dyDescent="0.3">
      <c r="G204" s="35"/>
      <c r="H204" s="35"/>
    </row>
    <row r="205" spans="7:8" s="6" customFormat="1" ht="21" customHeight="1" x14ac:dyDescent="0.3">
      <c r="G205" s="35"/>
      <c r="H205" s="35"/>
    </row>
    <row r="206" spans="7:8" s="6" customFormat="1" ht="21" customHeight="1" x14ac:dyDescent="0.3">
      <c r="G206" s="35"/>
      <c r="H206" s="35"/>
    </row>
    <row r="207" spans="7:8" s="6" customFormat="1" ht="21" customHeight="1" x14ac:dyDescent="0.3">
      <c r="G207" s="35"/>
      <c r="H207" s="35"/>
    </row>
    <row r="208" spans="7:8" s="6" customFormat="1" ht="21" customHeight="1" x14ac:dyDescent="0.3">
      <c r="G208" s="35"/>
      <c r="H208" s="35"/>
    </row>
    <row r="209" spans="7:8" s="6" customFormat="1" ht="21" customHeight="1" x14ac:dyDescent="0.3">
      <c r="G209" s="35"/>
      <c r="H209" s="35"/>
    </row>
    <row r="210" spans="7:8" s="6" customFormat="1" ht="21" customHeight="1" x14ac:dyDescent="0.3">
      <c r="G210" s="35"/>
      <c r="H210" s="35"/>
    </row>
    <row r="211" spans="7:8" s="6" customFormat="1" ht="21" customHeight="1" x14ac:dyDescent="0.3">
      <c r="G211" s="35"/>
      <c r="H211" s="35"/>
    </row>
    <row r="212" spans="7:8" s="6" customFormat="1" ht="21" customHeight="1" x14ac:dyDescent="0.3">
      <c r="G212" s="35"/>
      <c r="H212" s="35"/>
    </row>
    <row r="213" spans="7:8" s="6" customFormat="1" ht="21" customHeight="1" x14ac:dyDescent="0.3">
      <c r="G213" s="35"/>
      <c r="H213" s="35"/>
    </row>
    <row r="214" spans="7:8" s="6" customFormat="1" ht="21" customHeight="1" x14ac:dyDescent="0.3">
      <c r="G214" s="35"/>
      <c r="H214" s="35"/>
    </row>
    <row r="215" spans="7:8" s="6" customFormat="1" ht="21" customHeight="1" x14ac:dyDescent="0.3">
      <c r="G215" s="35"/>
      <c r="H215" s="35"/>
    </row>
    <row r="216" spans="7:8" s="6" customFormat="1" ht="21" customHeight="1" x14ac:dyDescent="0.3">
      <c r="G216" s="35"/>
      <c r="H216" s="35"/>
    </row>
    <row r="217" spans="7:8" s="6" customFormat="1" ht="21" customHeight="1" x14ac:dyDescent="0.3">
      <c r="G217" s="35"/>
      <c r="H217" s="35"/>
    </row>
    <row r="218" spans="7:8" s="6" customFormat="1" ht="21" customHeight="1" x14ac:dyDescent="0.3">
      <c r="G218" s="35"/>
      <c r="H218" s="35"/>
    </row>
    <row r="219" spans="7:8" s="6" customFormat="1" ht="21" customHeight="1" x14ac:dyDescent="0.3">
      <c r="G219" s="35"/>
      <c r="H219" s="35"/>
    </row>
    <row r="220" spans="7:8" s="6" customFormat="1" ht="21" customHeight="1" x14ac:dyDescent="0.3">
      <c r="G220" s="35"/>
      <c r="H220" s="35"/>
    </row>
    <row r="221" spans="7:8" s="6" customFormat="1" ht="21" customHeight="1" x14ac:dyDescent="0.3">
      <c r="G221" s="35"/>
      <c r="H221" s="35"/>
    </row>
    <row r="222" spans="7:8" s="6" customFormat="1" ht="21" customHeight="1" x14ac:dyDescent="0.3">
      <c r="G222" s="35"/>
      <c r="H222" s="35"/>
    </row>
    <row r="223" spans="7:8" s="6" customFormat="1" ht="21" customHeight="1" x14ac:dyDescent="0.3">
      <c r="G223" s="35"/>
      <c r="H223" s="35"/>
    </row>
    <row r="224" spans="7:8" s="6" customFormat="1" ht="21" customHeight="1" x14ac:dyDescent="0.3">
      <c r="G224" s="35"/>
      <c r="H224" s="35"/>
    </row>
    <row r="225" spans="7:8" s="6" customFormat="1" ht="21" customHeight="1" x14ac:dyDescent="0.3">
      <c r="G225" s="35"/>
      <c r="H225" s="35"/>
    </row>
    <row r="226" spans="7:8" s="6" customFormat="1" ht="21" customHeight="1" x14ac:dyDescent="0.3">
      <c r="G226" s="35"/>
      <c r="H226" s="35"/>
    </row>
    <row r="227" spans="7:8" s="6" customFormat="1" ht="21" customHeight="1" x14ac:dyDescent="0.3">
      <c r="G227" s="35"/>
      <c r="H227" s="35"/>
    </row>
    <row r="228" spans="7:8" s="6" customFormat="1" ht="21" customHeight="1" x14ac:dyDescent="0.3">
      <c r="G228" s="35"/>
      <c r="H228" s="35"/>
    </row>
    <row r="229" spans="7:8" s="6" customFormat="1" ht="21" customHeight="1" x14ac:dyDescent="0.3">
      <c r="G229" s="35"/>
      <c r="H229" s="35"/>
    </row>
    <row r="230" spans="7:8" s="6" customFormat="1" ht="21" customHeight="1" x14ac:dyDescent="0.3">
      <c r="G230" s="35"/>
      <c r="H230" s="35"/>
    </row>
    <row r="231" spans="7:8" s="6" customFormat="1" ht="21" customHeight="1" x14ac:dyDescent="0.3">
      <c r="G231" s="35"/>
      <c r="H231" s="35"/>
    </row>
    <row r="232" spans="7:8" s="6" customFormat="1" ht="21" customHeight="1" x14ac:dyDescent="0.3">
      <c r="G232" s="35"/>
      <c r="H232" s="35"/>
    </row>
    <row r="233" spans="7:8" s="6" customFormat="1" ht="21" customHeight="1" x14ac:dyDescent="0.3">
      <c r="G233" s="35"/>
      <c r="H233" s="35"/>
    </row>
    <row r="234" spans="7:8" s="6" customFormat="1" ht="21" customHeight="1" x14ac:dyDescent="0.3">
      <c r="G234" s="35"/>
      <c r="H234" s="35"/>
    </row>
    <row r="235" spans="7:8" s="6" customFormat="1" ht="21" customHeight="1" x14ac:dyDescent="0.3">
      <c r="G235" s="35"/>
      <c r="H235" s="35"/>
    </row>
    <row r="236" spans="7:8" s="6" customFormat="1" ht="21" customHeight="1" x14ac:dyDescent="0.3">
      <c r="G236" s="35"/>
      <c r="H236" s="35"/>
    </row>
    <row r="237" spans="7:8" s="6" customFormat="1" ht="21" customHeight="1" x14ac:dyDescent="0.3">
      <c r="G237" s="35"/>
      <c r="H237" s="35"/>
    </row>
    <row r="238" spans="7:8" s="6" customFormat="1" ht="21" customHeight="1" x14ac:dyDescent="0.3">
      <c r="G238" s="35"/>
      <c r="H238" s="35"/>
    </row>
    <row r="239" spans="7:8" s="6" customFormat="1" ht="21" customHeight="1" x14ac:dyDescent="0.3">
      <c r="G239" s="35"/>
      <c r="H239" s="35"/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7B3E25-8B86-43BF-897F-182AE2031567}">
  <sheetPr codeName="Feuil6"/>
  <dimension ref="A1:F154"/>
  <sheetViews>
    <sheetView showGridLines="0" showRowColHeaders="0" workbookViewId="0">
      <selection activeCell="C13" sqref="C13"/>
    </sheetView>
  </sheetViews>
  <sheetFormatPr baseColWidth="10" defaultColWidth="5" defaultRowHeight="15" x14ac:dyDescent="0.25"/>
  <cols>
    <col min="1" max="1" width="26" style="21" bestFit="1" customWidth="1"/>
    <col min="2" max="2" width="31.140625" style="21" bestFit="1" customWidth="1"/>
    <col min="3" max="3" width="10.28515625" style="21" bestFit="1" customWidth="1"/>
    <col min="4" max="4" width="12.5703125" style="21" bestFit="1" customWidth="1"/>
    <col min="5" max="5" width="12.28515625" style="21" bestFit="1" customWidth="1"/>
    <col min="6" max="6" width="14.5703125" style="21" bestFit="1" customWidth="1"/>
    <col min="7" max="7" width="11.42578125" style="21" customWidth="1"/>
    <col min="8" max="8" width="14.140625" style="21" customWidth="1"/>
    <col min="9" max="10" width="11.42578125" style="21" customWidth="1"/>
    <col min="11" max="16384" width="5" style="21"/>
  </cols>
  <sheetData>
    <row r="1" spans="1:6" ht="117" customHeight="1" x14ac:dyDescent="0.25"/>
    <row r="2" spans="1:6" x14ac:dyDescent="0.25">
      <c r="A2" s="34" t="s">
        <v>0</v>
      </c>
      <c r="B2" s="34" t="s">
        <v>14</v>
      </c>
      <c r="C2" s="34" t="s">
        <v>402</v>
      </c>
      <c r="D2" s="34" t="s">
        <v>449</v>
      </c>
      <c r="E2" s="34" t="s">
        <v>4</v>
      </c>
      <c r="F2" s="34" t="s">
        <v>2</v>
      </c>
    </row>
    <row r="3" spans="1:6" x14ac:dyDescent="0.25">
      <c r="A3" s="21" t="s">
        <v>15</v>
      </c>
      <c r="B3" s="21" t="s">
        <v>446</v>
      </c>
      <c r="C3" s="21" t="s">
        <v>450</v>
      </c>
      <c r="D3" s="21">
        <v>1</v>
      </c>
      <c r="E3" s="21" t="s">
        <v>308</v>
      </c>
      <c r="F3" s="21">
        <v>1993</v>
      </c>
    </row>
    <row r="4" spans="1:6" x14ac:dyDescent="0.25">
      <c r="A4" s="21" t="s">
        <v>442</v>
      </c>
      <c r="B4" s="21" t="s">
        <v>445</v>
      </c>
      <c r="C4" s="21" t="s">
        <v>442</v>
      </c>
      <c r="D4" s="21" t="s">
        <v>442</v>
      </c>
      <c r="E4" s="21" t="s">
        <v>442</v>
      </c>
      <c r="F4" s="21" t="s">
        <v>442</v>
      </c>
    </row>
    <row r="5" spans="1:6" x14ac:dyDescent="0.25">
      <c r="A5" s="21" t="s">
        <v>444</v>
      </c>
    </row>
    <row r="6" spans="1:6" x14ac:dyDescent="0.25">
      <c r="A6"/>
      <c r="B6"/>
      <c r="C6"/>
      <c r="D6"/>
      <c r="E6"/>
      <c r="F6"/>
    </row>
    <row r="7" spans="1:6" x14ac:dyDescent="0.25">
      <c r="A7"/>
      <c r="B7"/>
      <c r="C7"/>
      <c r="D7"/>
      <c r="E7"/>
      <c r="F7"/>
    </row>
    <row r="8" spans="1:6" x14ac:dyDescent="0.25">
      <c r="A8"/>
      <c r="B8"/>
      <c r="C8"/>
      <c r="D8"/>
      <c r="E8"/>
      <c r="F8"/>
    </row>
    <row r="9" spans="1:6" x14ac:dyDescent="0.25">
      <c r="A9"/>
      <c r="B9"/>
      <c r="C9"/>
      <c r="D9"/>
      <c r="E9"/>
      <c r="F9"/>
    </row>
    <row r="10" spans="1:6" x14ac:dyDescent="0.25">
      <c r="A10"/>
      <c r="B10"/>
      <c r="C10"/>
      <c r="D10"/>
      <c r="E10"/>
      <c r="F10"/>
    </row>
    <row r="11" spans="1:6" x14ac:dyDescent="0.25">
      <c r="A11"/>
      <c r="B11"/>
      <c r="C11"/>
      <c r="D11"/>
      <c r="E11"/>
      <c r="F11"/>
    </row>
    <row r="12" spans="1:6" x14ac:dyDescent="0.25">
      <c r="A12"/>
      <c r="B12"/>
      <c r="C12"/>
      <c r="D12"/>
      <c r="E12"/>
      <c r="F12"/>
    </row>
    <row r="13" spans="1:6" x14ac:dyDescent="0.25">
      <c r="A13"/>
      <c r="B13"/>
      <c r="C13"/>
      <c r="D13"/>
      <c r="E13"/>
      <c r="F13"/>
    </row>
    <row r="14" spans="1:6" x14ac:dyDescent="0.25">
      <c r="A14"/>
      <c r="B14"/>
      <c r="C14"/>
      <c r="D14"/>
      <c r="E14"/>
      <c r="F14"/>
    </row>
    <row r="15" spans="1:6" x14ac:dyDescent="0.25">
      <c r="A15"/>
      <c r="B15"/>
      <c r="C15"/>
      <c r="D15"/>
      <c r="E15"/>
      <c r="F15"/>
    </row>
    <row r="16" spans="1:6" x14ac:dyDescent="0.25">
      <c r="A16"/>
      <c r="B16"/>
      <c r="C16"/>
      <c r="D16"/>
      <c r="E16"/>
      <c r="F16"/>
    </row>
    <row r="17" spans="1:6" x14ac:dyDescent="0.25">
      <c r="A17"/>
      <c r="B17"/>
      <c r="C17"/>
      <c r="D17"/>
      <c r="E17"/>
      <c r="F17"/>
    </row>
    <row r="18" spans="1:6" x14ac:dyDescent="0.25">
      <c r="A18"/>
      <c r="B18"/>
      <c r="C18"/>
      <c r="D18"/>
      <c r="E18"/>
      <c r="F18"/>
    </row>
    <row r="19" spans="1:6" x14ac:dyDescent="0.25">
      <c r="A19"/>
      <c r="B19"/>
      <c r="C19"/>
      <c r="D19"/>
      <c r="E19"/>
      <c r="F19"/>
    </row>
    <row r="20" spans="1:6" x14ac:dyDescent="0.25">
      <c r="A20"/>
      <c r="B20"/>
      <c r="C20"/>
      <c r="D20"/>
      <c r="E20"/>
      <c r="F20"/>
    </row>
    <row r="21" spans="1:6" x14ac:dyDescent="0.25">
      <c r="A21"/>
      <c r="B21"/>
      <c r="C21"/>
      <c r="D21"/>
      <c r="E21"/>
      <c r="F21"/>
    </row>
    <row r="22" spans="1:6" x14ac:dyDescent="0.25">
      <c r="A22"/>
      <c r="B22"/>
      <c r="C22"/>
      <c r="D22"/>
      <c r="E22"/>
      <c r="F22"/>
    </row>
    <row r="23" spans="1:6" x14ac:dyDescent="0.25">
      <c r="A23"/>
      <c r="B23"/>
      <c r="C23"/>
      <c r="D23"/>
      <c r="E23"/>
      <c r="F23"/>
    </row>
    <row r="24" spans="1:6" x14ac:dyDescent="0.25">
      <c r="A24"/>
      <c r="B24"/>
      <c r="C24"/>
      <c r="D24"/>
      <c r="E24"/>
      <c r="F24"/>
    </row>
    <row r="25" spans="1:6" x14ac:dyDescent="0.25">
      <c r="A25"/>
      <c r="B25"/>
      <c r="C25"/>
      <c r="D25"/>
      <c r="E25"/>
      <c r="F25"/>
    </row>
    <row r="26" spans="1:6" x14ac:dyDescent="0.25">
      <c r="A26"/>
      <c r="B26"/>
      <c r="C26"/>
      <c r="D26"/>
      <c r="E26"/>
      <c r="F26"/>
    </row>
    <row r="27" spans="1:6" x14ac:dyDescent="0.25">
      <c r="A27"/>
      <c r="B27"/>
      <c r="C27"/>
      <c r="D27"/>
      <c r="E27"/>
      <c r="F27"/>
    </row>
    <row r="28" spans="1:6" x14ac:dyDescent="0.25">
      <c r="A28"/>
      <c r="B28"/>
      <c r="C28"/>
      <c r="D28"/>
      <c r="E28"/>
      <c r="F28"/>
    </row>
    <row r="29" spans="1:6" x14ac:dyDescent="0.25">
      <c r="A29"/>
      <c r="B29"/>
      <c r="C29"/>
      <c r="D29"/>
      <c r="E29"/>
      <c r="F29"/>
    </row>
    <row r="30" spans="1:6" x14ac:dyDescent="0.25">
      <c r="A30"/>
      <c r="B30"/>
      <c r="C30"/>
      <c r="D30"/>
      <c r="E30"/>
      <c r="F30"/>
    </row>
    <row r="31" spans="1:6" x14ac:dyDescent="0.25">
      <c r="A31"/>
      <c r="B31"/>
      <c r="C31"/>
      <c r="D31"/>
      <c r="E31"/>
      <c r="F31"/>
    </row>
    <row r="32" spans="1:6" x14ac:dyDescent="0.25">
      <c r="A32"/>
      <c r="B32"/>
      <c r="C32"/>
      <c r="D32"/>
      <c r="E32"/>
      <c r="F32"/>
    </row>
    <row r="33" spans="1:6" x14ac:dyDescent="0.25">
      <c r="A33"/>
      <c r="B33"/>
      <c r="C33"/>
      <c r="D33"/>
      <c r="E33"/>
      <c r="F33"/>
    </row>
    <row r="34" spans="1:6" x14ac:dyDescent="0.25">
      <c r="A34"/>
      <c r="B34"/>
      <c r="C34"/>
      <c r="D34"/>
      <c r="E34"/>
      <c r="F34"/>
    </row>
    <row r="35" spans="1:6" x14ac:dyDescent="0.25">
      <c r="A35"/>
      <c r="B35"/>
      <c r="C35"/>
      <c r="D35"/>
      <c r="E35"/>
      <c r="F35"/>
    </row>
    <row r="36" spans="1:6" x14ac:dyDescent="0.25">
      <c r="A36"/>
      <c r="B36"/>
      <c r="C36"/>
      <c r="D36"/>
      <c r="E36"/>
      <c r="F36"/>
    </row>
    <row r="37" spans="1:6" x14ac:dyDescent="0.25">
      <c r="A37"/>
      <c r="B37"/>
      <c r="C37"/>
      <c r="D37"/>
      <c r="E37"/>
      <c r="F37"/>
    </row>
    <row r="38" spans="1:6" x14ac:dyDescent="0.25">
      <c r="A38"/>
      <c r="B38"/>
      <c r="C38"/>
      <c r="D38"/>
      <c r="E38"/>
      <c r="F38"/>
    </row>
    <row r="39" spans="1:6" x14ac:dyDescent="0.25">
      <c r="A39"/>
      <c r="B39"/>
      <c r="C39"/>
      <c r="D39"/>
      <c r="E39"/>
      <c r="F39"/>
    </row>
    <row r="40" spans="1:6" x14ac:dyDescent="0.25">
      <c r="A40"/>
      <c r="B40"/>
      <c r="C40"/>
      <c r="D40"/>
      <c r="E40"/>
      <c r="F40"/>
    </row>
    <row r="41" spans="1:6" x14ac:dyDescent="0.25">
      <c r="A41"/>
      <c r="B41"/>
      <c r="C41"/>
      <c r="D41"/>
      <c r="E41"/>
      <c r="F41"/>
    </row>
    <row r="42" spans="1:6" x14ac:dyDescent="0.25">
      <c r="A42"/>
      <c r="B42"/>
      <c r="C42"/>
      <c r="D42"/>
      <c r="E42"/>
      <c r="F42"/>
    </row>
    <row r="43" spans="1:6" x14ac:dyDescent="0.25">
      <c r="A43"/>
      <c r="B43"/>
      <c r="C43"/>
      <c r="D43"/>
      <c r="E43"/>
      <c r="F43"/>
    </row>
    <row r="44" spans="1:6" x14ac:dyDescent="0.25">
      <c r="A44"/>
      <c r="B44"/>
      <c r="C44"/>
      <c r="D44"/>
      <c r="E44"/>
      <c r="F44"/>
    </row>
    <row r="45" spans="1:6" x14ac:dyDescent="0.25">
      <c r="A45"/>
      <c r="B45"/>
      <c r="C45"/>
      <c r="D45"/>
      <c r="E45"/>
      <c r="F45"/>
    </row>
    <row r="46" spans="1:6" x14ac:dyDescent="0.25">
      <c r="A46"/>
      <c r="B46"/>
      <c r="C46"/>
      <c r="D46"/>
      <c r="E46"/>
      <c r="F46"/>
    </row>
    <row r="47" spans="1:6" x14ac:dyDescent="0.25">
      <c r="A47"/>
      <c r="B47"/>
      <c r="C47"/>
      <c r="D47"/>
      <c r="E47"/>
      <c r="F47"/>
    </row>
    <row r="48" spans="1:6" x14ac:dyDescent="0.25">
      <c r="A48"/>
      <c r="B48"/>
      <c r="C48"/>
      <c r="D48"/>
      <c r="E48"/>
      <c r="F48"/>
    </row>
    <row r="49" spans="1:6" x14ac:dyDescent="0.25">
      <c r="A49"/>
      <c r="B49"/>
      <c r="C49"/>
      <c r="D49"/>
      <c r="E49"/>
      <c r="F49"/>
    </row>
    <row r="50" spans="1:6" x14ac:dyDescent="0.25">
      <c r="A50"/>
      <c r="B50"/>
      <c r="C50"/>
      <c r="D50"/>
      <c r="E50"/>
      <c r="F50"/>
    </row>
    <row r="51" spans="1:6" x14ac:dyDescent="0.25">
      <c r="A51"/>
      <c r="B51"/>
      <c r="C51"/>
      <c r="D51"/>
      <c r="E51"/>
      <c r="F51"/>
    </row>
    <row r="52" spans="1:6" x14ac:dyDescent="0.25">
      <c r="A52"/>
      <c r="B52"/>
      <c r="C52"/>
      <c r="D52"/>
      <c r="E52"/>
      <c r="F52"/>
    </row>
    <row r="53" spans="1:6" x14ac:dyDescent="0.25">
      <c r="A53"/>
      <c r="B53"/>
      <c r="C53"/>
      <c r="D53"/>
      <c r="E53"/>
      <c r="F53"/>
    </row>
    <row r="54" spans="1:6" x14ac:dyDescent="0.25">
      <c r="A54"/>
      <c r="B54"/>
      <c r="C54"/>
      <c r="D54"/>
      <c r="E54"/>
      <c r="F54"/>
    </row>
    <row r="55" spans="1:6" x14ac:dyDescent="0.25">
      <c r="A55"/>
      <c r="B55"/>
      <c r="C55"/>
      <c r="D55"/>
      <c r="E55"/>
      <c r="F55"/>
    </row>
    <row r="56" spans="1:6" x14ac:dyDescent="0.25">
      <c r="A56"/>
      <c r="B56"/>
      <c r="C56"/>
      <c r="D56"/>
      <c r="E56"/>
      <c r="F56"/>
    </row>
    <row r="57" spans="1:6" x14ac:dyDescent="0.25">
      <c r="A57"/>
      <c r="B57"/>
      <c r="C57"/>
      <c r="D57"/>
      <c r="E57"/>
      <c r="F57"/>
    </row>
    <row r="58" spans="1:6" x14ac:dyDescent="0.25">
      <c r="A58"/>
      <c r="B58"/>
      <c r="C58"/>
      <c r="D58"/>
      <c r="E58"/>
      <c r="F58"/>
    </row>
    <row r="59" spans="1:6" x14ac:dyDescent="0.25">
      <c r="A59"/>
      <c r="B59"/>
      <c r="C59"/>
      <c r="D59"/>
      <c r="E59"/>
      <c r="F59"/>
    </row>
    <row r="60" spans="1:6" x14ac:dyDescent="0.25">
      <c r="A60"/>
      <c r="B60"/>
      <c r="C60"/>
      <c r="D60"/>
      <c r="E60"/>
      <c r="F60"/>
    </row>
    <row r="61" spans="1:6" x14ac:dyDescent="0.25">
      <c r="A61"/>
      <c r="B61"/>
      <c r="C61"/>
      <c r="D61"/>
      <c r="E61"/>
      <c r="F61"/>
    </row>
    <row r="62" spans="1:6" x14ac:dyDescent="0.25">
      <c r="A62"/>
      <c r="B62"/>
      <c r="C62"/>
      <c r="D62"/>
      <c r="E62"/>
      <c r="F62"/>
    </row>
    <row r="63" spans="1:6" x14ac:dyDescent="0.25">
      <c r="A63"/>
      <c r="B63"/>
      <c r="C63"/>
      <c r="D63"/>
      <c r="E63"/>
      <c r="F63"/>
    </row>
    <row r="64" spans="1:6" x14ac:dyDescent="0.25">
      <c r="A64"/>
      <c r="B64"/>
      <c r="C64"/>
      <c r="D64"/>
      <c r="E64"/>
      <c r="F64"/>
    </row>
    <row r="65" spans="1:6" x14ac:dyDescent="0.25">
      <c r="A65"/>
      <c r="B65"/>
      <c r="C65"/>
      <c r="D65"/>
      <c r="E65"/>
      <c r="F65"/>
    </row>
    <row r="66" spans="1:6" x14ac:dyDescent="0.25">
      <c r="A66"/>
      <c r="B66"/>
      <c r="C66"/>
      <c r="D66"/>
      <c r="E66"/>
      <c r="F66"/>
    </row>
    <row r="67" spans="1:6" x14ac:dyDescent="0.25">
      <c r="A67"/>
      <c r="B67"/>
      <c r="C67"/>
      <c r="D67"/>
      <c r="E67"/>
      <c r="F67"/>
    </row>
    <row r="68" spans="1:6" x14ac:dyDescent="0.25">
      <c r="A68"/>
      <c r="B68"/>
      <c r="C68"/>
      <c r="D68"/>
      <c r="E68"/>
      <c r="F68"/>
    </row>
    <row r="69" spans="1:6" x14ac:dyDescent="0.25">
      <c r="A69"/>
      <c r="B69"/>
      <c r="C69"/>
      <c r="D69"/>
      <c r="E69"/>
      <c r="F69"/>
    </row>
    <row r="70" spans="1:6" x14ac:dyDescent="0.25">
      <c r="A70"/>
      <c r="B70"/>
      <c r="C70"/>
      <c r="D70"/>
      <c r="E70"/>
      <c r="F70"/>
    </row>
    <row r="71" spans="1:6" x14ac:dyDescent="0.25">
      <c r="A71"/>
      <c r="B71"/>
      <c r="C71"/>
      <c r="D71"/>
      <c r="E71"/>
      <c r="F71"/>
    </row>
    <row r="72" spans="1:6" x14ac:dyDescent="0.25">
      <c r="A72"/>
      <c r="B72"/>
      <c r="C72"/>
      <c r="D72"/>
      <c r="E72"/>
      <c r="F72"/>
    </row>
    <row r="73" spans="1:6" x14ac:dyDescent="0.25">
      <c r="A73"/>
      <c r="B73"/>
      <c r="C73"/>
      <c r="D73"/>
      <c r="E73"/>
      <c r="F73"/>
    </row>
    <row r="74" spans="1:6" x14ac:dyDescent="0.25">
      <c r="A74"/>
      <c r="B74"/>
      <c r="C74"/>
      <c r="D74"/>
      <c r="E74"/>
      <c r="F74"/>
    </row>
    <row r="75" spans="1:6" x14ac:dyDescent="0.25">
      <c r="A75"/>
      <c r="B75"/>
      <c r="C75"/>
      <c r="D75"/>
      <c r="E75"/>
      <c r="F75"/>
    </row>
    <row r="76" spans="1:6" x14ac:dyDescent="0.25">
      <c r="A76"/>
      <c r="B76"/>
      <c r="C76"/>
      <c r="D76"/>
      <c r="E76"/>
      <c r="F76"/>
    </row>
    <row r="77" spans="1:6" x14ac:dyDescent="0.25">
      <c r="A77"/>
      <c r="B77"/>
      <c r="C77"/>
      <c r="D77"/>
      <c r="E77"/>
      <c r="F77"/>
    </row>
    <row r="78" spans="1:6" x14ac:dyDescent="0.25">
      <c r="A78"/>
      <c r="B78"/>
      <c r="C78"/>
      <c r="D78"/>
      <c r="E78"/>
      <c r="F78"/>
    </row>
    <row r="79" spans="1:6" x14ac:dyDescent="0.25">
      <c r="A79"/>
      <c r="B79"/>
      <c r="C79"/>
      <c r="D79"/>
      <c r="E79"/>
      <c r="F79"/>
    </row>
    <row r="80" spans="1:6" x14ac:dyDescent="0.25">
      <c r="A80"/>
      <c r="B80"/>
      <c r="C80"/>
      <c r="D80"/>
      <c r="E80"/>
      <c r="F80"/>
    </row>
    <row r="81" spans="1:6" x14ac:dyDescent="0.25">
      <c r="A81"/>
      <c r="B81"/>
      <c r="C81"/>
      <c r="D81"/>
      <c r="E81"/>
      <c r="F81"/>
    </row>
    <row r="82" spans="1:6" x14ac:dyDescent="0.25">
      <c r="A82"/>
      <c r="B82"/>
      <c r="C82"/>
      <c r="D82"/>
      <c r="E82"/>
      <c r="F82"/>
    </row>
    <row r="83" spans="1:6" x14ac:dyDescent="0.25">
      <c r="A83"/>
      <c r="B83"/>
      <c r="C83"/>
      <c r="D83"/>
      <c r="E83"/>
      <c r="F83"/>
    </row>
    <row r="84" spans="1:6" x14ac:dyDescent="0.25">
      <c r="A84"/>
      <c r="B84"/>
      <c r="C84"/>
      <c r="D84"/>
      <c r="E84"/>
      <c r="F84"/>
    </row>
    <row r="85" spans="1:6" x14ac:dyDescent="0.25">
      <c r="A85"/>
      <c r="B85"/>
      <c r="C85"/>
      <c r="D85"/>
      <c r="E85"/>
      <c r="F85"/>
    </row>
    <row r="86" spans="1:6" x14ac:dyDescent="0.25">
      <c r="A86"/>
      <c r="B86"/>
      <c r="C86"/>
      <c r="D86"/>
      <c r="E86"/>
      <c r="F86"/>
    </row>
    <row r="87" spans="1:6" x14ac:dyDescent="0.25">
      <c r="A87"/>
      <c r="B87"/>
      <c r="C87"/>
      <c r="D87"/>
      <c r="E87"/>
      <c r="F87"/>
    </row>
    <row r="88" spans="1:6" x14ac:dyDescent="0.25">
      <c r="A88"/>
      <c r="B88"/>
      <c r="C88"/>
      <c r="D88"/>
      <c r="E88"/>
      <c r="F88"/>
    </row>
    <row r="89" spans="1:6" x14ac:dyDescent="0.25">
      <c r="A89"/>
      <c r="B89"/>
      <c r="C89"/>
      <c r="D89"/>
      <c r="E89"/>
      <c r="F89"/>
    </row>
    <row r="90" spans="1:6" x14ac:dyDescent="0.25">
      <c r="A90"/>
      <c r="B90"/>
      <c r="C90"/>
      <c r="D90"/>
      <c r="E90"/>
      <c r="F90"/>
    </row>
    <row r="91" spans="1:6" x14ac:dyDescent="0.25">
      <c r="A91"/>
      <c r="B91"/>
      <c r="C91"/>
      <c r="D91"/>
      <c r="E91"/>
      <c r="F91"/>
    </row>
    <row r="92" spans="1:6" x14ac:dyDescent="0.25">
      <c r="A92"/>
      <c r="B92"/>
      <c r="C92"/>
      <c r="D92"/>
      <c r="E92"/>
      <c r="F92"/>
    </row>
    <row r="93" spans="1:6" x14ac:dyDescent="0.25">
      <c r="A93"/>
      <c r="B93"/>
      <c r="C93"/>
      <c r="D93"/>
      <c r="E93"/>
      <c r="F93"/>
    </row>
    <row r="94" spans="1:6" x14ac:dyDescent="0.25">
      <c r="A94"/>
      <c r="B94"/>
      <c r="C94"/>
      <c r="D94"/>
      <c r="E94"/>
      <c r="F94"/>
    </row>
    <row r="95" spans="1:6" x14ac:dyDescent="0.25">
      <c r="A95"/>
      <c r="B95"/>
      <c r="C95"/>
      <c r="D95"/>
      <c r="E95"/>
      <c r="F95"/>
    </row>
    <row r="96" spans="1:6" x14ac:dyDescent="0.25">
      <c r="A96"/>
      <c r="B96"/>
      <c r="C96"/>
      <c r="D96"/>
      <c r="E96"/>
      <c r="F96"/>
    </row>
    <row r="97" spans="1:6" x14ac:dyDescent="0.25">
      <c r="A97"/>
      <c r="B97"/>
      <c r="C97"/>
      <c r="D97"/>
      <c r="E97"/>
      <c r="F97"/>
    </row>
    <row r="98" spans="1:6" x14ac:dyDescent="0.25">
      <c r="A98"/>
      <c r="B98"/>
      <c r="C98"/>
      <c r="D98"/>
      <c r="E98"/>
      <c r="F98"/>
    </row>
    <row r="99" spans="1:6" x14ac:dyDescent="0.25">
      <c r="A99"/>
      <c r="B99"/>
      <c r="C99"/>
      <c r="D99"/>
      <c r="E99"/>
      <c r="F99"/>
    </row>
    <row r="100" spans="1:6" x14ac:dyDescent="0.25">
      <c r="A100"/>
      <c r="B100"/>
      <c r="C100"/>
      <c r="D100"/>
      <c r="E100"/>
      <c r="F100"/>
    </row>
    <row r="101" spans="1:6" x14ac:dyDescent="0.25">
      <c r="A101"/>
      <c r="B101"/>
      <c r="C101"/>
      <c r="D101"/>
      <c r="E101"/>
      <c r="F101"/>
    </row>
    <row r="102" spans="1:6" x14ac:dyDescent="0.25">
      <c r="A102"/>
      <c r="B102"/>
      <c r="C102"/>
      <c r="D102"/>
      <c r="E102"/>
      <c r="F102"/>
    </row>
    <row r="103" spans="1:6" x14ac:dyDescent="0.25">
      <c r="A103"/>
      <c r="B103"/>
      <c r="C103"/>
      <c r="D103"/>
      <c r="E103"/>
      <c r="F103"/>
    </row>
    <row r="104" spans="1:6" x14ac:dyDescent="0.25">
      <c r="A104"/>
      <c r="B104"/>
      <c r="C104"/>
      <c r="D104"/>
      <c r="E104"/>
      <c r="F104"/>
    </row>
    <row r="105" spans="1:6" x14ac:dyDescent="0.25">
      <c r="A105"/>
      <c r="B105"/>
      <c r="C105"/>
      <c r="D105"/>
      <c r="E105"/>
      <c r="F105"/>
    </row>
    <row r="106" spans="1:6" x14ac:dyDescent="0.25">
      <c r="A106"/>
      <c r="B106"/>
      <c r="C106"/>
      <c r="D106"/>
      <c r="E106"/>
      <c r="F106"/>
    </row>
    <row r="107" spans="1:6" x14ac:dyDescent="0.25">
      <c r="A107"/>
      <c r="B107"/>
      <c r="C107"/>
      <c r="D107"/>
      <c r="E107"/>
      <c r="F107"/>
    </row>
    <row r="108" spans="1:6" x14ac:dyDescent="0.25">
      <c r="A108"/>
      <c r="B108"/>
      <c r="C108"/>
      <c r="D108"/>
      <c r="E108"/>
      <c r="F108"/>
    </row>
    <row r="109" spans="1:6" x14ac:dyDescent="0.25">
      <c r="A109"/>
      <c r="B109"/>
      <c r="C109"/>
      <c r="D109"/>
      <c r="E109"/>
      <c r="F109"/>
    </row>
    <row r="110" spans="1:6" x14ac:dyDescent="0.25">
      <c r="A110"/>
      <c r="B110"/>
      <c r="C110"/>
      <c r="D110"/>
      <c r="E110"/>
      <c r="F110"/>
    </row>
    <row r="111" spans="1:6" x14ac:dyDescent="0.25">
      <c r="A111"/>
      <c r="B111"/>
      <c r="C111"/>
      <c r="D111"/>
      <c r="E111"/>
      <c r="F111"/>
    </row>
    <row r="112" spans="1:6" x14ac:dyDescent="0.25">
      <c r="A112"/>
      <c r="B112"/>
      <c r="C112"/>
      <c r="D112"/>
      <c r="E112"/>
      <c r="F112"/>
    </row>
    <row r="113" spans="1:6" x14ac:dyDescent="0.25">
      <c r="A113"/>
      <c r="B113"/>
      <c r="C113"/>
      <c r="D113"/>
      <c r="E113"/>
      <c r="F113"/>
    </row>
    <row r="114" spans="1:6" x14ac:dyDescent="0.25">
      <c r="A114"/>
      <c r="B114"/>
      <c r="C114"/>
      <c r="D114"/>
      <c r="E114"/>
      <c r="F114"/>
    </row>
    <row r="115" spans="1:6" x14ac:dyDescent="0.25">
      <c r="A115"/>
      <c r="B115"/>
      <c r="C115"/>
      <c r="D115"/>
      <c r="E115"/>
      <c r="F115"/>
    </row>
    <row r="116" spans="1:6" x14ac:dyDescent="0.25">
      <c r="A116"/>
      <c r="B116"/>
      <c r="C116"/>
      <c r="D116"/>
      <c r="E116"/>
      <c r="F116"/>
    </row>
    <row r="117" spans="1:6" x14ac:dyDescent="0.25">
      <c r="A117"/>
      <c r="B117"/>
      <c r="C117"/>
      <c r="D117"/>
      <c r="E117"/>
      <c r="F117"/>
    </row>
    <row r="118" spans="1:6" x14ac:dyDescent="0.25">
      <c r="A118"/>
      <c r="B118"/>
      <c r="C118"/>
      <c r="D118"/>
      <c r="E118"/>
      <c r="F118"/>
    </row>
    <row r="119" spans="1:6" x14ac:dyDescent="0.25">
      <c r="A119"/>
      <c r="B119"/>
      <c r="C119"/>
      <c r="D119"/>
      <c r="E119"/>
      <c r="F119"/>
    </row>
    <row r="120" spans="1:6" x14ac:dyDescent="0.25">
      <c r="A120"/>
      <c r="B120"/>
      <c r="C120"/>
      <c r="D120"/>
      <c r="E120"/>
      <c r="F120"/>
    </row>
    <row r="121" spans="1:6" x14ac:dyDescent="0.25">
      <c r="A121"/>
      <c r="B121"/>
      <c r="C121"/>
      <c r="D121"/>
      <c r="E121"/>
      <c r="F121"/>
    </row>
    <row r="122" spans="1:6" x14ac:dyDescent="0.25">
      <c r="A122"/>
      <c r="B122"/>
      <c r="C122"/>
      <c r="D122"/>
      <c r="E122"/>
      <c r="F122"/>
    </row>
    <row r="123" spans="1:6" x14ac:dyDescent="0.25">
      <c r="A123"/>
      <c r="B123"/>
      <c r="C123"/>
      <c r="D123"/>
      <c r="E123"/>
      <c r="F123"/>
    </row>
    <row r="124" spans="1:6" x14ac:dyDescent="0.25">
      <c r="A124"/>
      <c r="B124"/>
      <c r="C124"/>
      <c r="D124"/>
      <c r="E124"/>
      <c r="F124"/>
    </row>
    <row r="125" spans="1:6" x14ac:dyDescent="0.25">
      <c r="A125"/>
      <c r="B125"/>
      <c r="C125"/>
      <c r="D125"/>
      <c r="E125"/>
      <c r="F125"/>
    </row>
    <row r="126" spans="1:6" x14ac:dyDescent="0.25">
      <c r="A126"/>
      <c r="B126"/>
      <c r="C126"/>
      <c r="D126"/>
      <c r="E126"/>
      <c r="F126"/>
    </row>
    <row r="127" spans="1:6" x14ac:dyDescent="0.25">
      <c r="A127"/>
      <c r="B127"/>
      <c r="C127"/>
      <c r="D127"/>
      <c r="E127"/>
      <c r="F127"/>
    </row>
    <row r="128" spans="1:6" x14ac:dyDescent="0.25">
      <c r="A128"/>
      <c r="B128"/>
      <c r="C128"/>
      <c r="D128"/>
      <c r="E128"/>
      <c r="F128"/>
    </row>
    <row r="129" spans="1:6" x14ac:dyDescent="0.25">
      <c r="A129"/>
      <c r="B129"/>
      <c r="C129"/>
      <c r="D129"/>
      <c r="E129"/>
      <c r="F129"/>
    </row>
    <row r="130" spans="1:6" x14ac:dyDescent="0.25">
      <c r="A130"/>
      <c r="B130"/>
      <c r="C130"/>
      <c r="D130"/>
      <c r="E130"/>
      <c r="F130"/>
    </row>
    <row r="131" spans="1:6" x14ac:dyDescent="0.25">
      <c r="A131"/>
      <c r="B131"/>
      <c r="C131"/>
      <c r="D131"/>
      <c r="E131"/>
      <c r="F131"/>
    </row>
    <row r="132" spans="1:6" x14ac:dyDescent="0.25">
      <c r="A132"/>
      <c r="B132"/>
      <c r="C132"/>
      <c r="D132"/>
      <c r="E132"/>
      <c r="F132"/>
    </row>
    <row r="133" spans="1:6" x14ac:dyDescent="0.25">
      <c r="A133"/>
      <c r="B133"/>
      <c r="C133"/>
      <c r="D133"/>
      <c r="E133"/>
      <c r="F133"/>
    </row>
    <row r="134" spans="1:6" x14ac:dyDescent="0.25">
      <c r="A134"/>
      <c r="B134"/>
      <c r="C134"/>
      <c r="D134"/>
      <c r="E134"/>
      <c r="F134"/>
    </row>
    <row r="135" spans="1:6" x14ac:dyDescent="0.25">
      <c r="A135"/>
      <c r="B135"/>
      <c r="C135"/>
      <c r="D135"/>
      <c r="E135"/>
      <c r="F135"/>
    </row>
    <row r="136" spans="1:6" x14ac:dyDescent="0.25">
      <c r="A136"/>
      <c r="B136"/>
      <c r="C136"/>
      <c r="D136"/>
      <c r="E136"/>
      <c r="F136"/>
    </row>
    <row r="137" spans="1:6" x14ac:dyDescent="0.25">
      <c r="A137"/>
      <c r="B137"/>
      <c r="C137"/>
      <c r="D137"/>
      <c r="E137"/>
      <c r="F137"/>
    </row>
    <row r="138" spans="1:6" x14ac:dyDescent="0.25">
      <c r="A138"/>
      <c r="B138"/>
      <c r="C138"/>
      <c r="D138"/>
      <c r="E138"/>
      <c r="F138"/>
    </row>
    <row r="139" spans="1:6" x14ac:dyDescent="0.25">
      <c r="A139"/>
      <c r="B139"/>
      <c r="C139"/>
      <c r="D139"/>
      <c r="E139"/>
      <c r="F139"/>
    </row>
    <row r="140" spans="1:6" x14ac:dyDescent="0.25">
      <c r="A140"/>
      <c r="B140"/>
      <c r="C140"/>
      <c r="D140"/>
      <c r="E140"/>
      <c r="F140"/>
    </row>
    <row r="141" spans="1:6" x14ac:dyDescent="0.25">
      <c r="A141"/>
      <c r="B141"/>
      <c r="C141"/>
      <c r="D141"/>
      <c r="E141"/>
      <c r="F141"/>
    </row>
    <row r="142" spans="1:6" x14ac:dyDescent="0.25">
      <c r="A142"/>
      <c r="B142"/>
      <c r="C142"/>
      <c r="D142"/>
      <c r="E142"/>
      <c r="F142"/>
    </row>
    <row r="143" spans="1:6" x14ac:dyDescent="0.25">
      <c r="A143"/>
      <c r="B143"/>
      <c r="C143"/>
      <c r="D143"/>
      <c r="E143"/>
      <c r="F143"/>
    </row>
    <row r="144" spans="1:6" x14ac:dyDescent="0.25">
      <c r="A144"/>
      <c r="B144"/>
      <c r="C144"/>
      <c r="D144"/>
      <c r="E144"/>
      <c r="F144"/>
    </row>
    <row r="145" spans="1:6" x14ac:dyDescent="0.25">
      <c r="A145"/>
      <c r="B145"/>
      <c r="C145"/>
      <c r="D145"/>
      <c r="E145"/>
      <c r="F145"/>
    </row>
    <row r="146" spans="1:6" x14ac:dyDescent="0.25">
      <c r="A146"/>
      <c r="B146"/>
      <c r="C146"/>
      <c r="D146"/>
      <c r="E146"/>
      <c r="F146"/>
    </row>
    <row r="147" spans="1:6" x14ac:dyDescent="0.25">
      <c r="A147"/>
      <c r="B147"/>
      <c r="C147"/>
      <c r="D147"/>
      <c r="E147"/>
      <c r="F147"/>
    </row>
    <row r="148" spans="1:6" x14ac:dyDescent="0.25">
      <c r="A148"/>
      <c r="B148"/>
      <c r="C148"/>
      <c r="D148"/>
      <c r="E148"/>
      <c r="F148"/>
    </row>
    <row r="149" spans="1:6" x14ac:dyDescent="0.25">
      <c r="A149"/>
      <c r="B149"/>
      <c r="C149"/>
      <c r="D149"/>
      <c r="E149"/>
      <c r="F149"/>
    </row>
    <row r="150" spans="1:6" x14ac:dyDescent="0.25">
      <c r="A150"/>
      <c r="B150"/>
      <c r="C150"/>
      <c r="D150"/>
      <c r="E150"/>
      <c r="F150"/>
    </row>
    <row r="151" spans="1:6" x14ac:dyDescent="0.25">
      <c r="A151"/>
      <c r="B151"/>
      <c r="C151"/>
      <c r="D151"/>
      <c r="E151"/>
      <c r="F151"/>
    </row>
    <row r="152" spans="1:6" x14ac:dyDescent="0.25">
      <c r="A152"/>
      <c r="B152"/>
      <c r="C152"/>
      <c r="D152"/>
      <c r="E152"/>
      <c r="F152"/>
    </row>
    <row r="153" spans="1:6" x14ac:dyDescent="0.25">
      <c r="A153"/>
      <c r="B153"/>
      <c r="C153"/>
      <c r="D153"/>
      <c r="E153"/>
      <c r="F153"/>
    </row>
    <row r="154" spans="1:6" x14ac:dyDescent="0.25">
      <c r="A154"/>
      <c r="B154"/>
      <c r="C154"/>
      <c r="D154"/>
      <c r="E154"/>
      <c r="F154"/>
    </row>
  </sheetData>
  <pageMargins left="0.7" right="0.7" top="0.75" bottom="0.75" header="0.3" footer="0.3"/>
  <pageSetup paperSize="9" orientation="portrait" horizontalDpi="0" verticalDpi="0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2"/>
  <dimension ref="A1:P18"/>
  <sheetViews>
    <sheetView workbookViewId="0">
      <selection activeCell="E7" sqref="E7"/>
    </sheetView>
  </sheetViews>
  <sheetFormatPr baseColWidth="10" defaultRowHeight="15" x14ac:dyDescent="0.25"/>
  <cols>
    <col min="1" max="4" width="11.42578125" style="8"/>
    <col min="5" max="5" width="11.42578125" style="8" customWidth="1"/>
    <col min="6" max="6" width="6.42578125" style="9" bestFit="1" customWidth="1"/>
    <col min="7" max="7" width="11.42578125" style="8"/>
    <col min="8" max="8" width="23.7109375" style="8" bestFit="1" customWidth="1"/>
    <col min="9" max="9" width="15.28515625" style="8" bestFit="1" customWidth="1"/>
    <col min="10" max="10" width="3" style="8" customWidth="1"/>
    <col min="11" max="11" width="12.5703125" style="8" bestFit="1" customWidth="1"/>
    <col min="12" max="16384" width="11.42578125" style="8"/>
  </cols>
  <sheetData>
    <row r="1" spans="1:14" ht="30.75" customHeight="1" x14ac:dyDescent="0.25">
      <c r="A1" s="8" t="s">
        <v>329</v>
      </c>
      <c r="N1" s="44" t="s">
        <v>451</v>
      </c>
    </row>
    <row r="3" spans="1:14" ht="23.25" x14ac:dyDescent="0.35">
      <c r="A3" s="47" t="s">
        <v>360</v>
      </c>
      <c r="B3" s="47"/>
      <c r="C3" s="10">
        <f>SUM(cave!G8:G644)</f>
        <v>1</v>
      </c>
      <c r="E3" s="8" t="s">
        <v>308</v>
      </c>
      <c r="F3" s="13">
        <f>SUMIFS((cave!G$8:G$192),(cave!F$8:F$192),"rOUGE")</f>
        <v>1</v>
      </c>
      <c r="H3" s="8" t="s">
        <v>15</v>
      </c>
      <c r="I3" s="13">
        <f>SUMIFS((cave!G$8:G$192),(cave!B$8:B$192),H3)</f>
        <v>1</v>
      </c>
      <c r="J3" s="11"/>
      <c r="K3" s="14" t="s">
        <v>19</v>
      </c>
      <c r="L3" s="13">
        <f>SUMIFS((cave!G$8:G$192),(cave!B$8:B$192),K3)</f>
        <v>0</v>
      </c>
    </row>
    <row r="4" spans="1:14" ht="23.25" x14ac:dyDescent="0.35">
      <c r="E4" s="8" t="s">
        <v>309</v>
      </c>
      <c r="F4" s="13">
        <f>SUMIFS((cave!G$8:G$192),(cave!F$8:F$192),"Blanc")</f>
        <v>0</v>
      </c>
      <c r="H4" s="8" t="s">
        <v>16</v>
      </c>
      <c r="I4" s="13">
        <f>SUMIFS((cave!G$8:G$192),(cave!B$8:B$192),H4)</f>
        <v>0</v>
      </c>
      <c r="K4" s="14" t="s">
        <v>20</v>
      </c>
      <c r="L4" s="13">
        <f>SUMIFS((cave!G$8:G$192),(cave!B$8:B$192),K4)</f>
        <v>0</v>
      </c>
    </row>
    <row r="5" spans="1:14" ht="23.25" x14ac:dyDescent="0.35">
      <c r="E5" s="8" t="s">
        <v>310</v>
      </c>
      <c r="F5" s="13">
        <f>SUMIFS((cave!G$8:G$192),(cave!F$8:F$192),"Rosé")</f>
        <v>0</v>
      </c>
      <c r="H5" s="8" t="s">
        <v>22</v>
      </c>
      <c r="I5" s="13">
        <f>SUMIFS((cave!G$8:G$192),(cave!B$8:B$192),H5)</f>
        <v>0</v>
      </c>
      <c r="K5" s="14" t="s">
        <v>23</v>
      </c>
      <c r="L5" s="13">
        <f>SUMIFS((cave!G$8:G$192),(cave!B$8:B$192),K5)</f>
        <v>0</v>
      </c>
    </row>
    <row r="6" spans="1:14" ht="23.25" x14ac:dyDescent="0.35">
      <c r="H6" s="8" t="s">
        <v>21</v>
      </c>
      <c r="I6" s="13">
        <f>SUMIFS((cave!G$8:G$192),(cave!B$8:B$192),H6)</f>
        <v>0</v>
      </c>
      <c r="K6" s="14" t="s">
        <v>24</v>
      </c>
      <c r="L6" s="13">
        <f>SUMIFS((cave!G$8:G$192),(cave!B$8:B$192),K6)</f>
        <v>0</v>
      </c>
    </row>
    <row r="7" spans="1:14" ht="23.25" x14ac:dyDescent="0.35">
      <c r="H7" s="8" t="s">
        <v>28</v>
      </c>
      <c r="I7" s="13">
        <f>SUMIFS((cave!G$8:G$192),(cave!B$8:B$192),H7)</f>
        <v>0</v>
      </c>
      <c r="K7" s="14" t="s">
        <v>25</v>
      </c>
      <c r="L7" s="13">
        <f>SUMIFS((cave!G$8:G$192),(cave!B$8:B$192),K7)</f>
        <v>0</v>
      </c>
    </row>
    <row r="8" spans="1:14" ht="23.25" customHeight="1" x14ac:dyDescent="0.35">
      <c r="E8" s="12"/>
      <c r="H8" s="9" t="s">
        <v>18</v>
      </c>
      <c r="I8" s="13">
        <f>SUMIFS((cave!G$8:G$192),(cave!B$8:B$192),H8)</f>
        <v>0</v>
      </c>
      <c r="K8" s="14" t="s">
        <v>26</v>
      </c>
      <c r="L8" s="13">
        <f>SUMIFS((cave!G$8:G$192),(cave!B$8:B$192),K8)</f>
        <v>0</v>
      </c>
    </row>
    <row r="9" spans="1:14" ht="23.25" x14ac:dyDescent="0.35">
      <c r="H9" s="8" t="s">
        <v>17</v>
      </c>
      <c r="I9" s="13">
        <f>SUMIFS((cave!G$8:G$192),(cave!B$8:B$192),H9)</f>
        <v>0</v>
      </c>
      <c r="K9" s="15" t="s">
        <v>27</v>
      </c>
      <c r="L9" s="13">
        <f>SUMIFS((cave!G$8:G$192),(cave!B$8:B$192),K9)</f>
        <v>0</v>
      </c>
    </row>
    <row r="10" spans="1:14" ht="23.25" x14ac:dyDescent="0.35">
      <c r="H10" s="8" t="s">
        <v>327</v>
      </c>
      <c r="I10" s="13">
        <f>SUMIFS((cave!G$8:G$192),(cave!B$8:B$192),H10)</f>
        <v>0</v>
      </c>
      <c r="K10" s="14" t="s">
        <v>369</v>
      </c>
      <c r="L10" s="13">
        <f>SUMIFS((cave!G$8:G$192),(cave!B$8:B$192),K10)</f>
        <v>0</v>
      </c>
    </row>
    <row r="11" spans="1:14" ht="23.25" x14ac:dyDescent="0.35">
      <c r="H11" s="8" t="s">
        <v>23</v>
      </c>
      <c r="I11" s="13">
        <f>SUMIFS((cave!G$8:G$192),(cave!B$8:B$192),H11)</f>
        <v>0</v>
      </c>
    </row>
    <row r="12" spans="1:14" ht="23.25" x14ac:dyDescent="0.35">
      <c r="I12" s="13"/>
    </row>
    <row r="18" spans="1:16" ht="26.25" x14ac:dyDescent="0.4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3"/>
      <c r="N18" s="2"/>
      <c r="O18" s="2"/>
      <c r="P18" s="2"/>
    </row>
  </sheetData>
  <mergeCells count="1">
    <mergeCell ref="A3:B3"/>
  </mergeCells>
  <hyperlinks>
    <hyperlink ref="N1" r:id="rId1" xr:uid="{13251525-1B17-4929-8BC0-916E0FF239DE}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22</vt:i4>
      </vt:variant>
    </vt:vector>
  </HeadingPairs>
  <TitlesOfParts>
    <vt:vector size="29" baseType="lpstr">
      <vt:lpstr>BDD_Vin</vt:lpstr>
      <vt:lpstr>Bdd_cave</vt:lpstr>
      <vt:lpstr>Accueil</vt:lpstr>
      <vt:lpstr>cave</vt:lpstr>
      <vt:lpstr>Feuil1</vt:lpstr>
      <vt:lpstr>Feuil2</vt:lpstr>
      <vt:lpstr>STAT</vt:lpstr>
      <vt:lpstr>ALSACE</vt:lpstr>
      <vt:lpstr>AUTRES</vt:lpstr>
      <vt:lpstr>BEAUJOLAIS</vt:lpstr>
      <vt:lpstr>BORDEAUX</vt:lpstr>
      <vt:lpstr>BOURGOGNE</vt:lpstr>
      <vt:lpstr>Classé</vt:lpstr>
      <vt:lpstr>CORSE</vt:lpstr>
      <vt:lpstr>COTE_DU_RHONE</vt:lpstr>
      <vt:lpstr>Couleur</vt:lpstr>
      <vt:lpstr>ETRANGER</vt:lpstr>
      <vt:lpstr>JURA</vt:lpstr>
      <vt:lpstr>LANGUEDOC</vt:lpstr>
      <vt:lpstr>LANGUEDOC_ROUSSILLON</vt:lpstr>
      <vt:lpstr>ListeRegion</vt:lpstr>
      <vt:lpstr>LOIRE</vt:lpstr>
      <vt:lpstr>macave</vt:lpstr>
      <vt:lpstr>millesime</vt:lpstr>
      <vt:lpstr>plageNomvin</vt:lpstr>
      <vt:lpstr>PROVENCE</vt:lpstr>
      <vt:lpstr>quantite</vt:lpstr>
      <vt:lpstr>region</vt:lpstr>
      <vt:lpstr>SUD_OUEST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2020-02-19T09:28:14Z</cp:lastPrinted>
  <dcterms:created xsi:type="dcterms:W3CDTF">2020-02-19T07:02:17Z</dcterms:created>
  <dcterms:modified xsi:type="dcterms:W3CDTF">2020-04-01T07:31:35Z</dcterms:modified>
</cp:coreProperties>
</file>